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'2007'!$A$1:$O$33</definedName>
    <definedName name="_xlnm.Print_Area" localSheetId="13">'2008'!$A$1:$O$33</definedName>
    <definedName name="_xlnm.Print_Area" localSheetId="12">'2009'!$A$1:$O$32</definedName>
    <definedName name="_xlnm.Print_Area" localSheetId="11">'2010'!$A$1:$O$33</definedName>
    <definedName name="_xlnm.Print_Area" localSheetId="10">'2011'!$A$1:$O$33</definedName>
    <definedName name="_xlnm.Print_Area" localSheetId="9">'2012'!$A$1:$O$33</definedName>
    <definedName name="_xlnm.Print_Area" localSheetId="8">'2013'!$A$1:$O$33</definedName>
    <definedName name="_xlnm.Print_Area" localSheetId="7">'2014'!$A$1:$O$33</definedName>
    <definedName name="_xlnm.Print_Area" localSheetId="6">'2015'!$A$1:$O$33</definedName>
    <definedName name="_xlnm.Print_Area" localSheetId="5">'2016'!$A$1:$O$33</definedName>
    <definedName name="_xlnm.Print_Area" localSheetId="4">'2017'!$A$1:$O$33</definedName>
    <definedName name="_xlnm.Print_Area" localSheetId="3">'2018'!$A$1:$O$36</definedName>
    <definedName name="_xlnm.Print_Area" localSheetId="2">'2019'!$A$1:$O$31</definedName>
    <definedName name="_xlnm.Print_Area" localSheetId="1">'2020'!$A$1:$O$34</definedName>
    <definedName name="_xlnm.Print_Area" localSheetId="0">'2021'!$A$1:$P$35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<sst xmlns="http://schemas.openxmlformats.org/spreadsheetml/2006/main" count="679" uniqueCount="93">
  <si>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</si>
  <si>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</si>
  <si>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</si>
  <si>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</si>
  <si>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</si>
  <si>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</si>
  <si>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</si>
  <si>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</si>
  <si>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</si>
  <si>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</si>
  <si>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</si>
  <si>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</si>
  <si>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</si>
  <si>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</si>
  <si>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</si>
  <si>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</si>
  <si>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</si>
  <si>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</si>
  <si>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</si>
  <si>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</si>
  <si>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Financial and Administrative</t>
  </si>
  <si>
    <t>Comprehensive Planning</t>
  </si>
  <si>
    <t>Pension Benefits</t>
  </si>
  <si>
    <t>Other General Government Services</t>
  </si>
  <si>
    <t>Public Safety</t>
  </si>
  <si>
    <t>Law Enforcement</t>
  </si>
  <si>
    <t>Fire Control</t>
  </si>
  <si>
    <t>Physical Environment</t>
  </si>
  <si>
    <t>Gas Utility Services</t>
  </si>
  <si>
    <t>Water Utility Services</t>
  </si>
  <si>
    <t>Garbage / Solid Waste Control Services</t>
  </si>
  <si>
    <t>Sewer / Wastewater Services</t>
  </si>
  <si>
    <t>Transportation</t>
  </si>
  <si>
    <t>Road and Street Facilities</t>
  </si>
  <si>
    <t>Airports</t>
  </si>
  <si>
    <t>Human Services</t>
  </si>
  <si>
    <t>Health Services</t>
  </si>
  <si>
    <t>Culture / Recreation</t>
  </si>
  <si>
    <t>Parks and Recreation</t>
  </si>
  <si>
    <t>Inter-Fund Group Transfers Out</t>
  </si>
  <si>
    <t>Other Uses and Non-Operating</t>
  </si>
  <si>
    <t>2009 Municipal Population:</t>
  </si>
  <si>
    <t>Marianna Expenditures Reported by Account Code and Fund Type</t>
  </si>
  <si>
    <t>Local Fiscal Year Ended September 30, 2010</t>
  </si>
  <si>
    <t>Debt Service Payments</t>
  </si>
  <si>
    <t>2010 Municipal Census Population:</t>
  </si>
  <si>
    <t>Local Fiscal Year Ended September 30, 2011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</si>
  <si>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</si>
  <si>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</si>
  <si>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2012</t>
  </si>
  <si>
    <t>2012 Municipal Population:</t>
  </si>
  <si>
    <t>Local Fiscal Year Ended September 30, 2013</t>
  </si>
  <si>
    <t>2013 Municipal Population:</t>
  </si>
  <si>
    <t>Local Fiscal Year Ended September 30, 2008</t>
  </si>
  <si>
    <t>Water-Sewer Combination Services</t>
  </si>
  <si>
    <t>2008 Municipal Population:</t>
  </si>
  <si>
    <t>Local Fiscal Year Ended September 30, 2014</t>
  </si>
  <si>
    <t>Other General Government</t>
  </si>
  <si>
    <t>Garbage / Solid Waste</t>
  </si>
  <si>
    <t>Road / Street Facilities</t>
  </si>
  <si>
    <t>Health</t>
  </si>
  <si>
    <t>Parks / Recreation</t>
  </si>
  <si>
    <t>Other Uses</t>
  </si>
  <si>
    <t>Interfund Transfers Out</t>
  </si>
  <si>
    <t>2014 Municipal Population:</t>
  </si>
  <si>
    <t>Local Fiscal Year Ended September 30, 2015</t>
  </si>
  <si>
    <t>2015 Municipal Population:</t>
  </si>
  <si>
    <t>Local Fiscal Year Ended September 30, 2007</t>
  </si>
  <si>
    <t>2007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</si>
  <si>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</si>
  <si>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</si>
  <si>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</si>
  <si>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</si>
  <si>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</si>
  <si>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Other Public Safety</t>
  </si>
  <si>
    <t>Other Physical Environment</t>
  </si>
  <si>
    <t>Other Culture / Recreation</t>
  </si>
  <si>
    <t>2018 Municipal Population:</t>
  </si>
  <si>
    <t>Local Fiscal Year Ended September 30, 2019</t>
  </si>
  <si>
    <t>2019 Municipal Population:</t>
  </si>
  <si>
    <t>Local Fiscal Year Ended September 30, 2020</t>
  </si>
  <si>
    <t>Executive</t>
  </si>
  <si>
    <t>Non-Court Information Systems</t>
  </si>
  <si>
    <t>Water</t>
  </si>
  <si>
    <t>2020 Municipal Population:</t>
  </si>
  <si>
    <t>Local Fiscal Year Ended September 30, 2021</t>
  </si>
  <si>
    <t>Per Capita Account</t>
  </si>
  <si>
    <t>Custodial</t>
  </si>
  <si>
    <t>Total Account</t>
  </si>
  <si>
    <t>Economic Environment</t>
  </si>
  <si>
    <t>Industry Development</t>
  </si>
  <si>
    <t>Inter-fund Group Transfers Out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</si>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</sst>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35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8" ht="24" thickBot="1">
      <c r="A2" s="103" t="s">
        <v>85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8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86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87</v>
      </c>
      <c r="N4" s="32" t="s">
        <v>5</v>
      </c>
      <c r="O4" s="32" t="s">
        <v>88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2" t="s">
        <v>18</v>
      </c>
      <c r="B5" s="23"/>
      <c r="C5" s="23"/>
      <c r="D5" s="24">
        <f>SUM(D6:D12)</f>
        <v>5006327</v>
      </c>
      <c r="E5" s="24">
        <f>SUM(E6:E12)</f>
        <v>0</v>
      </c>
      <c r="F5" s="24">
        <f>SUM(F6:F12)</f>
        <v>0</v>
      </c>
      <c r="G5" s="24">
        <f>SUM(G6:G12)</f>
        <v>0</v>
      </c>
      <c r="H5" s="24">
        <f>SUM(H6:H12)</f>
        <v>0</v>
      </c>
      <c r="I5" s="24">
        <f>SUM(I6:I12)</f>
        <v>0</v>
      </c>
      <c r="J5" s="24">
        <f>SUM(J6:J12)</f>
        <v>0</v>
      </c>
      <c r="K5" s="24">
        <f>SUM(K6:K12)</f>
        <v>342132</v>
      </c>
      <c r="L5" s="24">
        <f>SUM(L6:L12)</f>
        <v>0</v>
      </c>
      <c r="M5" s="24">
        <f>SUM(M6:M12)</f>
        <v>0</v>
      </c>
      <c r="N5" s="24">
        <f>SUM(N6:N12)</f>
        <v>27175</v>
      </c>
      <c r="O5" s="25">
        <f>SUM(D5:N5)</f>
        <v>5375634</v>
      </c>
      <c r="P5" s="30">
        <f>(O5/P$33)</f>
        <v>820.8327989005955</v>
      </c>
      <c r="Q5" s="6"/>
    </row>
    <row r="6" spans="1:17" ht="15">
      <c r="A6" s="12"/>
      <c r="B6" s="42">
        <v>511</v>
      </c>
      <c r="C6" s="19" t="s">
        <v>19</v>
      </c>
      <c r="D6" s="43">
        <v>37339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37339</v>
      </c>
      <c r="P6" s="44">
        <f>(O6/P$33)</f>
        <v>5.701481142159108</v>
      </c>
      <c r="Q6" s="9"/>
    </row>
    <row r="7" spans="1:17" ht="15">
      <c r="A7" s="12"/>
      <c r="B7" s="42">
        <v>512</v>
      </c>
      <c r="C7" s="19" t="s">
        <v>81</v>
      </c>
      <c r="D7" s="43">
        <v>192754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aca="true" t="shared" si="0" ref="O7:O12">SUM(D7:N7)</f>
        <v>192754</v>
      </c>
      <c r="P7" s="44">
        <f>(O7/P$33)</f>
        <v>29.43258512750038</v>
      </c>
      <c r="Q7" s="9"/>
    </row>
    <row r="8" spans="1:17" ht="15">
      <c r="A8" s="12"/>
      <c r="B8" s="42">
        <v>513</v>
      </c>
      <c r="C8" s="19" t="s">
        <v>20</v>
      </c>
      <c r="D8" s="43">
        <v>152280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152280</v>
      </c>
      <c r="P8" s="44">
        <f>(O8/P$33)</f>
        <v>23.2524049473202</v>
      </c>
      <c r="Q8" s="9"/>
    </row>
    <row r="9" spans="1:17" ht="15">
      <c r="A9" s="12"/>
      <c r="B9" s="42">
        <v>515</v>
      </c>
      <c r="C9" s="19" t="s">
        <v>21</v>
      </c>
      <c r="D9" s="43">
        <v>315380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0"/>
        <v>315380</v>
      </c>
      <c r="P9" s="44">
        <f>(O9/P$33)</f>
        <v>48.15697052985188</v>
      </c>
      <c r="Q9" s="9"/>
    </row>
    <row r="10" spans="1:17" ht="15">
      <c r="A10" s="12"/>
      <c r="B10" s="42">
        <v>516</v>
      </c>
      <c r="C10" s="19" t="s">
        <v>82</v>
      </c>
      <c r="D10" s="43">
        <v>81427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0"/>
        <v>81427</v>
      </c>
      <c r="P10" s="44">
        <f>(O10/P$33)</f>
        <v>12.433501297908078</v>
      </c>
      <c r="Q10" s="9"/>
    </row>
    <row r="11" spans="1:17" ht="15">
      <c r="A11" s="12"/>
      <c r="B11" s="42">
        <v>518</v>
      </c>
      <c r="C11" s="19" t="s">
        <v>22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342132</v>
      </c>
      <c r="L11" s="43">
        <v>0</v>
      </c>
      <c r="M11" s="43">
        <v>0</v>
      </c>
      <c r="N11" s="43">
        <v>0</v>
      </c>
      <c r="O11" s="43">
        <f t="shared" si="0"/>
        <v>342132</v>
      </c>
      <c r="P11" s="44">
        <f>(O11/P$33)</f>
        <v>52.2418689876317</v>
      </c>
      <c r="Q11" s="9"/>
    </row>
    <row r="12" spans="1:17" ht="15">
      <c r="A12" s="12"/>
      <c r="B12" s="42">
        <v>519</v>
      </c>
      <c r="C12" s="19" t="s">
        <v>23</v>
      </c>
      <c r="D12" s="43">
        <v>4227147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27175</v>
      </c>
      <c r="O12" s="43">
        <f t="shared" si="0"/>
        <v>4254322</v>
      </c>
      <c r="P12" s="44">
        <f>(O12/P$33)</f>
        <v>649.6139868682242</v>
      </c>
      <c r="Q12" s="9"/>
    </row>
    <row r="13" spans="1:17" ht="15.75">
      <c r="A13" s="26" t="s">
        <v>24</v>
      </c>
      <c r="B13" s="27"/>
      <c r="C13" s="28"/>
      <c r="D13" s="29">
        <f>SUM(D14:D15)</f>
        <v>2568650</v>
      </c>
      <c r="E13" s="29">
        <f>SUM(E14:E15)</f>
        <v>0</v>
      </c>
      <c r="F13" s="29">
        <f>SUM(F14:F15)</f>
        <v>0</v>
      </c>
      <c r="G13" s="29">
        <f>SUM(G14:G15)</f>
        <v>0</v>
      </c>
      <c r="H13" s="29">
        <f>SUM(H14:H15)</f>
        <v>0</v>
      </c>
      <c r="I13" s="29">
        <f>SUM(I14:I15)</f>
        <v>0</v>
      </c>
      <c r="J13" s="29">
        <f>SUM(J14:J15)</f>
        <v>0</v>
      </c>
      <c r="K13" s="29">
        <f>SUM(K14:K15)</f>
        <v>0</v>
      </c>
      <c r="L13" s="29">
        <f>SUM(L14:L15)</f>
        <v>0</v>
      </c>
      <c r="M13" s="29">
        <f>SUM(M14:M15)</f>
        <v>0</v>
      </c>
      <c r="N13" s="29">
        <f>SUM(N14:N15)</f>
        <v>0</v>
      </c>
      <c r="O13" s="40">
        <f>SUM(D13:N13)</f>
        <v>2568650</v>
      </c>
      <c r="P13" s="41">
        <f>(O13/P$33)</f>
        <v>392.2201862879829</v>
      </c>
      <c r="Q13" s="10"/>
    </row>
    <row r="14" spans="1:17" ht="15">
      <c r="A14" s="12"/>
      <c r="B14" s="42">
        <v>521</v>
      </c>
      <c r="C14" s="19" t="s">
        <v>25</v>
      </c>
      <c r="D14" s="43">
        <v>1361855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>SUM(D14:N14)</f>
        <v>1361855</v>
      </c>
      <c r="P14" s="44">
        <f>(O14/P$33)</f>
        <v>207.9485417621011</v>
      </c>
      <c r="Q14" s="9"/>
    </row>
    <row r="15" spans="1:17" ht="15">
      <c r="A15" s="12"/>
      <c r="B15" s="42">
        <v>522</v>
      </c>
      <c r="C15" s="19" t="s">
        <v>26</v>
      </c>
      <c r="D15" s="43">
        <v>1206795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>SUM(D15:N15)</f>
        <v>1206795</v>
      </c>
      <c r="P15" s="44">
        <f>(O15/P$33)</f>
        <v>184.2716445258818</v>
      </c>
      <c r="Q15" s="9"/>
    </row>
    <row r="16" spans="1:17" ht="15.75">
      <c r="A16" s="26" t="s">
        <v>27</v>
      </c>
      <c r="B16" s="27"/>
      <c r="C16" s="28"/>
      <c r="D16" s="29">
        <f>SUM(D17:D19)</f>
        <v>0</v>
      </c>
      <c r="E16" s="29">
        <f>SUM(E17:E19)</f>
        <v>0</v>
      </c>
      <c r="F16" s="29">
        <f>SUM(F17:F19)</f>
        <v>0</v>
      </c>
      <c r="G16" s="29">
        <f>SUM(G17:G19)</f>
        <v>0</v>
      </c>
      <c r="H16" s="29">
        <f>SUM(H17:H19)</f>
        <v>0</v>
      </c>
      <c r="I16" s="29">
        <f>SUM(I17:I19)</f>
        <v>7658804</v>
      </c>
      <c r="J16" s="29">
        <f>SUM(J17:J19)</f>
        <v>0</v>
      </c>
      <c r="K16" s="29">
        <f>SUM(K17:K19)</f>
        <v>0</v>
      </c>
      <c r="L16" s="29">
        <f>SUM(L17:L19)</f>
        <v>0</v>
      </c>
      <c r="M16" s="29">
        <f>SUM(M17:M19)</f>
        <v>0</v>
      </c>
      <c r="N16" s="29">
        <f>SUM(N17:N19)</f>
        <v>0</v>
      </c>
      <c r="O16" s="40">
        <f>SUM(D16:N16)</f>
        <v>7658804</v>
      </c>
      <c r="P16" s="41">
        <f>(O16/P$33)</f>
        <v>1169.4615971904107</v>
      </c>
      <c r="Q16" s="10"/>
    </row>
    <row r="17" spans="1:17" ht="15">
      <c r="A17" s="12"/>
      <c r="B17" s="42">
        <v>532</v>
      </c>
      <c r="C17" s="19" t="s">
        <v>28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2197782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>SUM(D17:N17)</f>
        <v>2197782</v>
      </c>
      <c r="P17" s="44">
        <f>(O17/P$33)</f>
        <v>335.59047182776</v>
      </c>
      <c r="Q17" s="9"/>
    </row>
    <row r="18" spans="1:17" ht="15">
      <c r="A18" s="12"/>
      <c r="B18" s="42">
        <v>533</v>
      </c>
      <c r="C18" s="19" t="s">
        <v>29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1907691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>SUM(D18:N18)</f>
        <v>1907691</v>
      </c>
      <c r="P18" s="44">
        <f>(O18/P$33)</f>
        <v>291.2950068712781</v>
      </c>
      <c r="Q18" s="9"/>
    </row>
    <row r="19" spans="1:17" ht="15">
      <c r="A19" s="12"/>
      <c r="B19" s="42">
        <v>535</v>
      </c>
      <c r="C19" s="19" t="s">
        <v>31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3553331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>SUM(D19:N19)</f>
        <v>3553331</v>
      </c>
      <c r="P19" s="44">
        <f>(O19/P$33)</f>
        <v>542.5761184913728</v>
      </c>
      <c r="Q19" s="9"/>
    </row>
    <row r="20" spans="1:17" ht="15.75">
      <c r="A20" s="26" t="s">
        <v>32</v>
      </c>
      <c r="B20" s="27"/>
      <c r="C20" s="28"/>
      <c r="D20" s="29">
        <f>SUM(D21:D22)</f>
        <v>1565222</v>
      </c>
      <c r="E20" s="29">
        <f>SUM(E21:E22)</f>
        <v>0</v>
      </c>
      <c r="F20" s="29">
        <f>SUM(F21:F22)</f>
        <v>3964328</v>
      </c>
      <c r="G20" s="29">
        <f>SUM(G21:G22)</f>
        <v>0</v>
      </c>
      <c r="H20" s="29">
        <f>SUM(H21:H22)</f>
        <v>0</v>
      </c>
      <c r="I20" s="29">
        <f>SUM(I21:I22)</f>
        <v>1250822</v>
      </c>
      <c r="J20" s="29">
        <f>SUM(J21:J22)</f>
        <v>0</v>
      </c>
      <c r="K20" s="29">
        <f>SUM(K21:K22)</f>
        <v>0</v>
      </c>
      <c r="L20" s="29">
        <f>SUM(L21:L22)</f>
        <v>0</v>
      </c>
      <c r="M20" s="29">
        <f>SUM(M21:M22)</f>
        <v>0</v>
      </c>
      <c r="N20" s="29">
        <f>SUM(N21:N22)</f>
        <v>0</v>
      </c>
      <c r="O20" s="29">
        <f aca="true" t="shared" si="1" ref="O20:O25">SUM(D20:N20)</f>
        <v>6780372</v>
      </c>
      <c r="P20" s="41">
        <f>(O20/P$33)</f>
        <v>1035.3293632615666</v>
      </c>
      <c r="Q20" s="10"/>
    </row>
    <row r="21" spans="1:17" ht="15">
      <c r="A21" s="12"/>
      <c r="B21" s="42">
        <v>541</v>
      </c>
      <c r="C21" s="19" t="s">
        <v>33</v>
      </c>
      <c r="D21" s="43">
        <v>1565222</v>
      </c>
      <c r="E21" s="43">
        <v>0</v>
      </c>
      <c r="F21" s="43">
        <v>3964328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1"/>
        <v>5529550</v>
      </c>
      <c r="P21" s="44">
        <f>(O21/P$33)</f>
        <v>844.3350129790808</v>
      </c>
      <c r="Q21" s="9"/>
    </row>
    <row r="22" spans="1:17" ht="15">
      <c r="A22" s="12"/>
      <c r="B22" s="42">
        <v>542</v>
      </c>
      <c r="C22" s="19" t="s">
        <v>34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1250822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1"/>
        <v>1250822</v>
      </c>
      <c r="P22" s="44">
        <f>(O22/P$33)</f>
        <v>190.99435028248587</v>
      </c>
      <c r="Q22" s="9"/>
    </row>
    <row r="23" spans="1:17" ht="15.75">
      <c r="A23" s="26" t="s">
        <v>89</v>
      </c>
      <c r="B23" s="27"/>
      <c r="C23" s="28"/>
      <c r="D23" s="29">
        <f>SUM(D24:D24)</f>
        <v>57626</v>
      </c>
      <c r="E23" s="29">
        <f>SUM(E24:E24)</f>
        <v>0</v>
      </c>
      <c r="F23" s="29">
        <f>SUM(F24:F24)</f>
        <v>0</v>
      </c>
      <c r="G23" s="29">
        <f>SUM(G24:G24)</f>
        <v>0</v>
      </c>
      <c r="H23" s="29">
        <f>SUM(H24:H24)</f>
        <v>0</v>
      </c>
      <c r="I23" s="29">
        <f>SUM(I24:I24)</f>
        <v>0</v>
      </c>
      <c r="J23" s="29">
        <f>SUM(J24:J24)</f>
        <v>0</v>
      </c>
      <c r="K23" s="29">
        <f>SUM(K24:K24)</f>
        <v>0</v>
      </c>
      <c r="L23" s="29">
        <f>SUM(L24:L24)</f>
        <v>0</v>
      </c>
      <c r="M23" s="29">
        <f>SUM(M24:M24)</f>
        <v>0</v>
      </c>
      <c r="N23" s="29">
        <f>SUM(N24:N24)</f>
        <v>0</v>
      </c>
      <c r="O23" s="29">
        <f t="shared" si="1"/>
        <v>57626</v>
      </c>
      <c r="P23" s="41">
        <f>(O23/P$33)</f>
        <v>8.799205985646664</v>
      </c>
      <c r="Q23" s="10"/>
    </row>
    <row r="24" spans="1:17" ht="15">
      <c r="A24" s="90"/>
      <c r="B24" s="91">
        <v>552</v>
      </c>
      <c r="C24" s="92" t="s">
        <v>90</v>
      </c>
      <c r="D24" s="43">
        <v>57626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1"/>
        <v>57626</v>
      </c>
      <c r="P24" s="44">
        <f>(O24/P$33)</f>
        <v>8.799205985646664</v>
      </c>
      <c r="Q24" s="9"/>
    </row>
    <row r="25" spans="1:17" ht="15.75">
      <c r="A25" s="26" t="s">
        <v>35</v>
      </c>
      <c r="B25" s="27"/>
      <c r="C25" s="28"/>
      <c r="D25" s="29">
        <f>SUM(D26:D26)</f>
        <v>0</v>
      </c>
      <c r="E25" s="29">
        <f>SUM(E26:E26)</f>
        <v>0</v>
      </c>
      <c r="F25" s="29">
        <f>SUM(F26:F26)</f>
        <v>0</v>
      </c>
      <c r="G25" s="29">
        <f>SUM(G26:G26)</f>
        <v>0</v>
      </c>
      <c r="H25" s="29">
        <f>SUM(H26:H26)</f>
        <v>0</v>
      </c>
      <c r="I25" s="29">
        <f>SUM(I26:I26)</f>
        <v>13132481</v>
      </c>
      <c r="J25" s="29">
        <f>SUM(J26:J26)</f>
        <v>0</v>
      </c>
      <c r="K25" s="29">
        <f>SUM(K26:K26)</f>
        <v>0</v>
      </c>
      <c r="L25" s="29">
        <f>SUM(L26:L26)</f>
        <v>0</v>
      </c>
      <c r="M25" s="29">
        <f>SUM(M26:M26)</f>
        <v>0</v>
      </c>
      <c r="N25" s="29">
        <f>SUM(N26:N26)</f>
        <v>0</v>
      </c>
      <c r="O25" s="29">
        <f t="shared" si="1"/>
        <v>13132481</v>
      </c>
      <c r="P25" s="41">
        <f>(O25/P$33)</f>
        <v>2005.26507863796</v>
      </c>
      <c r="Q25" s="10"/>
    </row>
    <row r="26" spans="1:17" ht="15">
      <c r="A26" s="12"/>
      <c r="B26" s="42">
        <v>562</v>
      </c>
      <c r="C26" s="19" t="s">
        <v>36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13132481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>SUM(D26:N26)</f>
        <v>13132481</v>
      </c>
      <c r="P26" s="44">
        <f>(O26/P$33)</f>
        <v>2005.26507863796</v>
      </c>
      <c r="Q26" s="9"/>
    </row>
    <row r="27" spans="1:17" ht="15.75">
      <c r="A27" s="26" t="s">
        <v>37</v>
      </c>
      <c r="B27" s="27"/>
      <c r="C27" s="28"/>
      <c r="D27" s="29">
        <f>SUM(D28:D28)</f>
        <v>392334</v>
      </c>
      <c r="E27" s="29">
        <f>SUM(E28:E28)</f>
        <v>0</v>
      </c>
      <c r="F27" s="29">
        <f>SUM(F28:F28)</f>
        <v>0</v>
      </c>
      <c r="G27" s="29">
        <f>SUM(G28:G28)</f>
        <v>0</v>
      </c>
      <c r="H27" s="29">
        <f>SUM(H28:H28)</f>
        <v>0</v>
      </c>
      <c r="I27" s="29">
        <f>SUM(I28:I28)</f>
        <v>0</v>
      </c>
      <c r="J27" s="29">
        <f>SUM(J28:J28)</f>
        <v>0</v>
      </c>
      <c r="K27" s="29">
        <f>SUM(K28:K28)</f>
        <v>0</v>
      </c>
      <c r="L27" s="29">
        <f>SUM(L28:L28)</f>
        <v>0</v>
      </c>
      <c r="M27" s="29">
        <f>SUM(M28:M28)</f>
        <v>0</v>
      </c>
      <c r="N27" s="29">
        <f>SUM(N28:N28)</f>
        <v>0</v>
      </c>
      <c r="O27" s="29">
        <f>SUM(D27:N27)</f>
        <v>392334</v>
      </c>
      <c r="P27" s="41">
        <f>(O27/P$33)</f>
        <v>59.907466788822724</v>
      </c>
      <c r="Q27" s="9"/>
    </row>
    <row r="28" spans="1:17" ht="15">
      <c r="A28" s="12"/>
      <c r="B28" s="42">
        <v>572</v>
      </c>
      <c r="C28" s="19" t="s">
        <v>38</v>
      </c>
      <c r="D28" s="43">
        <v>392334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f>SUM(D28:N28)</f>
        <v>392334</v>
      </c>
      <c r="P28" s="44">
        <f>(O28/P$33)</f>
        <v>59.907466788822724</v>
      </c>
      <c r="Q28" s="9"/>
    </row>
    <row r="29" spans="1:17" ht="15.75">
      <c r="A29" s="26" t="s">
        <v>40</v>
      </c>
      <c r="B29" s="27"/>
      <c r="C29" s="28"/>
      <c r="D29" s="29">
        <f>SUM(D30:D30)</f>
        <v>363834</v>
      </c>
      <c r="E29" s="29">
        <f>SUM(E30:E30)</f>
        <v>0</v>
      </c>
      <c r="F29" s="29">
        <f>SUM(F30:F30)</f>
        <v>203337</v>
      </c>
      <c r="G29" s="29">
        <f>SUM(G30:G30)</f>
        <v>0</v>
      </c>
      <c r="H29" s="29">
        <f>SUM(H30:H30)</f>
        <v>0</v>
      </c>
      <c r="I29" s="29">
        <f>SUM(I30:I30)</f>
        <v>1100174</v>
      </c>
      <c r="J29" s="29">
        <f>SUM(J30:J30)</f>
        <v>0</v>
      </c>
      <c r="K29" s="29">
        <f>SUM(K30:K30)</f>
        <v>0</v>
      </c>
      <c r="L29" s="29">
        <f>SUM(L30:L30)</f>
        <v>0</v>
      </c>
      <c r="M29" s="29">
        <f>SUM(M30:M30)</f>
        <v>0</v>
      </c>
      <c r="N29" s="29">
        <f>SUM(N30:N30)</f>
        <v>137837</v>
      </c>
      <c r="O29" s="29">
        <f>SUM(D29:N29)</f>
        <v>1805182</v>
      </c>
      <c r="P29" s="41">
        <f>(O29/P$33)</f>
        <v>275.6423881508627</v>
      </c>
      <c r="Q29" s="9"/>
    </row>
    <row r="30" spans="1:17" ht="15.75" thickBot="1">
      <c r="A30" s="12"/>
      <c r="B30" s="42">
        <v>581</v>
      </c>
      <c r="C30" s="19" t="s">
        <v>91</v>
      </c>
      <c r="D30" s="43">
        <v>363834</v>
      </c>
      <c r="E30" s="43">
        <v>0</v>
      </c>
      <c r="F30" s="43">
        <v>203337</v>
      </c>
      <c r="G30" s="43">
        <v>0</v>
      </c>
      <c r="H30" s="43">
        <v>0</v>
      </c>
      <c r="I30" s="43">
        <v>1100174</v>
      </c>
      <c r="J30" s="43">
        <v>0</v>
      </c>
      <c r="K30" s="43">
        <v>0</v>
      </c>
      <c r="L30" s="43">
        <v>0</v>
      </c>
      <c r="M30" s="43">
        <v>0</v>
      </c>
      <c r="N30" s="43">
        <v>137837</v>
      </c>
      <c r="O30" s="43">
        <f>SUM(D30:N30)</f>
        <v>1805182</v>
      </c>
      <c r="P30" s="44">
        <f>(O30/P$33)</f>
        <v>275.6423881508627</v>
      </c>
      <c r="Q30" s="9"/>
    </row>
    <row r="31" spans="1:120" ht="16.5" thickBot="1">
      <c r="A31" s="13" t="s">
        <v>10</v>
      </c>
      <c r="B31" s="21"/>
      <c r="C31" s="20"/>
      <c r="D31" s="14">
        <f>SUM(D5,D13,D16,D20,D23,D25,D27,D29)</f>
        <v>9953993</v>
      </c>
      <c r="E31" s="14">
        <f aca="true" t="shared" si="2" ref="E31:N31">SUM(E5,E13,E16,E20,E23,E25,E27,E29)</f>
        <v>0</v>
      </c>
      <c r="F31" s="14">
        <f t="shared" si="2"/>
        <v>4167665</v>
      </c>
      <c r="G31" s="14">
        <f t="shared" si="2"/>
        <v>0</v>
      </c>
      <c r="H31" s="14">
        <f t="shared" si="2"/>
        <v>0</v>
      </c>
      <c r="I31" s="14">
        <f t="shared" si="2"/>
        <v>23142281</v>
      </c>
      <c r="J31" s="14">
        <f t="shared" si="2"/>
        <v>0</v>
      </c>
      <c r="K31" s="14">
        <f t="shared" si="2"/>
        <v>342132</v>
      </c>
      <c r="L31" s="14">
        <f t="shared" si="2"/>
        <v>0</v>
      </c>
      <c r="M31" s="14">
        <f t="shared" si="2"/>
        <v>0</v>
      </c>
      <c r="N31" s="14">
        <f t="shared" si="2"/>
        <v>165012</v>
      </c>
      <c r="O31" s="14">
        <f>SUM(D31:N31)</f>
        <v>37771083</v>
      </c>
      <c r="P31" s="35">
        <f>(O31/P$33)</f>
        <v>5767.458085203848</v>
      </c>
      <c r="Q31" s="6"/>
      <c r="R31" s="2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</row>
    <row r="32" spans="1:16" ht="15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8"/>
    </row>
    <row r="33" spans="1:16" ht="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38"/>
      <c r="M33" s="93" t="s">
        <v>92</v>
      </c>
      <c r="N33" s="93"/>
      <c r="O33" s="93"/>
      <c r="P33" s="39">
        <v>6549</v>
      </c>
    </row>
    <row r="34" spans="1:16" ht="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6"/>
    </row>
    <row r="35" spans="1:16" ht="15.75" customHeight="1" thickBot="1">
      <c r="A35" s="97" t="s">
        <v>48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9"/>
    </row>
  </sheetData>
  <sheetProtection/>
  <mergeCells count="10">
    <mergeCell ref="M33:O33"/>
    <mergeCell ref="A34:P34"/>
    <mergeCell ref="A35:P3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  <ignoredErrors>
    <ignoredError sqref="O26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2081372</v>
      </c>
      <c r="E5" s="24">
        <f t="shared" si="0"/>
        <v>0</v>
      </c>
      <c r="F5" s="24">
        <f t="shared" si="0"/>
        <v>338021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207890</v>
      </c>
      <c r="L5" s="24">
        <f t="shared" si="0"/>
        <v>0</v>
      </c>
      <c r="M5" s="24">
        <f t="shared" si="0"/>
        <v>100077</v>
      </c>
      <c r="N5" s="25">
        <f aca="true" t="shared" si="1" ref="N5:N29">SUM(D5:M5)</f>
        <v>2727360</v>
      </c>
      <c r="O5" s="30">
        <f aca="true" t="shared" si="2" ref="O5:O29">(N5/O$31)</f>
        <v>358.67438190426094</v>
      </c>
      <c r="P5" s="6"/>
    </row>
    <row r="6" spans="1:16" ht="15">
      <c r="A6" s="12"/>
      <c r="B6" s="42">
        <v>511</v>
      </c>
      <c r="C6" s="19" t="s">
        <v>19</v>
      </c>
      <c r="D6" s="43">
        <v>29036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29036</v>
      </c>
      <c r="O6" s="44">
        <f t="shared" si="2"/>
        <v>3.8185165702261967</v>
      </c>
      <c r="P6" s="9"/>
    </row>
    <row r="7" spans="1:16" ht="15">
      <c r="A7" s="12"/>
      <c r="B7" s="42">
        <v>513</v>
      </c>
      <c r="C7" s="19" t="s">
        <v>20</v>
      </c>
      <c r="D7" s="43">
        <v>781076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781076</v>
      </c>
      <c r="O7" s="44">
        <f t="shared" si="2"/>
        <v>102.71909521304576</v>
      </c>
      <c r="P7" s="9"/>
    </row>
    <row r="8" spans="1:16" ht="15">
      <c r="A8" s="12"/>
      <c r="B8" s="42">
        <v>515</v>
      </c>
      <c r="C8" s="19" t="s">
        <v>21</v>
      </c>
      <c r="D8" s="43">
        <v>206560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206560</v>
      </c>
      <c r="O8" s="44">
        <f t="shared" si="2"/>
        <v>27.164650184113626</v>
      </c>
      <c r="P8" s="9"/>
    </row>
    <row r="9" spans="1:16" ht="15">
      <c r="A9" s="12"/>
      <c r="B9" s="42">
        <v>517</v>
      </c>
      <c r="C9" s="19" t="s">
        <v>44</v>
      </c>
      <c r="D9" s="43">
        <v>0</v>
      </c>
      <c r="E9" s="43">
        <v>0</v>
      </c>
      <c r="F9" s="43">
        <v>338021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338021</v>
      </c>
      <c r="O9" s="44">
        <f t="shared" si="2"/>
        <v>44.453051025775906</v>
      </c>
      <c r="P9" s="9"/>
    </row>
    <row r="10" spans="1:16" ht="15">
      <c r="A10" s="12"/>
      <c r="B10" s="42">
        <v>518</v>
      </c>
      <c r="C10" s="19" t="s">
        <v>22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207890</v>
      </c>
      <c r="L10" s="43">
        <v>0</v>
      </c>
      <c r="M10" s="43">
        <v>0</v>
      </c>
      <c r="N10" s="43">
        <f t="shared" si="1"/>
        <v>207890</v>
      </c>
      <c r="O10" s="44">
        <f t="shared" si="2"/>
        <v>27.33955812730142</v>
      </c>
      <c r="P10" s="9"/>
    </row>
    <row r="11" spans="1:16" ht="15">
      <c r="A11" s="12"/>
      <c r="B11" s="42">
        <v>519</v>
      </c>
      <c r="C11" s="19" t="s">
        <v>23</v>
      </c>
      <c r="D11" s="43">
        <v>1064700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100077</v>
      </c>
      <c r="N11" s="43">
        <f t="shared" si="1"/>
        <v>1164777</v>
      </c>
      <c r="O11" s="44">
        <f t="shared" si="2"/>
        <v>153.179510783798</v>
      </c>
      <c r="P11" s="9"/>
    </row>
    <row r="12" spans="1:16" ht="15.75">
      <c r="A12" s="26" t="s">
        <v>24</v>
      </c>
      <c r="B12" s="27"/>
      <c r="C12" s="28"/>
      <c r="D12" s="29">
        <f aca="true" t="shared" si="3" ref="D12:M12">SUM(D13:D14)</f>
        <v>2165573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2165573</v>
      </c>
      <c r="O12" s="41">
        <f t="shared" si="2"/>
        <v>284.7939242503945</v>
      </c>
      <c r="P12" s="10"/>
    </row>
    <row r="13" spans="1:16" ht="15">
      <c r="A13" s="12"/>
      <c r="B13" s="42">
        <v>521</v>
      </c>
      <c r="C13" s="19" t="s">
        <v>25</v>
      </c>
      <c r="D13" s="43">
        <v>1195266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1195266</v>
      </c>
      <c r="O13" s="44">
        <f t="shared" si="2"/>
        <v>157.18911099421356</v>
      </c>
      <c r="P13" s="9"/>
    </row>
    <row r="14" spans="1:16" ht="15">
      <c r="A14" s="12"/>
      <c r="B14" s="42">
        <v>522</v>
      </c>
      <c r="C14" s="19" t="s">
        <v>26</v>
      </c>
      <c r="D14" s="43">
        <v>970307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970307</v>
      </c>
      <c r="O14" s="44">
        <f t="shared" si="2"/>
        <v>127.60481325618096</v>
      </c>
      <c r="P14" s="9"/>
    </row>
    <row r="15" spans="1:16" ht="15.75">
      <c r="A15" s="26" t="s">
        <v>27</v>
      </c>
      <c r="B15" s="27"/>
      <c r="C15" s="28"/>
      <c r="D15" s="29">
        <f aca="true" t="shared" si="4" ref="D15:M15">SUM(D16:D19)</f>
        <v>225854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5747784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5973638</v>
      </c>
      <c r="O15" s="41">
        <f t="shared" si="2"/>
        <v>785.5915307732772</v>
      </c>
      <c r="P15" s="10"/>
    </row>
    <row r="16" spans="1:16" ht="15">
      <c r="A16" s="12"/>
      <c r="B16" s="42">
        <v>532</v>
      </c>
      <c r="C16" s="19" t="s">
        <v>28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1130585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1130585</v>
      </c>
      <c r="O16" s="44">
        <f t="shared" si="2"/>
        <v>148.6829300368227</v>
      </c>
      <c r="P16" s="9"/>
    </row>
    <row r="17" spans="1:16" ht="15">
      <c r="A17" s="12"/>
      <c r="B17" s="42">
        <v>533</v>
      </c>
      <c r="C17" s="19" t="s">
        <v>29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1797728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1797728</v>
      </c>
      <c r="O17" s="44">
        <f t="shared" si="2"/>
        <v>236.41872698579695</v>
      </c>
      <c r="P17" s="9"/>
    </row>
    <row r="18" spans="1:16" ht="15">
      <c r="A18" s="12"/>
      <c r="B18" s="42">
        <v>534</v>
      </c>
      <c r="C18" s="19" t="s">
        <v>30</v>
      </c>
      <c r="D18" s="43">
        <v>225854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225854</v>
      </c>
      <c r="O18" s="44">
        <f t="shared" si="2"/>
        <v>29.701998947922146</v>
      </c>
      <c r="P18" s="9"/>
    </row>
    <row r="19" spans="1:16" ht="15">
      <c r="A19" s="12"/>
      <c r="B19" s="42">
        <v>535</v>
      </c>
      <c r="C19" s="19" t="s">
        <v>31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2819471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2819471</v>
      </c>
      <c r="O19" s="44">
        <f t="shared" si="2"/>
        <v>370.7878748027354</v>
      </c>
      <c r="P19" s="9"/>
    </row>
    <row r="20" spans="1:16" ht="15.75">
      <c r="A20" s="26" t="s">
        <v>32</v>
      </c>
      <c r="B20" s="27"/>
      <c r="C20" s="28"/>
      <c r="D20" s="29">
        <f aca="true" t="shared" si="5" ref="D20:M20">SUM(D21:D22)</f>
        <v>4936423</v>
      </c>
      <c r="E20" s="29">
        <f t="shared" si="5"/>
        <v>0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702152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5638575</v>
      </c>
      <c r="O20" s="41">
        <f t="shared" si="2"/>
        <v>741.5274855339295</v>
      </c>
      <c r="P20" s="10"/>
    </row>
    <row r="21" spans="1:16" ht="15">
      <c r="A21" s="12"/>
      <c r="B21" s="42">
        <v>541</v>
      </c>
      <c r="C21" s="19" t="s">
        <v>33</v>
      </c>
      <c r="D21" s="43">
        <v>4936423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4936423</v>
      </c>
      <c r="O21" s="44">
        <f t="shared" si="2"/>
        <v>649.1876643871647</v>
      </c>
      <c r="P21" s="9"/>
    </row>
    <row r="22" spans="1:16" ht="15">
      <c r="A22" s="12"/>
      <c r="B22" s="42">
        <v>542</v>
      </c>
      <c r="C22" s="19" t="s">
        <v>34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702152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702152</v>
      </c>
      <c r="O22" s="44">
        <f t="shared" si="2"/>
        <v>92.33982114676486</v>
      </c>
      <c r="P22" s="9"/>
    </row>
    <row r="23" spans="1:16" ht="15.75">
      <c r="A23" s="26" t="s">
        <v>35</v>
      </c>
      <c r="B23" s="27"/>
      <c r="C23" s="28"/>
      <c r="D23" s="29">
        <f aca="true" t="shared" si="6" ref="D23:M23">SUM(D24:D24)</f>
        <v>0</v>
      </c>
      <c r="E23" s="29">
        <f t="shared" si="6"/>
        <v>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11793368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1"/>
        <v>11793368</v>
      </c>
      <c r="O23" s="41">
        <f t="shared" si="2"/>
        <v>1550.94266175697</v>
      </c>
      <c r="P23" s="10"/>
    </row>
    <row r="24" spans="1:16" ht="15">
      <c r="A24" s="12"/>
      <c r="B24" s="42">
        <v>562</v>
      </c>
      <c r="C24" s="19" t="s">
        <v>36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11793368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11793368</v>
      </c>
      <c r="O24" s="44">
        <f t="shared" si="2"/>
        <v>1550.94266175697</v>
      </c>
      <c r="P24" s="9"/>
    </row>
    <row r="25" spans="1:16" ht="15.75">
      <c r="A25" s="26" t="s">
        <v>37</v>
      </c>
      <c r="B25" s="27"/>
      <c r="C25" s="28"/>
      <c r="D25" s="29">
        <f aca="true" t="shared" si="7" ref="D25:M25">SUM(D26:D26)</f>
        <v>376847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269679</v>
      </c>
      <c r="N25" s="29">
        <f t="shared" si="1"/>
        <v>646526</v>
      </c>
      <c r="O25" s="41">
        <f t="shared" si="2"/>
        <v>85.02446081009995</v>
      </c>
      <c r="P25" s="9"/>
    </row>
    <row r="26" spans="1:16" ht="15">
      <c r="A26" s="12"/>
      <c r="B26" s="42">
        <v>572</v>
      </c>
      <c r="C26" s="19" t="s">
        <v>38</v>
      </c>
      <c r="D26" s="43">
        <v>376847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269679</v>
      </c>
      <c r="N26" s="43">
        <f t="shared" si="1"/>
        <v>646526</v>
      </c>
      <c r="O26" s="44">
        <f t="shared" si="2"/>
        <v>85.02446081009995</v>
      </c>
      <c r="P26" s="9"/>
    </row>
    <row r="27" spans="1:16" ht="15.75">
      <c r="A27" s="26" t="s">
        <v>40</v>
      </c>
      <c r="B27" s="27"/>
      <c r="C27" s="28"/>
      <c r="D27" s="29">
        <f aca="true" t="shared" si="8" ref="D27:M27">SUM(D28:D28)</f>
        <v>245316</v>
      </c>
      <c r="E27" s="29">
        <f t="shared" si="8"/>
        <v>0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1829354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11000</v>
      </c>
      <c r="N27" s="29">
        <f t="shared" si="1"/>
        <v>2085670</v>
      </c>
      <c r="O27" s="41">
        <f t="shared" si="2"/>
        <v>274.2859021567596</v>
      </c>
      <c r="P27" s="9"/>
    </row>
    <row r="28" spans="1:16" ht="15.75" thickBot="1">
      <c r="A28" s="12"/>
      <c r="B28" s="42">
        <v>581</v>
      </c>
      <c r="C28" s="19" t="s">
        <v>39</v>
      </c>
      <c r="D28" s="43">
        <v>245316</v>
      </c>
      <c r="E28" s="43">
        <v>0</v>
      </c>
      <c r="F28" s="43">
        <v>0</v>
      </c>
      <c r="G28" s="43">
        <v>0</v>
      </c>
      <c r="H28" s="43">
        <v>0</v>
      </c>
      <c r="I28" s="43">
        <v>1829354</v>
      </c>
      <c r="J28" s="43">
        <v>0</v>
      </c>
      <c r="K28" s="43">
        <v>0</v>
      </c>
      <c r="L28" s="43">
        <v>0</v>
      </c>
      <c r="M28" s="43">
        <v>11000</v>
      </c>
      <c r="N28" s="43">
        <f t="shared" si="1"/>
        <v>2085670</v>
      </c>
      <c r="O28" s="44">
        <f t="shared" si="2"/>
        <v>274.2859021567596</v>
      </c>
      <c r="P28" s="9"/>
    </row>
    <row r="29" spans="1:119" ht="16.5" thickBot="1">
      <c r="A29" s="13" t="s">
        <v>10</v>
      </c>
      <c r="B29" s="21"/>
      <c r="C29" s="20"/>
      <c r="D29" s="14">
        <f>SUM(D5,D12,D15,D20,D23,D25,D27)</f>
        <v>10031385</v>
      </c>
      <c r="E29" s="14">
        <f aca="true" t="shared" si="9" ref="E29:M29">SUM(E5,E12,E15,E20,E23,E25,E27)</f>
        <v>0</v>
      </c>
      <c r="F29" s="14">
        <f t="shared" si="9"/>
        <v>338021</v>
      </c>
      <c r="G29" s="14">
        <f t="shared" si="9"/>
        <v>0</v>
      </c>
      <c r="H29" s="14">
        <f t="shared" si="9"/>
        <v>0</v>
      </c>
      <c r="I29" s="14">
        <f t="shared" si="9"/>
        <v>20072658</v>
      </c>
      <c r="J29" s="14">
        <f t="shared" si="9"/>
        <v>0</v>
      </c>
      <c r="K29" s="14">
        <f t="shared" si="9"/>
        <v>207890</v>
      </c>
      <c r="L29" s="14">
        <f t="shared" si="9"/>
        <v>0</v>
      </c>
      <c r="M29" s="14">
        <f t="shared" si="9"/>
        <v>380756</v>
      </c>
      <c r="N29" s="14">
        <f t="shared" si="1"/>
        <v>31030710</v>
      </c>
      <c r="O29" s="35">
        <f t="shared" si="2"/>
        <v>4080.840347185692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5" ht="15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3" t="s">
        <v>50</v>
      </c>
      <c r="M31" s="93"/>
      <c r="N31" s="93"/>
      <c r="O31" s="39">
        <v>7604</v>
      </c>
    </row>
    <row r="32" spans="1:15" ht="15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48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sheetProtection/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4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1639077</v>
      </c>
      <c r="E5" s="24">
        <f t="shared" si="0"/>
        <v>0</v>
      </c>
      <c r="F5" s="24">
        <f t="shared" si="0"/>
        <v>261465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220883</v>
      </c>
      <c r="L5" s="24">
        <f t="shared" si="0"/>
        <v>0</v>
      </c>
      <c r="M5" s="24">
        <f t="shared" si="0"/>
        <v>123171</v>
      </c>
      <c r="N5" s="25">
        <f aca="true" t="shared" si="1" ref="N5:N29">SUM(D5:M5)</f>
        <v>2244596</v>
      </c>
      <c r="O5" s="30">
        <f aca="true" t="shared" si="2" ref="O5:O29">(N5/O$31)</f>
        <v>373.6011984021305</v>
      </c>
      <c r="P5" s="6"/>
    </row>
    <row r="6" spans="1:16" ht="15">
      <c r="A6" s="12"/>
      <c r="B6" s="42">
        <v>511</v>
      </c>
      <c r="C6" s="19" t="s">
        <v>19</v>
      </c>
      <c r="D6" s="43">
        <v>32248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32248</v>
      </c>
      <c r="O6" s="44">
        <f t="shared" si="2"/>
        <v>5.3675099866844205</v>
      </c>
      <c r="P6" s="9"/>
    </row>
    <row r="7" spans="1:16" ht="15">
      <c r="A7" s="12"/>
      <c r="B7" s="42">
        <v>513</v>
      </c>
      <c r="C7" s="19" t="s">
        <v>20</v>
      </c>
      <c r="D7" s="43">
        <v>834527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834527</v>
      </c>
      <c r="O7" s="44">
        <f t="shared" si="2"/>
        <v>138.90262982689748</v>
      </c>
      <c r="P7" s="9"/>
    </row>
    <row r="8" spans="1:16" ht="15">
      <c r="A8" s="12"/>
      <c r="B8" s="42">
        <v>515</v>
      </c>
      <c r="C8" s="19" t="s">
        <v>21</v>
      </c>
      <c r="D8" s="43">
        <v>197245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197245</v>
      </c>
      <c r="O8" s="44">
        <f t="shared" si="2"/>
        <v>32.83039280958722</v>
      </c>
      <c r="P8" s="9"/>
    </row>
    <row r="9" spans="1:16" ht="15">
      <c r="A9" s="12"/>
      <c r="B9" s="42">
        <v>517</v>
      </c>
      <c r="C9" s="19" t="s">
        <v>44</v>
      </c>
      <c r="D9" s="43">
        <v>0</v>
      </c>
      <c r="E9" s="43">
        <v>0</v>
      </c>
      <c r="F9" s="43">
        <v>261465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261465</v>
      </c>
      <c r="O9" s="44">
        <f t="shared" si="2"/>
        <v>43.51947403462051</v>
      </c>
      <c r="P9" s="9"/>
    </row>
    <row r="10" spans="1:16" ht="15">
      <c r="A10" s="12"/>
      <c r="B10" s="42">
        <v>518</v>
      </c>
      <c r="C10" s="19" t="s">
        <v>22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220883</v>
      </c>
      <c r="L10" s="43">
        <v>0</v>
      </c>
      <c r="M10" s="43">
        <v>0</v>
      </c>
      <c r="N10" s="43">
        <f t="shared" si="1"/>
        <v>220883</v>
      </c>
      <c r="O10" s="44">
        <f t="shared" si="2"/>
        <v>36.76481358189081</v>
      </c>
      <c r="P10" s="9"/>
    </row>
    <row r="11" spans="1:16" ht="15">
      <c r="A11" s="12"/>
      <c r="B11" s="42">
        <v>519</v>
      </c>
      <c r="C11" s="19" t="s">
        <v>23</v>
      </c>
      <c r="D11" s="43">
        <v>575057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123171</v>
      </c>
      <c r="N11" s="43">
        <f t="shared" si="1"/>
        <v>698228</v>
      </c>
      <c r="O11" s="44">
        <f t="shared" si="2"/>
        <v>116.21637816245007</v>
      </c>
      <c r="P11" s="9"/>
    </row>
    <row r="12" spans="1:16" ht="15.75">
      <c r="A12" s="26" t="s">
        <v>24</v>
      </c>
      <c r="B12" s="27"/>
      <c r="C12" s="28"/>
      <c r="D12" s="29">
        <f aca="true" t="shared" si="3" ref="D12:M12">SUM(D13:D14)</f>
        <v>2153343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2153343</v>
      </c>
      <c r="O12" s="41">
        <f t="shared" si="2"/>
        <v>358.4126165113182</v>
      </c>
      <c r="P12" s="10"/>
    </row>
    <row r="13" spans="1:16" ht="15">
      <c r="A13" s="12"/>
      <c r="B13" s="42">
        <v>521</v>
      </c>
      <c r="C13" s="19" t="s">
        <v>25</v>
      </c>
      <c r="D13" s="43">
        <v>1172200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1172200</v>
      </c>
      <c r="O13" s="44">
        <f t="shared" si="2"/>
        <v>195.10652463382158</v>
      </c>
      <c r="P13" s="9"/>
    </row>
    <row r="14" spans="1:16" ht="15">
      <c r="A14" s="12"/>
      <c r="B14" s="42">
        <v>522</v>
      </c>
      <c r="C14" s="19" t="s">
        <v>26</v>
      </c>
      <c r="D14" s="43">
        <v>981143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981143</v>
      </c>
      <c r="O14" s="44">
        <f t="shared" si="2"/>
        <v>163.30609187749667</v>
      </c>
      <c r="P14" s="9"/>
    </row>
    <row r="15" spans="1:16" ht="15.75">
      <c r="A15" s="26" t="s">
        <v>27</v>
      </c>
      <c r="B15" s="27"/>
      <c r="C15" s="28"/>
      <c r="D15" s="29">
        <f aca="true" t="shared" si="4" ref="D15:M15">SUM(D16:D19)</f>
        <v>220112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5980716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6200828</v>
      </c>
      <c r="O15" s="41">
        <f t="shared" si="2"/>
        <v>1032.095206391478</v>
      </c>
      <c r="P15" s="10"/>
    </row>
    <row r="16" spans="1:16" ht="15">
      <c r="A16" s="12"/>
      <c r="B16" s="42">
        <v>532</v>
      </c>
      <c r="C16" s="19" t="s">
        <v>28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1506422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1506422</v>
      </c>
      <c r="O16" s="44">
        <f t="shared" si="2"/>
        <v>250.73601864181092</v>
      </c>
      <c r="P16" s="9"/>
    </row>
    <row r="17" spans="1:16" ht="15">
      <c r="A17" s="12"/>
      <c r="B17" s="42">
        <v>533</v>
      </c>
      <c r="C17" s="19" t="s">
        <v>29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1240102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1240102</v>
      </c>
      <c r="O17" s="44">
        <f t="shared" si="2"/>
        <v>206.4084553928096</v>
      </c>
      <c r="P17" s="9"/>
    </row>
    <row r="18" spans="1:16" ht="15">
      <c r="A18" s="12"/>
      <c r="B18" s="42">
        <v>534</v>
      </c>
      <c r="C18" s="19" t="s">
        <v>30</v>
      </c>
      <c r="D18" s="43">
        <v>220112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220112</v>
      </c>
      <c r="O18" s="44">
        <f t="shared" si="2"/>
        <v>36.636484687083886</v>
      </c>
      <c r="P18" s="9"/>
    </row>
    <row r="19" spans="1:16" ht="15">
      <c r="A19" s="12"/>
      <c r="B19" s="42">
        <v>535</v>
      </c>
      <c r="C19" s="19" t="s">
        <v>31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3234192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3234192</v>
      </c>
      <c r="O19" s="44">
        <f t="shared" si="2"/>
        <v>538.3142476697736</v>
      </c>
      <c r="P19" s="9"/>
    </row>
    <row r="20" spans="1:16" ht="15.75">
      <c r="A20" s="26" t="s">
        <v>32</v>
      </c>
      <c r="B20" s="27"/>
      <c r="C20" s="28"/>
      <c r="D20" s="29">
        <f aca="true" t="shared" si="5" ref="D20:M20">SUM(D21:D22)</f>
        <v>1831262</v>
      </c>
      <c r="E20" s="29">
        <f t="shared" si="5"/>
        <v>0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703022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2534284</v>
      </c>
      <c r="O20" s="41">
        <f t="shared" si="2"/>
        <v>421.81824234354195</v>
      </c>
      <c r="P20" s="10"/>
    </row>
    <row r="21" spans="1:16" ht="15">
      <c r="A21" s="12"/>
      <c r="B21" s="42">
        <v>541</v>
      </c>
      <c r="C21" s="19" t="s">
        <v>33</v>
      </c>
      <c r="D21" s="43">
        <v>1831262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1831262</v>
      </c>
      <c r="O21" s="44">
        <f t="shared" si="2"/>
        <v>304.80392809587215</v>
      </c>
      <c r="P21" s="9"/>
    </row>
    <row r="22" spans="1:16" ht="15">
      <c r="A22" s="12"/>
      <c r="B22" s="42">
        <v>542</v>
      </c>
      <c r="C22" s="19" t="s">
        <v>34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703022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703022</v>
      </c>
      <c r="O22" s="44">
        <f t="shared" si="2"/>
        <v>117.01431424766977</v>
      </c>
      <c r="P22" s="9"/>
    </row>
    <row r="23" spans="1:16" ht="15.75">
      <c r="A23" s="26" t="s">
        <v>35</v>
      </c>
      <c r="B23" s="27"/>
      <c r="C23" s="28"/>
      <c r="D23" s="29">
        <f aca="true" t="shared" si="6" ref="D23:M23">SUM(D24:D24)</f>
        <v>0</v>
      </c>
      <c r="E23" s="29">
        <f t="shared" si="6"/>
        <v>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12280436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1"/>
        <v>12280436</v>
      </c>
      <c r="O23" s="41">
        <f t="shared" si="2"/>
        <v>2044.013981358189</v>
      </c>
      <c r="P23" s="10"/>
    </row>
    <row r="24" spans="1:16" ht="15">
      <c r="A24" s="12"/>
      <c r="B24" s="42">
        <v>562</v>
      </c>
      <c r="C24" s="19" t="s">
        <v>36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12280436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12280436</v>
      </c>
      <c r="O24" s="44">
        <f t="shared" si="2"/>
        <v>2044.013981358189</v>
      </c>
      <c r="P24" s="9"/>
    </row>
    <row r="25" spans="1:16" ht="15.75">
      <c r="A25" s="26" t="s">
        <v>37</v>
      </c>
      <c r="B25" s="27"/>
      <c r="C25" s="28"/>
      <c r="D25" s="29">
        <f aca="true" t="shared" si="7" ref="D25:M25">SUM(D26:D26)</f>
        <v>601916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270876</v>
      </c>
      <c r="N25" s="29">
        <f t="shared" si="1"/>
        <v>872792</v>
      </c>
      <c r="O25" s="41">
        <f t="shared" si="2"/>
        <v>145.271637816245</v>
      </c>
      <c r="P25" s="9"/>
    </row>
    <row r="26" spans="1:16" ht="15">
      <c r="A26" s="12"/>
      <c r="B26" s="42">
        <v>572</v>
      </c>
      <c r="C26" s="19" t="s">
        <v>38</v>
      </c>
      <c r="D26" s="43">
        <v>601916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270876</v>
      </c>
      <c r="N26" s="43">
        <f t="shared" si="1"/>
        <v>872792</v>
      </c>
      <c r="O26" s="44">
        <f t="shared" si="2"/>
        <v>145.271637816245</v>
      </c>
      <c r="P26" s="9"/>
    </row>
    <row r="27" spans="1:16" ht="15.75">
      <c r="A27" s="26" t="s">
        <v>40</v>
      </c>
      <c r="B27" s="27"/>
      <c r="C27" s="28"/>
      <c r="D27" s="29">
        <f aca="true" t="shared" si="8" ref="D27:M27">SUM(D28:D28)</f>
        <v>208623</v>
      </c>
      <c r="E27" s="29">
        <f t="shared" si="8"/>
        <v>0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1218887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55406</v>
      </c>
      <c r="N27" s="29">
        <f t="shared" si="1"/>
        <v>1482916</v>
      </c>
      <c r="O27" s="41">
        <f t="shared" si="2"/>
        <v>246.82356857523303</v>
      </c>
      <c r="P27" s="9"/>
    </row>
    <row r="28" spans="1:16" ht="15.75" thickBot="1">
      <c r="A28" s="12"/>
      <c r="B28" s="42">
        <v>581</v>
      </c>
      <c r="C28" s="19" t="s">
        <v>39</v>
      </c>
      <c r="D28" s="43">
        <v>208623</v>
      </c>
      <c r="E28" s="43">
        <v>0</v>
      </c>
      <c r="F28" s="43">
        <v>0</v>
      </c>
      <c r="G28" s="43">
        <v>0</v>
      </c>
      <c r="H28" s="43">
        <v>0</v>
      </c>
      <c r="I28" s="43">
        <v>1218887</v>
      </c>
      <c r="J28" s="43">
        <v>0</v>
      </c>
      <c r="K28" s="43">
        <v>0</v>
      </c>
      <c r="L28" s="43">
        <v>0</v>
      </c>
      <c r="M28" s="43">
        <v>55406</v>
      </c>
      <c r="N28" s="43">
        <f t="shared" si="1"/>
        <v>1482916</v>
      </c>
      <c r="O28" s="44">
        <f t="shared" si="2"/>
        <v>246.82356857523303</v>
      </c>
      <c r="P28" s="9"/>
    </row>
    <row r="29" spans="1:119" ht="16.5" thickBot="1">
      <c r="A29" s="13" t="s">
        <v>10</v>
      </c>
      <c r="B29" s="21"/>
      <c r="C29" s="20"/>
      <c r="D29" s="14">
        <f>SUM(D5,D12,D15,D20,D23,D25,D27)</f>
        <v>6654333</v>
      </c>
      <c r="E29" s="14">
        <f aca="true" t="shared" si="9" ref="E29:M29">SUM(E5,E12,E15,E20,E23,E25,E27)</f>
        <v>0</v>
      </c>
      <c r="F29" s="14">
        <f t="shared" si="9"/>
        <v>261465</v>
      </c>
      <c r="G29" s="14">
        <f t="shared" si="9"/>
        <v>0</v>
      </c>
      <c r="H29" s="14">
        <f t="shared" si="9"/>
        <v>0</v>
      </c>
      <c r="I29" s="14">
        <f t="shared" si="9"/>
        <v>20183061</v>
      </c>
      <c r="J29" s="14">
        <f t="shared" si="9"/>
        <v>0</v>
      </c>
      <c r="K29" s="14">
        <f t="shared" si="9"/>
        <v>220883</v>
      </c>
      <c r="L29" s="14">
        <f t="shared" si="9"/>
        <v>0</v>
      </c>
      <c r="M29" s="14">
        <f t="shared" si="9"/>
        <v>449453</v>
      </c>
      <c r="N29" s="14">
        <f t="shared" si="1"/>
        <v>27769195</v>
      </c>
      <c r="O29" s="35">
        <f t="shared" si="2"/>
        <v>4622.036451398136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5" ht="15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3" t="s">
        <v>47</v>
      </c>
      <c r="M31" s="93"/>
      <c r="N31" s="93"/>
      <c r="O31" s="39">
        <v>6008</v>
      </c>
    </row>
    <row r="32" spans="1:15" ht="15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48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sheetProtection/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  <ignoredErrors>
    <ignoredError sqref="N24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>SUM(D6:D11)</f>
        <v>1605720</v>
      </c>
      <c r="E5" s="24">
        <f aca="true" t="shared" si="0" ref="E5:M5">SUM(E6:E11)</f>
        <v>0</v>
      </c>
      <c r="F5" s="24">
        <f t="shared" si="0"/>
        <v>253281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212996</v>
      </c>
      <c r="L5" s="24">
        <f t="shared" si="0"/>
        <v>0</v>
      </c>
      <c r="M5" s="24">
        <f t="shared" si="0"/>
        <v>35069</v>
      </c>
      <c r="N5" s="25">
        <f aca="true" t="shared" si="1" ref="N5:N29">SUM(D5:M5)</f>
        <v>2107066</v>
      </c>
      <c r="O5" s="30">
        <f aca="true" t="shared" si="2" ref="O5:O29">(N5/O$31)</f>
        <v>345.30744018354636</v>
      </c>
      <c r="P5" s="6"/>
    </row>
    <row r="6" spans="1:16" ht="15">
      <c r="A6" s="12"/>
      <c r="B6" s="42">
        <v>511</v>
      </c>
      <c r="C6" s="19" t="s">
        <v>19</v>
      </c>
      <c r="D6" s="43">
        <v>29120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29120</v>
      </c>
      <c r="O6" s="44">
        <f t="shared" si="2"/>
        <v>4.772205834152737</v>
      </c>
      <c r="P6" s="9"/>
    </row>
    <row r="7" spans="1:16" ht="15">
      <c r="A7" s="12"/>
      <c r="B7" s="42">
        <v>513</v>
      </c>
      <c r="C7" s="19" t="s">
        <v>20</v>
      </c>
      <c r="D7" s="43">
        <v>823749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823749</v>
      </c>
      <c r="O7" s="44">
        <f t="shared" si="2"/>
        <v>134.99655850540807</v>
      </c>
      <c r="P7" s="9"/>
    </row>
    <row r="8" spans="1:16" ht="15">
      <c r="A8" s="12"/>
      <c r="B8" s="42">
        <v>515</v>
      </c>
      <c r="C8" s="19" t="s">
        <v>21</v>
      </c>
      <c r="D8" s="43">
        <v>232431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232431</v>
      </c>
      <c r="O8" s="44">
        <f t="shared" si="2"/>
        <v>38.090953785644054</v>
      </c>
      <c r="P8" s="9"/>
    </row>
    <row r="9" spans="1:16" ht="15">
      <c r="A9" s="12"/>
      <c r="B9" s="42">
        <v>517</v>
      </c>
      <c r="C9" s="19" t="s">
        <v>44</v>
      </c>
      <c r="D9" s="43">
        <v>0</v>
      </c>
      <c r="E9" s="43">
        <v>0</v>
      </c>
      <c r="F9" s="43">
        <v>253281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253281</v>
      </c>
      <c r="O9" s="44">
        <f t="shared" si="2"/>
        <v>41.507866273353</v>
      </c>
      <c r="P9" s="9"/>
    </row>
    <row r="10" spans="1:16" ht="15">
      <c r="A10" s="12"/>
      <c r="B10" s="42">
        <v>518</v>
      </c>
      <c r="C10" s="19" t="s">
        <v>22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212996</v>
      </c>
      <c r="L10" s="43">
        <v>0</v>
      </c>
      <c r="M10" s="43">
        <v>0</v>
      </c>
      <c r="N10" s="43">
        <f t="shared" si="1"/>
        <v>212996</v>
      </c>
      <c r="O10" s="44">
        <f t="shared" si="2"/>
        <v>34.90593248115372</v>
      </c>
      <c r="P10" s="9"/>
    </row>
    <row r="11" spans="1:16" ht="15">
      <c r="A11" s="12"/>
      <c r="B11" s="42">
        <v>519</v>
      </c>
      <c r="C11" s="19" t="s">
        <v>23</v>
      </c>
      <c r="D11" s="43">
        <v>520420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35069</v>
      </c>
      <c r="N11" s="43">
        <f t="shared" si="1"/>
        <v>555489</v>
      </c>
      <c r="O11" s="44">
        <f t="shared" si="2"/>
        <v>91.03392330383481</v>
      </c>
      <c r="P11" s="9"/>
    </row>
    <row r="12" spans="1:16" ht="15.75">
      <c r="A12" s="26" t="s">
        <v>24</v>
      </c>
      <c r="B12" s="27"/>
      <c r="C12" s="28"/>
      <c r="D12" s="29">
        <f aca="true" t="shared" si="3" ref="D12:M12">SUM(D13:D14)</f>
        <v>2495467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2495467</v>
      </c>
      <c r="O12" s="41">
        <f t="shared" si="2"/>
        <v>408.9588659455916</v>
      </c>
      <c r="P12" s="10"/>
    </row>
    <row r="13" spans="1:16" ht="15">
      <c r="A13" s="12"/>
      <c r="B13" s="42">
        <v>521</v>
      </c>
      <c r="C13" s="19" t="s">
        <v>25</v>
      </c>
      <c r="D13" s="43">
        <v>1211194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1211194</v>
      </c>
      <c r="O13" s="44">
        <f t="shared" si="2"/>
        <v>198.49131432317273</v>
      </c>
      <c r="P13" s="9"/>
    </row>
    <row r="14" spans="1:16" ht="15">
      <c r="A14" s="12"/>
      <c r="B14" s="42">
        <v>522</v>
      </c>
      <c r="C14" s="19" t="s">
        <v>26</v>
      </c>
      <c r="D14" s="43">
        <v>1284273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1284273</v>
      </c>
      <c r="O14" s="44">
        <f t="shared" si="2"/>
        <v>210.46755162241888</v>
      </c>
      <c r="P14" s="9"/>
    </row>
    <row r="15" spans="1:16" ht="15.75">
      <c r="A15" s="26" t="s">
        <v>27</v>
      </c>
      <c r="B15" s="27"/>
      <c r="C15" s="28"/>
      <c r="D15" s="29">
        <f aca="true" t="shared" si="4" ref="D15:M15">SUM(D16:D19)</f>
        <v>217191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6189889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6407080</v>
      </c>
      <c r="O15" s="41">
        <f t="shared" si="2"/>
        <v>1049.9967223861029</v>
      </c>
      <c r="P15" s="10"/>
    </row>
    <row r="16" spans="1:16" ht="15">
      <c r="A16" s="12"/>
      <c r="B16" s="42">
        <v>532</v>
      </c>
      <c r="C16" s="19" t="s">
        <v>28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1648317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1648317</v>
      </c>
      <c r="O16" s="44">
        <f t="shared" si="2"/>
        <v>270.1273352999017</v>
      </c>
      <c r="P16" s="9"/>
    </row>
    <row r="17" spans="1:16" ht="15">
      <c r="A17" s="12"/>
      <c r="B17" s="42">
        <v>533</v>
      </c>
      <c r="C17" s="19" t="s">
        <v>29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1158436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1158436</v>
      </c>
      <c r="O17" s="44">
        <f t="shared" si="2"/>
        <v>189.84529662405768</v>
      </c>
      <c r="P17" s="9"/>
    </row>
    <row r="18" spans="1:16" ht="15">
      <c r="A18" s="12"/>
      <c r="B18" s="42">
        <v>534</v>
      </c>
      <c r="C18" s="19" t="s">
        <v>30</v>
      </c>
      <c r="D18" s="43">
        <v>217191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217191</v>
      </c>
      <c r="O18" s="44">
        <f t="shared" si="2"/>
        <v>35.59341199606686</v>
      </c>
      <c r="P18" s="9"/>
    </row>
    <row r="19" spans="1:16" ht="15">
      <c r="A19" s="12"/>
      <c r="B19" s="42">
        <v>535</v>
      </c>
      <c r="C19" s="19" t="s">
        <v>31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3383136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3383136</v>
      </c>
      <c r="O19" s="44">
        <f t="shared" si="2"/>
        <v>554.4306784660766</v>
      </c>
      <c r="P19" s="9"/>
    </row>
    <row r="20" spans="1:16" ht="15.75">
      <c r="A20" s="26" t="s">
        <v>32</v>
      </c>
      <c r="B20" s="27"/>
      <c r="C20" s="28"/>
      <c r="D20" s="29">
        <f aca="true" t="shared" si="5" ref="D20:M20">SUM(D21:D22)</f>
        <v>1792255</v>
      </c>
      <c r="E20" s="29">
        <f t="shared" si="5"/>
        <v>0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602207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2394462</v>
      </c>
      <c r="O20" s="41">
        <f t="shared" si="2"/>
        <v>392.4060963618486</v>
      </c>
      <c r="P20" s="10"/>
    </row>
    <row r="21" spans="1:16" ht="15">
      <c r="A21" s="12"/>
      <c r="B21" s="42">
        <v>541</v>
      </c>
      <c r="C21" s="19" t="s">
        <v>33</v>
      </c>
      <c r="D21" s="43">
        <v>1792255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1792255</v>
      </c>
      <c r="O21" s="44">
        <f t="shared" si="2"/>
        <v>293.71599475581775</v>
      </c>
      <c r="P21" s="9"/>
    </row>
    <row r="22" spans="1:16" ht="15">
      <c r="A22" s="12"/>
      <c r="B22" s="42">
        <v>542</v>
      </c>
      <c r="C22" s="19" t="s">
        <v>34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602207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602207</v>
      </c>
      <c r="O22" s="44">
        <f t="shared" si="2"/>
        <v>98.69010160603081</v>
      </c>
      <c r="P22" s="9"/>
    </row>
    <row r="23" spans="1:16" ht="15.75">
      <c r="A23" s="26" t="s">
        <v>35</v>
      </c>
      <c r="B23" s="27"/>
      <c r="C23" s="28"/>
      <c r="D23" s="29">
        <f aca="true" t="shared" si="6" ref="D23:M23">SUM(D24:D24)</f>
        <v>0</v>
      </c>
      <c r="E23" s="29">
        <f t="shared" si="6"/>
        <v>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11176291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1"/>
        <v>11176291</v>
      </c>
      <c r="O23" s="41">
        <f t="shared" si="2"/>
        <v>1831.5783349721403</v>
      </c>
      <c r="P23" s="10"/>
    </row>
    <row r="24" spans="1:16" ht="15">
      <c r="A24" s="12"/>
      <c r="B24" s="42">
        <v>562</v>
      </c>
      <c r="C24" s="19" t="s">
        <v>36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11176291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11176291</v>
      </c>
      <c r="O24" s="44">
        <f t="shared" si="2"/>
        <v>1831.5783349721403</v>
      </c>
      <c r="P24" s="9"/>
    </row>
    <row r="25" spans="1:16" ht="15.75">
      <c r="A25" s="26" t="s">
        <v>37</v>
      </c>
      <c r="B25" s="27"/>
      <c r="C25" s="28"/>
      <c r="D25" s="29">
        <f aca="true" t="shared" si="7" ref="D25:M25">SUM(D26:D26)</f>
        <v>747320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1"/>
        <v>747320</v>
      </c>
      <c r="O25" s="41">
        <f t="shared" si="2"/>
        <v>122.47132087840052</v>
      </c>
      <c r="P25" s="9"/>
    </row>
    <row r="26" spans="1:16" ht="15">
      <c r="A26" s="12"/>
      <c r="B26" s="42">
        <v>572</v>
      </c>
      <c r="C26" s="19" t="s">
        <v>38</v>
      </c>
      <c r="D26" s="43">
        <v>747320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747320</v>
      </c>
      <c r="O26" s="44">
        <f t="shared" si="2"/>
        <v>122.47132087840052</v>
      </c>
      <c r="P26" s="9"/>
    </row>
    <row r="27" spans="1:16" ht="15.75">
      <c r="A27" s="26" t="s">
        <v>40</v>
      </c>
      <c r="B27" s="27"/>
      <c r="C27" s="28"/>
      <c r="D27" s="29">
        <f aca="true" t="shared" si="8" ref="D27:M27">SUM(D28:D28)</f>
        <v>241122</v>
      </c>
      <c r="E27" s="29">
        <f t="shared" si="8"/>
        <v>0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1337149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11000</v>
      </c>
      <c r="N27" s="29">
        <f t="shared" si="1"/>
        <v>1589271</v>
      </c>
      <c r="O27" s="41">
        <f t="shared" si="2"/>
        <v>260.45083579154374</v>
      </c>
      <c r="P27" s="9"/>
    </row>
    <row r="28" spans="1:16" ht="15.75" thickBot="1">
      <c r="A28" s="12"/>
      <c r="B28" s="42">
        <v>581</v>
      </c>
      <c r="C28" s="19" t="s">
        <v>39</v>
      </c>
      <c r="D28" s="43">
        <v>241122</v>
      </c>
      <c r="E28" s="43">
        <v>0</v>
      </c>
      <c r="F28" s="43">
        <v>0</v>
      </c>
      <c r="G28" s="43">
        <v>0</v>
      </c>
      <c r="H28" s="43">
        <v>0</v>
      </c>
      <c r="I28" s="43">
        <v>1337149</v>
      </c>
      <c r="J28" s="43">
        <v>0</v>
      </c>
      <c r="K28" s="43">
        <v>0</v>
      </c>
      <c r="L28" s="43">
        <v>0</v>
      </c>
      <c r="M28" s="43">
        <v>11000</v>
      </c>
      <c r="N28" s="43">
        <f t="shared" si="1"/>
        <v>1589271</v>
      </c>
      <c r="O28" s="44">
        <f t="shared" si="2"/>
        <v>260.45083579154374</v>
      </c>
      <c r="P28" s="9"/>
    </row>
    <row r="29" spans="1:119" ht="16.5" thickBot="1">
      <c r="A29" s="13" t="s">
        <v>10</v>
      </c>
      <c r="B29" s="21"/>
      <c r="C29" s="20"/>
      <c r="D29" s="14">
        <f>SUM(D5,D12,D15,D20,D23,D25,D27)</f>
        <v>7099075</v>
      </c>
      <c r="E29" s="14">
        <f aca="true" t="shared" si="9" ref="E29:M29">SUM(E5,E12,E15,E20,E23,E25,E27)</f>
        <v>0</v>
      </c>
      <c r="F29" s="14">
        <f t="shared" si="9"/>
        <v>253281</v>
      </c>
      <c r="G29" s="14">
        <f t="shared" si="9"/>
        <v>0</v>
      </c>
      <c r="H29" s="14">
        <f t="shared" si="9"/>
        <v>0</v>
      </c>
      <c r="I29" s="14">
        <f t="shared" si="9"/>
        <v>19305536</v>
      </c>
      <c r="J29" s="14">
        <f t="shared" si="9"/>
        <v>0</v>
      </c>
      <c r="K29" s="14">
        <f t="shared" si="9"/>
        <v>212996</v>
      </c>
      <c r="L29" s="14">
        <f t="shared" si="9"/>
        <v>0</v>
      </c>
      <c r="M29" s="14">
        <f t="shared" si="9"/>
        <v>46069</v>
      </c>
      <c r="N29" s="14">
        <f t="shared" si="1"/>
        <v>26916957</v>
      </c>
      <c r="O29" s="35">
        <f t="shared" si="2"/>
        <v>4411.169616519174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5" ht="15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3" t="s">
        <v>45</v>
      </c>
      <c r="M31" s="93"/>
      <c r="N31" s="93"/>
      <c r="O31" s="39">
        <v>6102</v>
      </c>
    </row>
    <row r="32" spans="1:15" ht="15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thickBot="1">
      <c r="A33" s="97" t="s">
        <v>48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sheetProtection/>
  <mergeCells count="10">
    <mergeCell ref="A33:O33"/>
    <mergeCell ref="L31:N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  <ignoredErrors>
    <ignoredError sqref="N24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>SUM(D6:D10)</f>
        <v>1663342</v>
      </c>
      <c r="E5" s="24">
        <f aca="true" t="shared" si="0" ref="E5:M5">SUM(E6:E10)</f>
        <v>0</v>
      </c>
      <c r="F5" s="24">
        <f t="shared" si="0"/>
        <v>242165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252226</v>
      </c>
      <c r="M5" s="24">
        <f t="shared" si="0"/>
        <v>61376</v>
      </c>
      <c r="N5" s="25">
        <f aca="true" t="shared" si="1" ref="N5:N28">SUM(D5:M5)</f>
        <v>2219109</v>
      </c>
      <c r="O5" s="30">
        <f aca="true" t="shared" si="2" ref="O5:O28">(N5/O$30)</f>
        <v>343.83467616981716</v>
      </c>
      <c r="P5" s="6"/>
    </row>
    <row r="6" spans="1:16" ht="15">
      <c r="A6" s="12"/>
      <c r="B6" s="42">
        <v>511</v>
      </c>
      <c r="C6" s="19" t="s">
        <v>19</v>
      </c>
      <c r="D6" s="43">
        <v>28559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28559</v>
      </c>
      <c r="O6" s="44">
        <f t="shared" si="2"/>
        <v>4.42500774713356</v>
      </c>
      <c r="P6" s="9"/>
    </row>
    <row r="7" spans="1:16" ht="15">
      <c r="A7" s="12"/>
      <c r="B7" s="42">
        <v>513</v>
      </c>
      <c r="C7" s="19" t="s">
        <v>20</v>
      </c>
      <c r="D7" s="43">
        <v>877412</v>
      </c>
      <c r="E7" s="43">
        <v>0</v>
      </c>
      <c r="F7" s="43">
        <v>242165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1119577</v>
      </c>
      <c r="O7" s="44">
        <f t="shared" si="2"/>
        <v>173.47025100712736</v>
      </c>
      <c r="P7" s="9"/>
    </row>
    <row r="8" spans="1:16" ht="15">
      <c r="A8" s="12"/>
      <c r="B8" s="42">
        <v>515</v>
      </c>
      <c r="C8" s="19" t="s">
        <v>21</v>
      </c>
      <c r="D8" s="43">
        <v>286840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286840</v>
      </c>
      <c r="O8" s="44">
        <f t="shared" si="2"/>
        <v>44.44375581035017</v>
      </c>
      <c r="P8" s="9"/>
    </row>
    <row r="9" spans="1:16" ht="15">
      <c r="A9" s="12"/>
      <c r="B9" s="42">
        <v>518</v>
      </c>
      <c r="C9" s="19" t="s">
        <v>22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252226</v>
      </c>
      <c r="M9" s="43">
        <v>0</v>
      </c>
      <c r="N9" s="43">
        <f t="shared" si="1"/>
        <v>252226</v>
      </c>
      <c r="O9" s="44">
        <f t="shared" si="2"/>
        <v>39.080570189030055</v>
      </c>
      <c r="P9" s="9"/>
    </row>
    <row r="10" spans="1:16" ht="15">
      <c r="A10" s="12"/>
      <c r="B10" s="42">
        <v>519</v>
      </c>
      <c r="C10" s="19" t="s">
        <v>23</v>
      </c>
      <c r="D10" s="43">
        <v>470531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61376</v>
      </c>
      <c r="N10" s="43">
        <f t="shared" si="1"/>
        <v>531907</v>
      </c>
      <c r="O10" s="44">
        <f t="shared" si="2"/>
        <v>82.41509141617601</v>
      </c>
      <c r="P10" s="9"/>
    </row>
    <row r="11" spans="1:16" ht="15.75">
      <c r="A11" s="26" t="s">
        <v>24</v>
      </c>
      <c r="B11" s="27"/>
      <c r="C11" s="28"/>
      <c r="D11" s="29">
        <f aca="true" t="shared" si="3" ref="D11:M11">SUM(D12:D13)</f>
        <v>1988268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1988268</v>
      </c>
      <c r="O11" s="41">
        <f t="shared" si="2"/>
        <v>308.0675550046483</v>
      </c>
      <c r="P11" s="10"/>
    </row>
    <row r="12" spans="1:16" ht="15">
      <c r="A12" s="12"/>
      <c r="B12" s="42">
        <v>521</v>
      </c>
      <c r="C12" s="19" t="s">
        <v>25</v>
      </c>
      <c r="D12" s="43">
        <v>1046343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1046343</v>
      </c>
      <c r="O12" s="44">
        <f t="shared" si="2"/>
        <v>162.12317942361327</v>
      </c>
      <c r="P12" s="9"/>
    </row>
    <row r="13" spans="1:16" ht="15">
      <c r="A13" s="12"/>
      <c r="B13" s="42">
        <v>522</v>
      </c>
      <c r="C13" s="19" t="s">
        <v>26</v>
      </c>
      <c r="D13" s="43">
        <v>941925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941925</v>
      </c>
      <c r="O13" s="44">
        <f t="shared" si="2"/>
        <v>145.94437558103502</v>
      </c>
      <c r="P13" s="9"/>
    </row>
    <row r="14" spans="1:16" ht="15.75">
      <c r="A14" s="26" t="s">
        <v>27</v>
      </c>
      <c r="B14" s="27"/>
      <c r="C14" s="28"/>
      <c r="D14" s="29">
        <f aca="true" t="shared" si="4" ref="D14:M14">SUM(D15:D18)</f>
        <v>225812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4976246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5202058</v>
      </c>
      <c r="O14" s="41">
        <f t="shared" si="2"/>
        <v>806.0207623179424</v>
      </c>
      <c r="P14" s="10"/>
    </row>
    <row r="15" spans="1:16" ht="15">
      <c r="A15" s="12"/>
      <c r="B15" s="42">
        <v>532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1425146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1425146</v>
      </c>
      <c r="O15" s="44">
        <f t="shared" si="2"/>
        <v>220.81592810660055</v>
      </c>
      <c r="P15" s="9"/>
    </row>
    <row r="16" spans="1:16" ht="15">
      <c r="A16" s="12"/>
      <c r="B16" s="42">
        <v>533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1047202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1047202</v>
      </c>
      <c r="O16" s="44">
        <f t="shared" si="2"/>
        <v>162.25627517818407</v>
      </c>
      <c r="P16" s="9"/>
    </row>
    <row r="17" spans="1:16" ht="15">
      <c r="A17" s="12"/>
      <c r="B17" s="42">
        <v>534</v>
      </c>
      <c r="C17" s="19" t="s">
        <v>30</v>
      </c>
      <c r="D17" s="43">
        <v>225812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225812</v>
      </c>
      <c r="O17" s="44">
        <f t="shared" si="2"/>
        <v>34.98791447164549</v>
      </c>
      <c r="P17" s="9"/>
    </row>
    <row r="18" spans="1:16" ht="15">
      <c r="A18" s="12"/>
      <c r="B18" s="42">
        <v>535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2503898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2503898</v>
      </c>
      <c r="O18" s="44">
        <f t="shared" si="2"/>
        <v>387.96064456151225</v>
      </c>
      <c r="P18" s="9"/>
    </row>
    <row r="19" spans="1:16" ht="15.75">
      <c r="A19" s="26" t="s">
        <v>32</v>
      </c>
      <c r="B19" s="27"/>
      <c r="C19" s="28"/>
      <c r="D19" s="29">
        <f aca="true" t="shared" si="5" ref="D19:M19">SUM(D20:D21)</f>
        <v>1656163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659278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2315441</v>
      </c>
      <c r="O19" s="41">
        <f t="shared" si="2"/>
        <v>358.760613572978</v>
      </c>
      <c r="P19" s="10"/>
    </row>
    <row r="20" spans="1:16" ht="15">
      <c r="A20" s="12"/>
      <c r="B20" s="42">
        <v>541</v>
      </c>
      <c r="C20" s="19" t="s">
        <v>33</v>
      </c>
      <c r="D20" s="43">
        <v>1656163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1656163</v>
      </c>
      <c r="O20" s="44">
        <f t="shared" si="2"/>
        <v>256.6103191819027</v>
      </c>
      <c r="P20" s="9"/>
    </row>
    <row r="21" spans="1:16" ht="15">
      <c r="A21" s="12"/>
      <c r="B21" s="42">
        <v>542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659278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659278</v>
      </c>
      <c r="O21" s="44">
        <f t="shared" si="2"/>
        <v>102.1502943910753</v>
      </c>
      <c r="P21" s="9"/>
    </row>
    <row r="22" spans="1:16" ht="15.75">
      <c r="A22" s="26" t="s">
        <v>35</v>
      </c>
      <c r="B22" s="27"/>
      <c r="C22" s="28"/>
      <c r="D22" s="29">
        <f aca="true" t="shared" si="6" ref="D22:M22">SUM(D23:D23)</f>
        <v>0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10311534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10311534</v>
      </c>
      <c r="O22" s="41">
        <f t="shared" si="2"/>
        <v>1597.6966222497676</v>
      </c>
      <c r="P22" s="10"/>
    </row>
    <row r="23" spans="1:16" ht="15">
      <c r="A23" s="12"/>
      <c r="B23" s="42">
        <v>562</v>
      </c>
      <c r="C23" s="19" t="s">
        <v>36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10311534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10311534</v>
      </c>
      <c r="O23" s="44">
        <f t="shared" si="2"/>
        <v>1597.6966222497676</v>
      </c>
      <c r="P23" s="9"/>
    </row>
    <row r="24" spans="1:16" ht="15.75">
      <c r="A24" s="26" t="s">
        <v>37</v>
      </c>
      <c r="B24" s="27"/>
      <c r="C24" s="28"/>
      <c r="D24" s="29">
        <f aca="true" t="shared" si="7" ref="D24:M24">SUM(D25:D25)</f>
        <v>385568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385568</v>
      </c>
      <c r="O24" s="41">
        <f t="shared" si="2"/>
        <v>59.740935853734115</v>
      </c>
      <c r="P24" s="9"/>
    </row>
    <row r="25" spans="1:16" ht="15">
      <c r="A25" s="12"/>
      <c r="B25" s="42">
        <v>572</v>
      </c>
      <c r="C25" s="19" t="s">
        <v>38</v>
      </c>
      <c r="D25" s="43">
        <v>385568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385568</v>
      </c>
      <c r="O25" s="44">
        <f t="shared" si="2"/>
        <v>59.740935853734115</v>
      </c>
      <c r="P25" s="9"/>
    </row>
    <row r="26" spans="1:16" ht="15.75">
      <c r="A26" s="26" t="s">
        <v>40</v>
      </c>
      <c r="B26" s="27"/>
      <c r="C26" s="28"/>
      <c r="D26" s="29">
        <f aca="true" t="shared" si="8" ref="D26:M26">SUM(D27:D27)</f>
        <v>157081</v>
      </c>
      <c r="E26" s="29">
        <f t="shared" si="8"/>
        <v>0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1327511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11000</v>
      </c>
      <c r="N26" s="29">
        <f t="shared" si="1"/>
        <v>1495592</v>
      </c>
      <c r="O26" s="41">
        <f t="shared" si="2"/>
        <v>231.73101952277656</v>
      </c>
      <c r="P26" s="9"/>
    </row>
    <row r="27" spans="1:16" ht="15.75" thickBot="1">
      <c r="A27" s="12"/>
      <c r="B27" s="42">
        <v>581</v>
      </c>
      <c r="C27" s="19" t="s">
        <v>39</v>
      </c>
      <c r="D27" s="43">
        <v>157081</v>
      </c>
      <c r="E27" s="43">
        <v>0</v>
      </c>
      <c r="F27" s="43">
        <v>0</v>
      </c>
      <c r="G27" s="43">
        <v>0</v>
      </c>
      <c r="H27" s="43">
        <v>0</v>
      </c>
      <c r="I27" s="43">
        <v>1327511</v>
      </c>
      <c r="J27" s="43">
        <v>0</v>
      </c>
      <c r="K27" s="43">
        <v>0</v>
      </c>
      <c r="L27" s="43">
        <v>0</v>
      </c>
      <c r="M27" s="43">
        <v>11000</v>
      </c>
      <c r="N27" s="43">
        <f t="shared" si="1"/>
        <v>1495592</v>
      </c>
      <c r="O27" s="44">
        <f t="shared" si="2"/>
        <v>231.73101952277656</v>
      </c>
      <c r="P27" s="9"/>
    </row>
    <row r="28" spans="1:119" ht="16.5" thickBot="1">
      <c r="A28" s="13" t="s">
        <v>10</v>
      </c>
      <c r="B28" s="21"/>
      <c r="C28" s="20"/>
      <c r="D28" s="14">
        <f>SUM(D5,D11,D14,D19,D22,D24,D26)</f>
        <v>6076234</v>
      </c>
      <c r="E28" s="14">
        <f aca="true" t="shared" si="9" ref="E28:M28">SUM(E5,E11,E14,E19,E22,E24,E26)</f>
        <v>0</v>
      </c>
      <c r="F28" s="14">
        <f t="shared" si="9"/>
        <v>242165</v>
      </c>
      <c r="G28" s="14">
        <f t="shared" si="9"/>
        <v>0</v>
      </c>
      <c r="H28" s="14">
        <f t="shared" si="9"/>
        <v>0</v>
      </c>
      <c r="I28" s="14">
        <f t="shared" si="9"/>
        <v>17274569</v>
      </c>
      <c r="J28" s="14">
        <f t="shared" si="9"/>
        <v>0</v>
      </c>
      <c r="K28" s="14">
        <f t="shared" si="9"/>
        <v>0</v>
      </c>
      <c r="L28" s="14">
        <f t="shared" si="9"/>
        <v>252226</v>
      </c>
      <c r="M28" s="14">
        <f t="shared" si="9"/>
        <v>72376</v>
      </c>
      <c r="N28" s="14">
        <f t="shared" si="1"/>
        <v>23917570</v>
      </c>
      <c r="O28" s="35">
        <f t="shared" si="2"/>
        <v>3705.852184691664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5" ht="15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3" t="s">
        <v>41</v>
      </c>
      <c r="M30" s="93"/>
      <c r="N30" s="93"/>
      <c r="O30" s="39">
        <v>6454</v>
      </c>
    </row>
    <row r="31" spans="1:15" ht="15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5" ht="15.75" thickBot="1">
      <c r="A32" s="97" t="s">
        <v>48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sheetProtection/>
  <mergeCells count="10">
    <mergeCell ref="A32:O32"/>
    <mergeCell ref="A31:O31"/>
    <mergeCell ref="L30:N30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1721563</v>
      </c>
      <c r="E5" s="24">
        <f t="shared" si="0"/>
        <v>0</v>
      </c>
      <c r="F5" s="24">
        <f t="shared" si="0"/>
        <v>723637</v>
      </c>
      <c r="G5" s="24">
        <f t="shared" si="0"/>
        <v>0</v>
      </c>
      <c r="H5" s="24">
        <f t="shared" si="0"/>
        <v>0</v>
      </c>
      <c r="I5" s="24">
        <f t="shared" si="0"/>
        <v>866716</v>
      </c>
      <c r="J5" s="24">
        <f t="shared" si="0"/>
        <v>0</v>
      </c>
      <c r="K5" s="24">
        <f t="shared" si="0"/>
        <v>229497</v>
      </c>
      <c r="L5" s="24">
        <f t="shared" si="0"/>
        <v>0</v>
      </c>
      <c r="M5" s="24">
        <f t="shared" si="0"/>
        <v>123284</v>
      </c>
      <c r="N5" s="25">
        <f aca="true" t="shared" si="1" ref="N5:N29">SUM(D5:M5)</f>
        <v>3664697</v>
      </c>
      <c r="O5" s="30">
        <f aca="true" t="shared" si="2" ref="O5:O29">(N5/O$31)</f>
        <v>564.4073617742184</v>
      </c>
      <c r="P5" s="6"/>
    </row>
    <row r="6" spans="1:16" ht="15">
      <c r="A6" s="12"/>
      <c r="B6" s="42">
        <v>511</v>
      </c>
      <c r="C6" s="19" t="s">
        <v>19</v>
      </c>
      <c r="D6" s="43">
        <v>32758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32758</v>
      </c>
      <c r="O6" s="44">
        <f t="shared" si="2"/>
        <v>5.045125519790544</v>
      </c>
      <c r="P6" s="9"/>
    </row>
    <row r="7" spans="1:16" ht="15">
      <c r="A7" s="12"/>
      <c r="B7" s="42">
        <v>513</v>
      </c>
      <c r="C7" s="19" t="s">
        <v>20</v>
      </c>
      <c r="D7" s="43">
        <v>914495</v>
      </c>
      <c r="E7" s="43">
        <v>0</v>
      </c>
      <c r="F7" s="43">
        <v>723637</v>
      </c>
      <c r="G7" s="43">
        <v>0</v>
      </c>
      <c r="H7" s="43">
        <v>0</v>
      </c>
      <c r="I7" s="43">
        <v>866716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2504848</v>
      </c>
      <c r="O7" s="44">
        <f t="shared" si="2"/>
        <v>385.77668258124135</v>
      </c>
      <c r="P7" s="9"/>
    </row>
    <row r="8" spans="1:16" ht="15">
      <c r="A8" s="12"/>
      <c r="B8" s="42">
        <v>515</v>
      </c>
      <c r="C8" s="19" t="s">
        <v>21</v>
      </c>
      <c r="D8" s="43">
        <v>241515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241515</v>
      </c>
      <c r="O8" s="44">
        <f t="shared" si="2"/>
        <v>37.19621130448175</v>
      </c>
      <c r="P8" s="9"/>
    </row>
    <row r="9" spans="1:16" ht="15">
      <c r="A9" s="12"/>
      <c r="B9" s="42">
        <v>518</v>
      </c>
      <c r="C9" s="19" t="s">
        <v>22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229497</v>
      </c>
      <c r="L9" s="43">
        <v>0</v>
      </c>
      <c r="M9" s="43">
        <v>0</v>
      </c>
      <c r="N9" s="43">
        <f t="shared" si="1"/>
        <v>229497</v>
      </c>
      <c r="O9" s="44">
        <f t="shared" si="2"/>
        <v>35.34529493300477</v>
      </c>
      <c r="P9" s="9"/>
    </row>
    <row r="10" spans="1:16" ht="15">
      <c r="A10" s="12"/>
      <c r="B10" s="42">
        <v>519</v>
      </c>
      <c r="C10" s="19" t="s">
        <v>23</v>
      </c>
      <c r="D10" s="43">
        <v>532795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123284</v>
      </c>
      <c r="N10" s="43">
        <f t="shared" si="1"/>
        <v>656079</v>
      </c>
      <c r="O10" s="44">
        <f t="shared" si="2"/>
        <v>101.04404743569998</v>
      </c>
      <c r="P10" s="9"/>
    </row>
    <row r="11" spans="1:16" ht="15.75">
      <c r="A11" s="26" t="s">
        <v>24</v>
      </c>
      <c r="B11" s="27"/>
      <c r="C11" s="28"/>
      <c r="D11" s="29">
        <f aca="true" t="shared" si="3" ref="D11:M11">SUM(D12:D13)</f>
        <v>2011655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2011655</v>
      </c>
      <c r="O11" s="41">
        <f t="shared" si="2"/>
        <v>309.819035884799</v>
      </c>
      <c r="P11" s="10"/>
    </row>
    <row r="12" spans="1:16" ht="15">
      <c r="A12" s="12"/>
      <c r="B12" s="42">
        <v>521</v>
      </c>
      <c r="C12" s="19" t="s">
        <v>25</v>
      </c>
      <c r="D12" s="43">
        <v>1193829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1193829</v>
      </c>
      <c r="O12" s="44">
        <f t="shared" si="2"/>
        <v>183.8640073925766</v>
      </c>
      <c r="P12" s="9"/>
    </row>
    <row r="13" spans="1:16" ht="15">
      <c r="A13" s="12"/>
      <c r="B13" s="42">
        <v>522</v>
      </c>
      <c r="C13" s="19" t="s">
        <v>26</v>
      </c>
      <c r="D13" s="43">
        <v>817826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817826</v>
      </c>
      <c r="O13" s="44">
        <f t="shared" si="2"/>
        <v>125.9550284922224</v>
      </c>
      <c r="P13" s="9"/>
    </row>
    <row r="14" spans="1:16" ht="15.75">
      <c r="A14" s="26" t="s">
        <v>27</v>
      </c>
      <c r="B14" s="27"/>
      <c r="C14" s="28"/>
      <c r="D14" s="29">
        <f aca="true" t="shared" si="4" ref="D14:M14">SUM(D15:D19)</f>
        <v>248523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4624743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4873266</v>
      </c>
      <c r="O14" s="41">
        <f t="shared" si="2"/>
        <v>750.5415062374865</v>
      </c>
      <c r="P14" s="10"/>
    </row>
    <row r="15" spans="1:16" ht="15">
      <c r="A15" s="12"/>
      <c r="B15" s="42">
        <v>532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2194838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2194838</v>
      </c>
      <c r="O15" s="44">
        <f t="shared" si="2"/>
        <v>338.03141845063914</v>
      </c>
      <c r="P15" s="9"/>
    </row>
    <row r="16" spans="1:16" ht="15">
      <c r="A16" s="12"/>
      <c r="B16" s="42">
        <v>533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821668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821668</v>
      </c>
      <c r="O16" s="44">
        <f t="shared" si="2"/>
        <v>126.54674264592639</v>
      </c>
      <c r="P16" s="9"/>
    </row>
    <row r="17" spans="1:16" ht="15">
      <c r="A17" s="12"/>
      <c r="B17" s="42">
        <v>534</v>
      </c>
      <c r="C17" s="19" t="s">
        <v>30</v>
      </c>
      <c r="D17" s="43">
        <v>248523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248523</v>
      </c>
      <c r="O17" s="44">
        <f t="shared" si="2"/>
        <v>38.27552749114431</v>
      </c>
      <c r="P17" s="9"/>
    </row>
    <row r="18" spans="1:16" ht="15">
      <c r="A18" s="12"/>
      <c r="B18" s="42">
        <v>535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1379958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1379958</v>
      </c>
      <c r="O18" s="44">
        <f t="shared" si="2"/>
        <v>212.53010934852918</v>
      </c>
      <c r="P18" s="9"/>
    </row>
    <row r="19" spans="1:16" ht="15">
      <c r="A19" s="12"/>
      <c r="B19" s="42">
        <v>536</v>
      </c>
      <c r="C19" s="19" t="s">
        <v>54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228279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228279</v>
      </c>
      <c r="O19" s="44">
        <f t="shared" si="2"/>
        <v>35.157708301247496</v>
      </c>
      <c r="P19" s="9"/>
    </row>
    <row r="20" spans="1:16" ht="15.75">
      <c r="A20" s="26" t="s">
        <v>32</v>
      </c>
      <c r="B20" s="27"/>
      <c r="C20" s="28"/>
      <c r="D20" s="29">
        <f aca="true" t="shared" si="5" ref="D20:M20">SUM(D21:D22)</f>
        <v>2582225</v>
      </c>
      <c r="E20" s="29">
        <f t="shared" si="5"/>
        <v>0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828952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3411177</v>
      </c>
      <c r="O20" s="41">
        <f t="shared" si="2"/>
        <v>525.3622362544279</v>
      </c>
      <c r="P20" s="10"/>
    </row>
    <row r="21" spans="1:16" ht="15">
      <c r="A21" s="12"/>
      <c r="B21" s="42">
        <v>541</v>
      </c>
      <c r="C21" s="19" t="s">
        <v>33</v>
      </c>
      <c r="D21" s="43">
        <v>2582225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2582225</v>
      </c>
      <c r="O21" s="44">
        <f t="shared" si="2"/>
        <v>397.6936701062683</v>
      </c>
      <c r="P21" s="9"/>
    </row>
    <row r="22" spans="1:16" ht="15">
      <c r="A22" s="12"/>
      <c r="B22" s="42">
        <v>542</v>
      </c>
      <c r="C22" s="19" t="s">
        <v>34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828952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828952</v>
      </c>
      <c r="O22" s="44">
        <f t="shared" si="2"/>
        <v>127.66856614815956</v>
      </c>
      <c r="P22" s="9"/>
    </row>
    <row r="23" spans="1:16" ht="15.75">
      <c r="A23" s="26" t="s">
        <v>35</v>
      </c>
      <c r="B23" s="27"/>
      <c r="C23" s="28"/>
      <c r="D23" s="29">
        <f aca="true" t="shared" si="6" ref="D23:M23">SUM(D24:D24)</f>
        <v>0</v>
      </c>
      <c r="E23" s="29">
        <f t="shared" si="6"/>
        <v>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10207642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1"/>
        <v>10207642</v>
      </c>
      <c r="O23" s="41">
        <f t="shared" si="2"/>
        <v>1572.0994917603573</v>
      </c>
      <c r="P23" s="10"/>
    </row>
    <row r="24" spans="1:16" ht="15">
      <c r="A24" s="12"/>
      <c r="B24" s="42">
        <v>562</v>
      </c>
      <c r="C24" s="19" t="s">
        <v>36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10207642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10207642</v>
      </c>
      <c r="O24" s="44">
        <f t="shared" si="2"/>
        <v>1572.0994917603573</v>
      </c>
      <c r="P24" s="9"/>
    </row>
    <row r="25" spans="1:16" ht="15.75">
      <c r="A25" s="26" t="s">
        <v>37</v>
      </c>
      <c r="B25" s="27"/>
      <c r="C25" s="28"/>
      <c r="D25" s="29">
        <f aca="true" t="shared" si="7" ref="D25:M25">SUM(D26:D26)</f>
        <v>364166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1"/>
        <v>364166</v>
      </c>
      <c r="O25" s="41">
        <f t="shared" si="2"/>
        <v>56.08593870321885</v>
      </c>
      <c r="P25" s="9"/>
    </row>
    <row r="26" spans="1:16" ht="15">
      <c r="A26" s="12"/>
      <c r="B26" s="42">
        <v>572</v>
      </c>
      <c r="C26" s="19" t="s">
        <v>38</v>
      </c>
      <c r="D26" s="43">
        <v>364166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364166</v>
      </c>
      <c r="O26" s="44">
        <f t="shared" si="2"/>
        <v>56.08593870321885</v>
      </c>
      <c r="P26" s="9"/>
    </row>
    <row r="27" spans="1:16" ht="15.75">
      <c r="A27" s="26" t="s">
        <v>40</v>
      </c>
      <c r="B27" s="27"/>
      <c r="C27" s="28"/>
      <c r="D27" s="29">
        <f aca="true" t="shared" si="8" ref="D27:M27">SUM(D28:D28)</f>
        <v>537154</v>
      </c>
      <c r="E27" s="29">
        <f t="shared" si="8"/>
        <v>0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1970284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11000</v>
      </c>
      <c r="N27" s="29">
        <f t="shared" si="1"/>
        <v>2518438</v>
      </c>
      <c r="O27" s="41">
        <f t="shared" si="2"/>
        <v>387.8697058370553</v>
      </c>
      <c r="P27" s="9"/>
    </row>
    <row r="28" spans="1:16" ht="15.75" thickBot="1">
      <c r="A28" s="12"/>
      <c r="B28" s="42">
        <v>581</v>
      </c>
      <c r="C28" s="19" t="s">
        <v>39</v>
      </c>
      <c r="D28" s="43">
        <v>537154</v>
      </c>
      <c r="E28" s="43">
        <v>0</v>
      </c>
      <c r="F28" s="43">
        <v>0</v>
      </c>
      <c r="G28" s="43">
        <v>0</v>
      </c>
      <c r="H28" s="43">
        <v>0</v>
      </c>
      <c r="I28" s="43">
        <v>1970284</v>
      </c>
      <c r="J28" s="43">
        <v>0</v>
      </c>
      <c r="K28" s="43">
        <v>0</v>
      </c>
      <c r="L28" s="43">
        <v>0</v>
      </c>
      <c r="M28" s="43">
        <v>11000</v>
      </c>
      <c r="N28" s="43">
        <f t="shared" si="1"/>
        <v>2518438</v>
      </c>
      <c r="O28" s="44">
        <f t="shared" si="2"/>
        <v>387.8697058370553</v>
      </c>
      <c r="P28" s="9"/>
    </row>
    <row r="29" spans="1:119" ht="16.5" thickBot="1">
      <c r="A29" s="13" t="s">
        <v>10</v>
      </c>
      <c r="B29" s="21"/>
      <c r="C29" s="20"/>
      <c r="D29" s="14">
        <f>SUM(D5,D11,D14,D20,D23,D25,D27)</f>
        <v>7465286</v>
      </c>
      <c r="E29" s="14">
        <f aca="true" t="shared" si="9" ref="E29:M29">SUM(E5,E11,E14,E20,E23,E25,E27)</f>
        <v>0</v>
      </c>
      <c r="F29" s="14">
        <f t="shared" si="9"/>
        <v>723637</v>
      </c>
      <c r="G29" s="14">
        <f t="shared" si="9"/>
        <v>0</v>
      </c>
      <c r="H29" s="14">
        <f t="shared" si="9"/>
        <v>0</v>
      </c>
      <c r="I29" s="14">
        <f t="shared" si="9"/>
        <v>18498337</v>
      </c>
      <c r="J29" s="14">
        <f t="shared" si="9"/>
        <v>0</v>
      </c>
      <c r="K29" s="14">
        <f t="shared" si="9"/>
        <v>229497</v>
      </c>
      <c r="L29" s="14">
        <f t="shared" si="9"/>
        <v>0</v>
      </c>
      <c r="M29" s="14">
        <f t="shared" si="9"/>
        <v>134284</v>
      </c>
      <c r="N29" s="14">
        <f t="shared" si="1"/>
        <v>27051041</v>
      </c>
      <c r="O29" s="35">
        <f t="shared" si="2"/>
        <v>4166.185276451563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5" ht="15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3" t="s">
        <v>55</v>
      </c>
      <c r="M31" s="93"/>
      <c r="N31" s="93"/>
      <c r="O31" s="39">
        <v>6493</v>
      </c>
    </row>
    <row r="32" spans="1:15" ht="15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48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sheetProtection/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4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1672900</v>
      </c>
      <c r="E5" s="24">
        <f t="shared" si="0"/>
        <v>0</v>
      </c>
      <c r="F5" s="24">
        <f t="shared" si="0"/>
        <v>334200</v>
      </c>
      <c r="G5" s="24">
        <f t="shared" si="0"/>
        <v>0</v>
      </c>
      <c r="H5" s="24">
        <f t="shared" si="0"/>
        <v>0</v>
      </c>
      <c r="I5" s="24">
        <f t="shared" si="0"/>
        <v>644400</v>
      </c>
      <c r="J5" s="24">
        <f t="shared" si="0"/>
        <v>0</v>
      </c>
      <c r="K5" s="24">
        <f t="shared" si="0"/>
        <v>0</v>
      </c>
      <c r="L5" s="24">
        <f t="shared" si="0"/>
        <v>186700</v>
      </c>
      <c r="M5" s="24">
        <f t="shared" si="0"/>
        <v>0</v>
      </c>
      <c r="N5" s="25">
        <f aca="true" t="shared" si="1" ref="N5:N29">SUM(D5:M5)</f>
        <v>2838200</v>
      </c>
      <c r="O5" s="30">
        <f aca="true" t="shared" si="2" ref="O5:O29">(N5/O$31)</f>
        <v>434.573572194151</v>
      </c>
      <c r="P5" s="6"/>
    </row>
    <row r="6" spans="1:16" ht="15">
      <c r="A6" s="12"/>
      <c r="B6" s="42">
        <v>511</v>
      </c>
      <c r="C6" s="19" t="s">
        <v>19</v>
      </c>
      <c r="D6" s="43">
        <v>27200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27200</v>
      </c>
      <c r="O6" s="44">
        <f t="shared" si="2"/>
        <v>4.16475271780738</v>
      </c>
      <c r="P6" s="9"/>
    </row>
    <row r="7" spans="1:16" ht="15">
      <c r="A7" s="12"/>
      <c r="B7" s="42">
        <v>513</v>
      </c>
      <c r="C7" s="19" t="s">
        <v>20</v>
      </c>
      <c r="D7" s="43">
        <v>866600</v>
      </c>
      <c r="E7" s="43">
        <v>0</v>
      </c>
      <c r="F7" s="43">
        <v>334200</v>
      </c>
      <c r="G7" s="43">
        <v>0</v>
      </c>
      <c r="H7" s="43">
        <v>0</v>
      </c>
      <c r="I7" s="43">
        <v>644400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1845200</v>
      </c>
      <c r="O7" s="44">
        <f t="shared" si="2"/>
        <v>282.529474812433</v>
      </c>
      <c r="P7" s="9"/>
    </row>
    <row r="8" spans="1:16" ht="15">
      <c r="A8" s="12"/>
      <c r="B8" s="42">
        <v>515</v>
      </c>
      <c r="C8" s="19" t="s">
        <v>21</v>
      </c>
      <c r="D8" s="43">
        <v>206000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206000</v>
      </c>
      <c r="O8" s="44">
        <f t="shared" si="2"/>
        <v>31.54187720104119</v>
      </c>
      <c r="P8" s="9"/>
    </row>
    <row r="9" spans="1:16" ht="15">
      <c r="A9" s="12"/>
      <c r="B9" s="42">
        <v>518</v>
      </c>
      <c r="C9" s="19" t="s">
        <v>22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186700</v>
      </c>
      <c r="M9" s="43">
        <v>0</v>
      </c>
      <c r="N9" s="43">
        <f t="shared" si="1"/>
        <v>186700</v>
      </c>
      <c r="O9" s="44">
        <f t="shared" si="2"/>
        <v>28.586740162302863</v>
      </c>
      <c r="P9" s="9"/>
    </row>
    <row r="10" spans="1:16" ht="15">
      <c r="A10" s="12"/>
      <c r="B10" s="42">
        <v>519</v>
      </c>
      <c r="C10" s="19" t="s">
        <v>23</v>
      </c>
      <c r="D10" s="43">
        <v>573100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573100</v>
      </c>
      <c r="O10" s="44">
        <f t="shared" si="2"/>
        <v>87.75072730056652</v>
      </c>
      <c r="P10" s="9"/>
    </row>
    <row r="11" spans="1:16" ht="15.75">
      <c r="A11" s="26" t="s">
        <v>24</v>
      </c>
      <c r="B11" s="27"/>
      <c r="C11" s="28"/>
      <c r="D11" s="29">
        <f aca="true" t="shared" si="3" ref="D11:M11">SUM(D12:D13)</f>
        <v>1906300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1906300</v>
      </c>
      <c r="O11" s="41">
        <f t="shared" si="2"/>
        <v>291.8848568366253</v>
      </c>
      <c r="P11" s="10"/>
    </row>
    <row r="12" spans="1:16" ht="15">
      <c r="A12" s="12"/>
      <c r="B12" s="42">
        <v>521</v>
      </c>
      <c r="C12" s="19" t="s">
        <v>25</v>
      </c>
      <c r="D12" s="43">
        <v>1093900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1093900</v>
      </c>
      <c r="O12" s="44">
        <f t="shared" si="2"/>
        <v>167.49349257387843</v>
      </c>
      <c r="P12" s="9"/>
    </row>
    <row r="13" spans="1:16" ht="15">
      <c r="A13" s="12"/>
      <c r="B13" s="42">
        <v>522</v>
      </c>
      <c r="C13" s="19" t="s">
        <v>26</v>
      </c>
      <c r="D13" s="43">
        <v>812400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812400</v>
      </c>
      <c r="O13" s="44">
        <f t="shared" si="2"/>
        <v>124.3913642627469</v>
      </c>
      <c r="P13" s="9"/>
    </row>
    <row r="14" spans="1:16" ht="15.75">
      <c r="A14" s="26" t="s">
        <v>27</v>
      </c>
      <c r="B14" s="27"/>
      <c r="C14" s="28"/>
      <c r="D14" s="29">
        <f aca="true" t="shared" si="4" ref="D14:M14">SUM(D15:D19)</f>
        <v>323700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4207700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4531400</v>
      </c>
      <c r="O14" s="41">
        <f t="shared" si="2"/>
        <v>693.8294288776603</v>
      </c>
      <c r="P14" s="10"/>
    </row>
    <row r="15" spans="1:16" ht="15">
      <c r="A15" s="12"/>
      <c r="B15" s="42">
        <v>532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1827500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1827500</v>
      </c>
      <c r="O15" s="44">
        <f t="shared" si="2"/>
        <v>279.81932322768336</v>
      </c>
      <c r="P15" s="9"/>
    </row>
    <row r="16" spans="1:16" ht="15">
      <c r="A16" s="12"/>
      <c r="B16" s="42">
        <v>533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777700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777700</v>
      </c>
      <c r="O16" s="44">
        <f t="shared" si="2"/>
        <v>119.07824222936763</v>
      </c>
      <c r="P16" s="9"/>
    </row>
    <row r="17" spans="1:16" ht="15">
      <c r="A17" s="12"/>
      <c r="B17" s="42">
        <v>534</v>
      </c>
      <c r="C17" s="19" t="s">
        <v>30</v>
      </c>
      <c r="D17" s="43">
        <v>323700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323700</v>
      </c>
      <c r="O17" s="44">
        <f t="shared" si="2"/>
        <v>49.56361966008268</v>
      </c>
      <c r="P17" s="9"/>
    </row>
    <row r="18" spans="1:16" ht="15">
      <c r="A18" s="12"/>
      <c r="B18" s="42">
        <v>535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1352400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1352400</v>
      </c>
      <c r="O18" s="44">
        <f t="shared" si="2"/>
        <v>207.07395498392282</v>
      </c>
      <c r="P18" s="9"/>
    </row>
    <row r="19" spans="1:16" ht="15">
      <c r="A19" s="12"/>
      <c r="B19" s="42">
        <v>536</v>
      </c>
      <c r="C19" s="19" t="s">
        <v>54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250100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250100</v>
      </c>
      <c r="O19" s="44">
        <f t="shared" si="2"/>
        <v>38.29428877660389</v>
      </c>
      <c r="P19" s="9"/>
    </row>
    <row r="20" spans="1:16" ht="15.75">
      <c r="A20" s="26" t="s">
        <v>32</v>
      </c>
      <c r="B20" s="27"/>
      <c r="C20" s="28"/>
      <c r="D20" s="29">
        <f aca="true" t="shared" si="5" ref="D20:M20">SUM(D21:D22)</f>
        <v>1956800</v>
      </c>
      <c r="E20" s="29">
        <f t="shared" si="5"/>
        <v>0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674900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2631700</v>
      </c>
      <c r="O20" s="41">
        <f t="shared" si="2"/>
        <v>402.9551370387383</v>
      </c>
      <c r="P20" s="10"/>
    </row>
    <row r="21" spans="1:16" ht="15">
      <c r="A21" s="12"/>
      <c r="B21" s="42">
        <v>541</v>
      </c>
      <c r="C21" s="19" t="s">
        <v>33</v>
      </c>
      <c r="D21" s="43">
        <v>1956800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1956800</v>
      </c>
      <c r="O21" s="44">
        <f t="shared" si="2"/>
        <v>299.6172102281427</v>
      </c>
      <c r="P21" s="9"/>
    </row>
    <row r="22" spans="1:16" ht="15">
      <c r="A22" s="12"/>
      <c r="B22" s="42">
        <v>542</v>
      </c>
      <c r="C22" s="19" t="s">
        <v>34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674900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674900</v>
      </c>
      <c r="O22" s="44">
        <f t="shared" si="2"/>
        <v>103.33792681059562</v>
      </c>
      <c r="P22" s="9"/>
    </row>
    <row r="23" spans="1:16" ht="15.75">
      <c r="A23" s="26" t="s">
        <v>35</v>
      </c>
      <c r="B23" s="27"/>
      <c r="C23" s="28"/>
      <c r="D23" s="29">
        <f aca="true" t="shared" si="6" ref="D23:M23">SUM(D24:D24)</f>
        <v>0</v>
      </c>
      <c r="E23" s="29">
        <f t="shared" si="6"/>
        <v>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9634200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1"/>
        <v>9634200</v>
      </c>
      <c r="O23" s="41">
        <f t="shared" si="2"/>
        <v>1475.1492880110243</v>
      </c>
      <c r="P23" s="10"/>
    </row>
    <row r="24" spans="1:16" ht="15">
      <c r="A24" s="12"/>
      <c r="B24" s="42">
        <v>562</v>
      </c>
      <c r="C24" s="19" t="s">
        <v>36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9634200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9634200</v>
      </c>
      <c r="O24" s="44">
        <f t="shared" si="2"/>
        <v>1475.1492880110243</v>
      </c>
      <c r="P24" s="9"/>
    </row>
    <row r="25" spans="1:16" ht="15.75">
      <c r="A25" s="26" t="s">
        <v>37</v>
      </c>
      <c r="B25" s="27"/>
      <c r="C25" s="28"/>
      <c r="D25" s="29">
        <f aca="true" t="shared" si="7" ref="D25:M25">SUM(D26:D26)</f>
        <v>724500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1"/>
        <v>724500</v>
      </c>
      <c r="O25" s="41">
        <f t="shared" si="2"/>
        <v>110.93247588424437</v>
      </c>
      <c r="P25" s="9"/>
    </row>
    <row r="26" spans="1:16" ht="15">
      <c r="A26" s="12"/>
      <c r="B26" s="42">
        <v>572</v>
      </c>
      <c r="C26" s="19" t="s">
        <v>38</v>
      </c>
      <c r="D26" s="43">
        <v>724500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724500</v>
      </c>
      <c r="O26" s="44">
        <f t="shared" si="2"/>
        <v>110.93247588424437</v>
      </c>
      <c r="P26" s="9"/>
    </row>
    <row r="27" spans="1:16" ht="15.75">
      <c r="A27" s="26" t="s">
        <v>40</v>
      </c>
      <c r="B27" s="27"/>
      <c r="C27" s="28"/>
      <c r="D27" s="29">
        <f aca="true" t="shared" si="8" ref="D27:M27">SUM(D28:D28)</f>
        <v>170100</v>
      </c>
      <c r="E27" s="29">
        <f t="shared" si="8"/>
        <v>0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1516200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1"/>
        <v>1686300</v>
      </c>
      <c r="O27" s="41">
        <f t="shared" si="2"/>
        <v>258.1993569131833</v>
      </c>
      <c r="P27" s="9"/>
    </row>
    <row r="28" spans="1:16" ht="15.75" thickBot="1">
      <c r="A28" s="12"/>
      <c r="B28" s="42">
        <v>581</v>
      </c>
      <c r="C28" s="19" t="s">
        <v>39</v>
      </c>
      <c r="D28" s="43">
        <v>170100</v>
      </c>
      <c r="E28" s="43">
        <v>0</v>
      </c>
      <c r="F28" s="43">
        <v>0</v>
      </c>
      <c r="G28" s="43">
        <v>0</v>
      </c>
      <c r="H28" s="43">
        <v>0</v>
      </c>
      <c r="I28" s="43">
        <v>1516200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1686300</v>
      </c>
      <c r="O28" s="44">
        <f t="shared" si="2"/>
        <v>258.1993569131833</v>
      </c>
      <c r="P28" s="9"/>
    </row>
    <row r="29" spans="1:119" ht="16.5" thickBot="1">
      <c r="A29" s="13" t="s">
        <v>10</v>
      </c>
      <c r="B29" s="21"/>
      <c r="C29" s="20"/>
      <c r="D29" s="14">
        <f>SUM(D5,D11,D14,D20,D23,D25,D27)</f>
        <v>6754300</v>
      </c>
      <c r="E29" s="14">
        <f aca="true" t="shared" si="9" ref="E29:M29">SUM(E5,E11,E14,E20,E23,E25,E27)</f>
        <v>0</v>
      </c>
      <c r="F29" s="14">
        <f t="shared" si="9"/>
        <v>334200</v>
      </c>
      <c r="G29" s="14">
        <f t="shared" si="9"/>
        <v>0</v>
      </c>
      <c r="H29" s="14">
        <f t="shared" si="9"/>
        <v>0</v>
      </c>
      <c r="I29" s="14">
        <f t="shared" si="9"/>
        <v>16677400</v>
      </c>
      <c r="J29" s="14">
        <f t="shared" si="9"/>
        <v>0</v>
      </c>
      <c r="K29" s="14">
        <f t="shared" si="9"/>
        <v>0</v>
      </c>
      <c r="L29" s="14">
        <f t="shared" si="9"/>
        <v>186700</v>
      </c>
      <c r="M29" s="14">
        <f t="shared" si="9"/>
        <v>0</v>
      </c>
      <c r="N29" s="14">
        <f t="shared" si="1"/>
        <v>23952600</v>
      </c>
      <c r="O29" s="35">
        <f t="shared" si="2"/>
        <v>3667.524115755627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5" ht="15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3" t="s">
        <v>68</v>
      </c>
      <c r="M31" s="93"/>
      <c r="N31" s="93"/>
      <c r="O31" s="39">
        <v>6531</v>
      </c>
    </row>
    <row r="32" spans="1:15" ht="15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48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sheetProtection/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5230399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399832</v>
      </c>
      <c r="L5" s="24">
        <f t="shared" si="0"/>
        <v>0</v>
      </c>
      <c r="M5" s="24">
        <f t="shared" si="0"/>
        <v>8500</v>
      </c>
      <c r="N5" s="25">
        <f>SUM(D5:M5)</f>
        <v>5638731</v>
      </c>
      <c r="O5" s="30">
        <f aca="true" t="shared" si="1" ref="O5:O30">(N5/O$32)</f>
        <v>907.2777152051489</v>
      </c>
      <c r="P5" s="6"/>
    </row>
    <row r="6" spans="1:16" ht="15">
      <c r="A6" s="12"/>
      <c r="B6" s="42">
        <v>511</v>
      </c>
      <c r="C6" s="19" t="s">
        <v>19</v>
      </c>
      <c r="D6" s="43">
        <v>38795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38795</v>
      </c>
      <c r="O6" s="44">
        <f t="shared" si="1"/>
        <v>6.242156074014481</v>
      </c>
      <c r="P6" s="9"/>
    </row>
    <row r="7" spans="1:16" ht="15">
      <c r="A7" s="12"/>
      <c r="B7" s="42">
        <v>512</v>
      </c>
      <c r="C7" s="19" t="s">
        <v>81</v>
      </c>
      <c r="D7" s="43">
        <v>243566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243566</v>
      </c>
      <c r="O7" s="44">
        <f t="shared" si="1"/>
        <v>39.190024135156875</v>
      </c>
      <c r="P7" s="9"/>
    </row>
    <row r="8" spans="1:16" ht="15">
      <c r="A8" s="12"/>
      <c r="B8" s="42">
        <v>513</v>
      </c>
      <c r="C8" s="19" t="s">
        <v>20</v>
      </c>
      <c r="D8" s="43">
        <v>175560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175560</v>
      </c>
      <c r="O8" s="44">
        <f t="shared" si="1"/>
        <v>28.24778761061947</v>
      </c>
      <c r="P8" s="9"/>
    </row>
    <row r="9" spans="1:16" ht="15">
      <c r="A9" s="12"/>
      <c r="B9" s="42">
        <v>515</v>
      </c>
      <c r="C9" s="19" t="s">
        <v>21</v>
      </c>
      <c r="D9" s="43">
        <v>235902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235902</v>
      </c>
      <c r="O9" s="44">
        <f t="shared" si="1"/>
        <v>37.95687851971038</v>
      </c>
      <c r="P9" s="9"/>
    </row>
    <row r="10" spans="1:16" ht="15">
      <c r="A10" s="12"/>
      <c r="B10" s="42">
        <v>516</v>
      </c>
      <c r="C10" s="19" t="s">
        <v>82</v>
      </c>
      <c r="D10" s="43">
        <v>114513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114513</v>
      </c>
      <c r="O10" s="44">
        <f t="shared" si="1"/>
        <v>18.42526146419952</v>
      </c>
      <c r="P10" s="9"/>
    </row>
    <row r="11" spans="1:16" ht="15">
      <c r="A11" s="12"/>
      <c r="B11" s="42">
        <v>518</v>
      </c>
      <c r="C11" s="19" t="s">
        <v>22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399832</v>
      </c>
      <c r="L11" s="43">
        <v>0</v>
      </c>
      <c r="M11" s="43">
        <v>0</v>
      </c>
      <c r="N11" s="43">
        <f t="shared" si="2"/>
        <v>399832</v>
      </c>
      <c r="O11" s="44">
        <f t="shared" si="1"/>
        <v>64.33338696701529</v>
      </c>
      <c r="P11" s="9"/>
    </row>
    <row r="12" spans="1:16" ht="15">
      <c r="A12" s="12"/>
      <c r="B12" s="42">
        <v>519</v>
      </c>
      <c r="C12" s="19" t="s">
        <v>57</v>
      </c>
      <c r="D12" s="43">
        <v>4422063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8500</v>
      </c>
      <c r="N12" s="43">
        <f t="shared" si="2"/>
        <v>4430563</v>
      </c>
      <c r="O12" s="44">
        <f t="shared" si="1"/>
        <v>712.8822204344328</v>
      </c>
      <c r="P12" s="9"/>
    </row>
    <row r="13" spans="1:16" ht="15.75">
      <c r="A13" s="26" t="s">
        <v>24</v>
      </c>
      <c r="B13" s="27"/>
      <c r="C13" s="28"/>
      <c r="D13" s="29">
        <f aca="true" t="shared" si="3" ref="D13:M13">SUM(D14:D15)</f>
        <v>2652220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30">SUM(D13:M13)</f>
        <v>2652220</v>
      </c>
      <c r="O13" s="41">
        <f t="shared" si="1"/>
        <v>426.744971842317</v>
      </c>
      <c r="P13" s="10"/>
    </row>
    <row r="14" spans="1:16" ht="15">
      <c r="A14" s="12"/>
      <c r="B14" s="42">
        <v>521</v>
      </c>
      <c r="C14" s="19" t="s">
        <v>25</v>
      </c>
      <c r="D14" s="43">
        <v>1809628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1809628</v>
      </c>
      <c r="O14" s="44">
        <f t="shared" si="1"/>
        <v>291.17103781174575</v>
      </c>
      <c r="P14" s="9"/>
    </row>
    <row r="15" spans="1:16" ht="15">
      <c r="A15" s="12"/>
      <c r="B15" s="42">
        <v>522</v>
      </c>
      <c r="C15" s="19" t="s">
        <v>26</v>
      </c>
      <c r="D15" s="43">
        <v>842592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842592</v>
      </c>
      <c r="O15" s="44">
        <f t="shared" si="1"/>
        <v>135.5739340305712</v>
      </c>
      <c r="P15" s="9"/>
    </row>
    <row r="16" spans="1:16" ht="15.75">
      <c r="A16" s="26" t="s">
        <v>27</v>
      </c>
      <c r="B16" s="27"/>
      <c r="C16" s="28"/>
      <c r="D16" s="29">
        <f aca="true" t="shared" si="5" ref="D16:M16">SUM(D17:D19)</f>
        <v>0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8110080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8110080</v>
      </c>
      <c r="O16" s="41">
        <f t="shared" si="1"/>
        <v>1304.9203539823009</v>
      </c>
      <c r="P16" s="10"/>
    </row>
    <row r="17" spans="1:16" ht="15">
      <c r="A17" s="12"/>
      <c r="B17" s="42">
        <v>532</v>
      </c>
      <c r="C17" s="19" t="s">
        <v>28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2329842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2329842</v>
      </c>
      <c r="O17" s="44">
        <f t="shared" si="1"/>
        <v>374.87401448109415</v>
      </c>
      <c r="P17" s="9"/>
    </row>
    <row r="18" spans="1:16" ht="15">
      <c r="A18" s="12"/>
      <c r="B18" s="42">
        <v>533</v>
      </c>
      <c r="C18" s="19" t="s">
        <v>29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1881897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1881897</v>
      </c>
      <c r="O18" s="44">
        <f t="shared" si="1"/>
        <v>302.79919549477074</v>
      </c>
      <c r="P18" s="9"/>
    </row>
    <row r="19" spans="1:16" ht="15">
      <c r="A19" s="12"/>
      <c r="B19" s="42">
        <v>535</v>
      </c>
      <c r="C19" s="19" t="s">
        <v>31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3898341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3898341</v>
      </c>
      <c r="O19" s="44">
        <f t="shared" si="1"/>
        <v>627.2471440064361</v>
      </c>
      <c r="P19" s="9"/>
    </row>
    <row r="20" spans="1:16" ht="15.75">
      <c r="A20" s="26" t="s">
        <v>32</v>
      </c>
      <c r="B20" s="27"/>
      <c r="C20" s="28"/>
      <c r="D20" s="29">
        <f aca="true" t="shared" si="6" ref="D20:M20">SUM(D21:D23)</f>
        <v>1471625</v>
      </c>
      <c r="E20" s="29">
        <f t="shared" si="6"/>
        <v>0</v>
      </c>
      <c r="F20" s="29">
        <f t="shared" si="6"/>
        <v>315666</v>
      </c>
      <c r="G20" s="29">
        <f t="shared" si="6"/>
        <v>0</v>
      </c>
      <c r="H20" s="29">
        <f t="shared" si="6"/>
        <v>0</v>
      </c>
      <c r="I20" s="29">
        <f t="shared" si="6"/>
        <v>1432090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3219381</v>
      </c>
      <c r="O20" s="41">
        <f t="shared" si="1"/>
        <v>518.0017699115044</v>
      </c>
      <c r="P20" s="10"/>
    </row>
    <row r="21" spans="1:16" ht="15">
      <c r="A21" s="12"/>
      <c r="B21" s="42">
        <v>541</v>
      </c>
      <c r="C21" s="19" t="s">
        <v>59</v>
      </c>
      <c r="D21" s="43">
        <v>1471625</v>
      </c>
      <c r="E21" s="43">
        <v>0</v>
      </c>
      <c r="F21" s="43">
        <v>315666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1787291</v>
      </c>
      <c r="O21" s="44">
        <f t="shared" si="1"/>
        <v>287.5769911504425</v>
      </c>
      <c r="P21" s="9"/>
    </row>
    <row r="22" spans="1:16" ht="15">
      <c r="A22" s="12"/>
      <c r="B22" s="42">
        <v>542</v>
      </c>
      <c r="C22" s="19" t="s">
        <v>34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850608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850608</v>
      </c>
      <c r="O22" s="44">
        <f t="shared" si="1"/>
        <v>136.8637168141593</v>
      </c>
      <c r="P22" s="9"/>
    </row>
    <row r="23" spans="1:16" ht="15">
      <c r="A23" s="12"/>
      <c r="B23" s="42">
        <v>543</v>
      </c>
      <c r="C23" s="19" t="s">
        <v>83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581482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581482</v>
      </c>
      <c r="O23" s="44">
        <f t="shared" si="1"/>
        <v>93.56106194690265</v>
      </c>
      <c r="P23" s="9"/>
    </row>
    <row r="24" spans="1:16" ht="15.75">
      <c r="A24" s="26" t="s">
        <v>35</v>
      </c>
      <c r="B24" s="27"/>
      <c r="C24" s="28"/>
      <c r="D24" s="29">
        <f aca="true" t="shared" si="7" ref="D24:M24">SUM(D25:D25)</f>
        <v>0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17539986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4"/>
        <v>17539986</v>
      </c>
      <c r="O24" s="41">
        <f t="shared" si="1"/>
        <v>2822.202091713596</v>
      </c>
      <c r="P24" s="10"/>
    </row>
    <row r="25" spans="1:16" ht="15">
      <c r="A25" s="12"/>
      <c r="B25" s="42">
        <v>562</v>
      </c>
      <c r="C25" s="19" t="s">
        <v>60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17539986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17539986</v>
      </c>
      <c r="O25" s="44">
        <f t="shared" si="1"/>
        <v>2822.202091713596</v>
      </c>
      <c r="P25" s="9"/>
    </row>
    <row r="26" spans="1:16" ht="15.75">
      <c r="A26" s="26" t="s">
        <v>37</v>
      </c>
      <c r="B26" s="27"/>
      <c r="C26" s="28"/>
      <c r="D26" s="29">
        <f aca="true" t="shared" si="8" ref="D26:M26">SUM(D27:D27)</f>
        <v>680777</v>
      </c>
      <c r="E26" s="29">
        <f t="shared" si="8"/>
        <v>0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4"/>
        <v>680777</v>
      </c>
      <c r="O26" s="41">
        <f t="shared" si="1"/>
        <v>109.53773129525342</v>
      </c>
      <c r="P26" s="9"/>
    </row>
    <row r="27" spans="1:16" ht="15">
      <c r="A27" s="12"/>
      <c r="B27" s="42">
        <v>572</v>
      </c>
      <c r="C27" s="19" t="s">
        <v>61</v>
      </c>
      <c r="D27" s="43">
        <v>680777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680777</v>
      </c>
      <c r="O27" s="44">
        <f t="shared" si="1"/>
        <v>109.53773129525342</v>
      </c>
      <c r="P27" s="9"/>
    </row>
    <row r="28" spans="1:16" ht="15.75">
      <c r="A28" s="26" t="s">
        <v>62</v>
      </c>
      <c r="B28" s="27"/>
      <c r="C28" s="28"/>
      <c r="D28" s="29">
        <f aca="true" t="shared" si="9" ref="D28:M28">SUM(D29:D29)</f>
        <v>349804</v>
      </c>
      <c r="E28" s="29">
        <f t="shared" si="9"/>
        <v>0</v>
      </c>
      <c r="F28" s="29">
        <f t="shared" si="9"/>
        <v>0</v>
      </c>
      <c r="G28" s="29">
        <f t="shared" si="9"/>
        <v>0</v>
      </c>
      <c r="H28" s="29">
        <f t="shared" si="9"/>
        <v>0</v>
      </c>
      <c r="I28" s="29">
        <f t="shared" si="9"/>
        <v>1018776</v>
      </c>
      <c r="J28" s="29">
        <f t="shared" si="9"/>
        <v>0</v>
      </c>
      <c r="K28" s="29">
        <f t="shared" si="9"/>
        <v>0</v>
      </c>
      <c r="L28" s="29">
        <f t="shared" si="9"/>
        <v>0</v>
      </c>
      <c r="M28" s="29">
        <f t="shared" si="9"/>
        <v>24580</v>
      </c>
      <c r="N28" s="29">
        <f t="shared" si="4"/>
        <v>1393160</v>
      </c>
      <c r="O28" s="41">
        <f t="shared" si="1"/>
        <v>224.1609010458568</v>
      </c>
      <c r="P28" s="9"/>
    </row>
    <row r="29" spans="1:16" ht="15.75" thickBot="1">
      <c r="A29" s="12"/>
      <c r="B29" s="42">
        <v>581</v>
      </c>
      <c r="C29" s="19" t="s">
        <v>63</v>
      </c>
      <c r="D29" s="43">
        <v>349804</v>
      </c>
      <c r="E29" s="43">
        <v>0</v>
      </c>
      <c r="F29" s="43">
        <v>0</v>
      </c>
      <c r="G29" s="43">
        <v>0</v>
      </c>
      <c r="H29" s="43">
        <v>0</v>
      </c>
      <c r="I29" s="43">
        <v>1018776</v>
      </c>
      <c r="J29" s="43">
        <v>0</v>
      </c>
      <c r="K29" s="43">
        <v>0</v>
      </c>
      <c r="L29" s="43">
        <v>0</v>
      </c>
      <c r="M29" s="43">
        <v>24580</v>
      </c>
      <c r="N29" s="43">
        <f t="shared" si="4"/>
        <v>1393160</v>
      </c>
      <c r="O29" s="44">
        <f t="shared" si="1"/>
        <v>224.1609010458568</v>
      </c>
      <c r="P29" s="9"/>
    </row>
    <row r="30" spans="1:119" ht="16.5" thickBot="1">
      <c r="A30" s="13" t="s">
        <v>10</v>
      </c>
      <c r="B30" s="21"/>
      <c r="C30" s="20"/>
      <c r="D30" s="14">
        <f>SUM(D5,D13,D16,D20,D24,D26,D28)</f>
        <v>10384825</v>
      </c>
      <c r="E30" s="14">
        <f aca="true" t="shared" si="10" ref="E30:M30">SUM(E5,E13,E16,E20,E24,E26,E28)</f>
        <v>0</v>
      </c>
      <c r="F30" s="14">
        <f t="shared" si="10"/>
        <v>315666</v>
      </c>
      <c r="G30" s="14">
        <f t="shared" si="10"/>
        <v>0</v>
      </c>
      <c r="H30" s="14">
        <f t="shared" si="10"/>
        <v>0</v>
      </c>
      <c r="I30" s="14">
        <f t="shared" si="10"/>
        <v>28100932</v>
      </c>
      <c r="J30" s="14">
        <f t="shared" si="10"/>
        <v>0</v>
      </c>
      <c r="K30" s="14">
        <f t="shared" si="10"/>
        <v>399832</v>
      </c>
      <c r="L30" s="14">
        <f t="shared" si="10"/>
        <v>0</v>
      </c>
      <c r="M30" s="14">
        <f t="shared" si="10"/>
        <v>33080</v>
      </c>
      <c r="N30" s="14">
        <f t="shared" si="4"/>
        <v>39234335</v>
      </c>
      <c r="O30" s="35">
        <f t="shared" si="1"/>
        <v>6312.845534995978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5" ht="15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3" t="s">
        <v>84</v>
      </c>
      <c r="M32" s="93"/>
      <c r="N32" s="93"/>
      <c r="O32" s="39">
        <v>6215</v>
      </c>
    </row>
    <row r="33" spans="1:15" ht="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48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200" verticalDpi="200" orientation="landscape" paperSize="5" scale="58" r:id="rId1"/>
  <headerFooter>
    <oddFooter>&amp;L&amp;14Office of Economic and Demographic Research&amp;R&amp;14Page &amp;P of &amp;N</oddFooter>
  </headerFooter>
  <ignoredErrors>
    <ignoredError sqref="N2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3439402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329664</v>
      </c>
      <c r="L5" s="24">
        <f t="shared" si="0"/>
        <v>0</v>
      </c>
      <c r="M5" s="24">
        <f t="shared" si="0"/>
        <v>379731</v>
      </c>
      <c r="N5" s="25">
        <f aca="true" t="shared" si="1" ref="N5:N27">SUM(D5:M5)</f>
        <v>4148797</v>
      </c>
      <c r="O5" s="30">
        <f aca="true" t="shared" si="2" ref="O5:O27">(N5/O$29)</f>
        <v>688.0260364842454</v>
      </c>
      <c r="P5" s="6"/>
    </row>
    <row r="6" spans="1:16" ht="15">
      <c r="A6" s="12"/>
      <c r="B6" s="42">
        <v>511</v>
      </c>
      <c r="C6" s="19" t="s">
        <v>19</v>
      </c>
      <c r="D6" s="43">
        <v>37817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37817</v>
      </c>
      <c r="O6" s="44">
        <f t="shared" si="2"/>
        <v>6.271475953565506</v>
      </c>
      <c r="P6" s="9"/>
    </row>
    <row r="7" spans="1:16" ht="15">
      <c r="A7" s="12"/>
      <c r="B7" s="42">
        <v>513</v>
      </c>
      <c r="C7" s="19" t="s">
        <v>20</v>
      </c>
      <c r="D7" s="43">
        <v>2054138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2054138</v>
      </c>
      <c r="O7" s="44">
        <f t="shared" si="2"/>
        <v>340.6530679933665</v>
      </c>
      <c r="P7" s="9"/>
    </row>
    <row r="8" spans="1:16" ht="15">
      <c r="A8" s="12"/>
      <c r="B8" s="42">
        <v>515</v>
      </c>
      <c r="C8" s="19" t="s">
        <v>21</v>
      </c>
      <c r="D8" s="43">
        <v>225599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225599</v>
      </c>
      <c r="O8" s="44">
        <f t="shared" si="2"/>
        <v>37.412769485903816</v>
      </c>
      <c r="P8" s="9"/>
    </row>
    <row r="9" spans="1:16" ht="15">
      <c r="A9" s="12"/>
      <c r="B9" s="42">
        <v>518</v>
      </c>
      <c r="C9" s="19" t="s">
        <v>22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329664</v>
      </c>
      <c r="L9" s="43">
        <v>0</v>
      </c>
      <c r="M9" s="43">
        <v>0</v>
      </c>
      <c r="N9" s="43">
        <f t="shared" si="1"/>
        <v>329664</v>
      </c>
      <c r="O9" s="44">
        <f t="shared" si="2"/>
        <v>54.670646766169156</v>
      </c>
      <c r="P9" s="9"/>
    </row>
    <row r="10" spans="1:16" ht="15">
      <c r="A10" s="12"/>
      <c r="B10" s="42">
        <v>519</v>
      </c>
      <c r="C10" s="19" t="s">
        <v>57</v>
      </c>
      <c r="D10" s="43">
        <v>1121848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379731</v>
      </c>
      <c r="N10" s="43">
        <f t="shared" si="1"/>
        <v>1501579</v>
      </c>
      <c r="O10" s="44">
        <f t="shared" si="2"/>
        <v>249.01807628524045</v>
      </c>
      <c r="P10" s="9"/>
    </row>
    <row r="11" spans="1:16" ht="15.75">
      <c r="A11" s="26" t="s">
        <v>24</v>
      </c>
      <c r="B11" s="27"/>
      <c r="C11" s="28"/>
      <c r="D11" s="29">
        <f aca="true" t="shared" si="3" ref="D11:M11">SUM(D12:D13)</f>
        <v>2384562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2384562</v>
      </c>
      <c r="O11" s="41">
        <f t="shared" si="2"/>
        <v>395.4497512437811</v>
      </c>
      <c r="P11" s="10"/>
    </row>
    <row r="12" spans="1:16" ht="15">
      <c r="A12" s="12"/>
      <c r="B12" s="42">
        <v>521</v>
      </c>
      <c r="C12" s="19" t="s">
        <v>25</v>
      </c>
      <c r="D12" s="43">
        <v>1364079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1364079</v>
      </c>
      <c r="O12" s="44">
        <f t="shared" si="2"/>
        <v>226.21542288557214</v>
      </c>
      <c r="P12" s="9"/>
    </row>
    <row r="13" spans="1:16" ht="15">
      <c r="A13" s="12"/>
      <c r="B13" s="42">
        <v>522</v>
      </c>
      <c r="C13" s="19" t="s">
        <v>26</v>
      </c>
      <c r="D13" s="43">
        <v>1020483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1020483</v>
      </c>
      <c r="O13" s="44">
        <f t="shared" si="2"/>
        <v>169.23432835820896</v>
      </c>
      <c r="P13" s="9"/>
    </row>
    <row r="14" spans="1:16" ht="15.75">
      <c r="A14" s="26" t="s">
        <v>27</v>
      </c>
      <c r="B14" s="27"/>
      <c r="C14" s="28"/>
      <c r="D14" s="29">
        <f aca="true" t="shared" si="4" ref="D14:M14">SUM(D15:D17)</f>
        <v>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6850123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6850123</v>
      </c>
      <c r="O14" s="41">
        <f t="shared" si="2"/>
        <v>1136.0071310116086</v>
      </c>
      <c r="P14" s="10"/>
    </row>
    <row r="15" spans="1:16" ht="15">
      <c r="A15" s="12"/>
      <c r="B15" s="42">
        <v>532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1776271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1776271</v>
      </c>
      <c r="O15" s="44">
        <f t="shared" si="2"/>
        <v>294.5723051409619</v>
      </c>
      <c r="P15" s="9"/>
    </row>
    <row r="16" spans="1:16" ht="15">
      <c r="A16" s="12"/>
      <c r="B16" s="42">
        <v>533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1727043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1727043</v>
      </c>
      <c r="O16" s="44">
        <f t="shared" si="2"/>
        <v>286.4084577114428</v>
      </c>
      <c r="P16" s="9"/>
    </row>
    <row r="17" spans="1:16" ht="15">
      <c r="A17" s="12"/>
      <c r="B17" s="42">
        <v>535</v>
      </c>
      <c r="C17" s="19" t="s">
        <v>31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3346809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3346809</v>
      </c>
      <c r="O17" s="44">
        <f t="shared" si="2"/>
        <v>555.026368159204</v>
      </c>
      <c r="P17" s="9"/>
    </row>
    <row r="18" spans="1:16" ht="15.75">
      <c r="A18" s="26" t="s">
        <v>32</v>
      </c>
      <c r="B18" s="27"/>
      <c r="C18" s="28"/>
      <c r="D18" s="29">
        <f aca="true" t="shared" si="5" ref="D18:M18">SUM(D19:D20)</f>
        <v>2220029</v>
      </c>
      <c r="E18" s="29">
        <f t="shared" si="5"/>
        <v>0</v>
      </c>
      <c r="F18" s="29">
        <f t="shared" si="5"/>
        <v>313771</v>
      </c>
      <c r="G18" s="29">
        <f t="shared" si="5"/>
        <v>0</v>
      </c>
      <c r="H18" s="29">
        <f t="shared" si="5"/>
        <v>0</v>
      </c>
      <c r="I18" s="29">
        <f t="shared" si="5"/>
        <v>754513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3288313</v>
      </c>
      <c r="O18" s="41">
        <f t="shared" si="2"/>
        <v>545.3255389718076</v>
      </c>
      <c r="P18" s="10"/>
    </row>
    <row r="19" spans="1:16" ht="15">
      <c r="A19" s="12"/>
      <c r="B19" s="42">
        <v>541</v>
      </c>
      <c r="C19" s="19" t="s">
        <v>59</v>
      </c>
      <c r="D19" s="43">
        <v>2220029</v>
      </c>
      <c r="E19" s="43">
        <v>0</v>
      </c>
      <c r="F19" s="43">
        <v>313771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2533800</v>
      </c>
      <c r="O19" s="44">
        <f t="shared" si="2"/>
        <v>420.19900497512435</v>
      </c>
      <c r="P19" s="9"/>
    </row>
    <row r="20" spans="1:16" ht="15">
      <c r="A20" s="12"/>
      <c r="B20" s="42">
        <v>542</v>
      </c>
      <c r="C20" s="19" t="s">
        <v>34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754513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754513</v>
      </c>
      <c r="O20" s="44">
        <f t="shared" si="2"/>
        <v>125.12653399668325</v>
      </c>
      <c r="P20" s="9"/>
    </row>
    <row r="21" spans="1:16" ht="15.75">
      <c r="A21" s="26" t="s">
        <v>35</v>
      </c>
      <c r="B21" s="27"/>
      <c r="C21" s="28"/>
      <c r="D21" s="29">
        <f aca="true" t="shared" si="6" ref="D21:M21">SUM(D22:D22)</f>
        <v>0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18045107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18045107</v>
      </c>
      <c r="O21" s="41">
        <f t="shared" si="2"/>
        <v>2992.5550580431177</v>
      </c>
      <c r="P21" s="10"/>
    </row>
    <row r="22" spans="1:16" ht="15">
      <c r="A22" s="12"/>
      <c r="B22" s="42">
        <v>562</v>
      </c>
      <c r="C22" s="19" t="s">
        <v>60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18045107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18045107</v>
      </c>
      <c r="O22" s="44">
        <f t="shared" si="2"/>
        <v>2992.5550580431177</v>
      </c>
      <c r="P22" s="9"/>
    </row>
    <row r="23" spans="1:16" ht="15.75">
      <c r="A23" s="26" t="s">
        <v>37</v>
      </c>
      <c r="B23" s="27"/>
      <c r="C23" s="28"/>
      <c r="D23" s="29">
        <f aca="true" t="shared" si="7" ref="D23:M23">SUM(D24:D24)</f>
        <v>1737633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1737633</v>
      </c>
      <c r="O23" s="41">
        <f t="shared" si="2"/>
        <v>288.1646766169154</v>
      </c>
      <c r="P23" s="9"/>
    </row>
    <row r="24" spans="1:16" ht="15">
      <c r="A24" s="12"/>
      <c r="B24" s="42">
        <v>572</v>
      </c>
      <c r="C24" s="19" t="s">
        <v>61</v>
      </c>
      <c r="D24" s="43">
        <v>1737633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1737633</v>
      </c>
      <c r="O24" s="44">
        <f t="shared" si="2"/>
        <v>288.1646766169154</v>
      </c>
      <c r="P24" s="9"/>
    </row>
    <row r="25" spans="1:16" ht="15.75">
      <c r="A25" s="26" t="s">
        <v>62</v>
      </c>
      <c r="B25" s="27"/>
      <c r="C25" s="28"/>
      <c r="D25" s="29">
        <f aca="true" t="shared" si="8" ref="D25:M25">SUM(D26:D26)</f>
        <v>377813</v>
      </c>
      <c r="E25" s="29">
        <f t="shared" si="8"/>
        <v>0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1086395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11000</v>
      </c>
      <c r="N25" s="29">
        <f t="shared" si="1"/>
        <v>1475208</v>
      </c>
      <c r="O25" s="41">
        <f t="shared" si="2"/>
        <v>244.644776119403</v>
      </c>
      <c r="P25" s="9"/>
    </row>
    <row r="26" spans="1:16" ht="15.75" thickBot="1">
      <c r="A26" s="12"/>
      <c r="B26" s="42">
        <v>581</v>
      </c>
      <c r="C26" s="19" t="s">
        <v>63</v>
      </c>
      <c r="D26" s="43">
        <v>377813</v>
      </c>
      <c r="E26" s="43">
        <v>0</v>
      </c>
      <c r="F26" s="43">
        <v>0</v>
      </c>
      <c r="G26" s="43">
        <v>0</v>
      </c>
      <c r="H26" s="43">
        <v>0</v>
      </c>
      <c r="I26" s="43">
        <v>1086395</v>
      </c>
      <c r="J26" s="43">
        <v>0</v>
      </c>
      <c r="K26" s="43">
        <v>0</v>
      </c>
      <c r="L26" s="43">
        <v>0</v>
      </c>
      <c r="M26" s="43">
        <v>11000</v>
      </c>
      <c r="N26" s="43">
        <f t="shared" si="1"/>
        <v>1475208</v>
      </c>
      <c r="O26" s="44">
        <f t="shared" si="2"/>
        <v>244.644776119403</v>
      </c>
      <c r="P26" s="9"/>
    </row>
    <row r="27" spans="1:119" ht="16.5" thickBot="1">
      <c r="A27" s="13" t="s">
        <v>10</v>
      </c>
      <c r="B27" s="21"/>
      <c r="C27" s="20"/>
      <c r="D27" s="14">
        <f>SUM(D5,D11,D14,D18,D21,D23,D25)</f>
        <v>10159439</v>
      </c>
      <c r="E27" s="14">
        <f aca="true" t="shared" si="9" ref="E27:M27">SUM(E5,E11,E14,E18,E21,E23,E25)</f>
        <v>0</v>
      </c>
      <c r="F27" s="14">
        <f t="shared" si="9"/>
        <v>313771</v>
      </c>
      <c r="G27" s="14">
        <f t="shared" si="9"/>
        <v>0</v>
      </c>
      <c r="H27" s="14">
        <f t="shared" si="9"/>
        <v>0</v>
      </c>
      <c r="I27" s="14">
        <f t="shared" si="9"/>
        <v>26736138</v>
      </c>
      <c r="J27" s="14">
        <f t="shared" si="9"/>
        <v>0</v>
      </c>
      <c r="K27" s="14">
        <f t="shared" si="9"/>
        <v>329664</v>
      </c>
      <c r="L27" s="14">
        <f t="shared" si="9"/>
        <v>0</v>
      </c>
      <c r="M27" s="14">
        <f t="shared" si="9"/>
        <v>390731</v>
      </c>
      <c r="N27" s="14">
        <f t="shared" si="1"/>
        <v>37929743</v>
      </c>
      <c r="O27" s="35">
        <f t="shared" si="2"/>
        <v>6290.172968490879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5" ht="15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3" t="s">
        <v>79</v>
      </c>
      <c r="M29" s="93"/>
      <c r="N29" s="93"/>
      <c r="O29" s="39">
        <v>6030</v>
      </c>
    </row>
    <row r="30" spans="1:15" ht="15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5" ht="15.75" customHeight="1" thickBot="1">
      <c r="A31" s="97" t="s">
        <v>48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sheetProtection/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2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1706906</v>
      </c>
      <c r="E5" s="24">
        <f t="shared" si="0"/>
        <v>0</v>
      </c>
      <c r="F5" s="24">
        <f t="shared" si="0"/>
        <v>318487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330706</v>
      </c>
      <c r="L5" s="24">
        <f t="shared" si="0"/>
        <v>0</v>
      </c>
      <c r="M5" s="24">
        <f t="shared" si="0"/>
        <v>117414</v>
      </c>
      <c r="N5" s="25">
        <f aca="true" t="shared" si="1" ref="N5:N32">SUM(D5:M5)</f>
        <v>2473513</v>
      </c>
      <c r="O5" s="30">
        <f aca="true" t="shared" si="2" ref="O5:O32">(N5/O$34)</f>
        <v>324.56541136333817</v>
      </c>
      <c r="P5" s="6"/>
    </row>
    <row r="6" spans="1:16" ht="15">
      <c r="A6" s="12"/>
      <c r="B6" s="42">
        <v>511</v>
      </c>
      <c r="C6" s="19" t="s">
        <v>19</v>
      </c>
      <c r="D6" s="43">
        <v>34969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34969</v>
      </c>
      <c r="O6" s="44">
        <f t="shared" si="2"/>
        <v>4.588505445479596</v>
      </c>
      <c r="P6" s="9"/>
    </row>
    <row r="7" spans="1:16" ht="15">
      <c r="A7" s="12"/>
      <c r="B7" s="42">
        <v>513</v>
      </c>
      <c r="C7" s="19" t="s">
        <v>20</v>
      </c>
      <c r="D7" s="43">
        <v>384497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384497</v>
      </c>
      <c r="O7" s="44">
        <f t="shared" si="2"/>
        <v>50.45230284739535</v>
      </c>
      <c r="P7" s="9"/>
    </row>
    <row r="8" spans="1:16" ht="15">
      <c r="A8" s="12"/>
      <c r="B8" s="42">
        <v>515</v>
      </c>
      <c r="C8" s="19" t="s">
        <v>21</v>
      </c>
      <c r="D8" s="43">
        <v>771766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771766</v>
      </c>
      <c r="O8" s="44">
        <f t="shared" si="2"/>
        <v>101.26833748851857</v>
      </c>
      <c r="P8" s="9"/>
    </row>
    <row r="9" spans="1:16" ht="15">
      <c r="A9" s="12"/>
      <c r="B9" s="42">
        <v>517</v>
      </c>
      <c r="C9" s="19" t="s">
        <v>44</v>
      </c>
      <c r="D9" s="43">
        <v>0</v>
      </c>
      <c r="E9" s="43">
        <v>0</v>
      </c>
      <c r="F9" s="43">
        <v>318487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318487</v>
      </c>
      <c r="O9" s="44">
        <f t="shared" si="2"/>
        <v>41.7907098805931</v>
      </c>
      <c r="P9" s="9"/>
    </row>
    <row r="10" spans="1:16" ht="15">
      <c r="A10" s="12"/>
      <c r="B10" s="42">
        <v>518</v>
      </c>
      <c r="C10" s="19" t="s">
        <v>22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330706</v>
      </c>
      <c r="L10" s="43">
        <v>0</v>
      </c>
      <c r="M10" s="43">
        <v>0</v>
      </c>
      <c r="N10" s="43">
        <f t="shared" si="1"/>
        <v>330706</v>
      </c>
      <c r="O10" s="44">
        <f t="shared" si="2"/>
        <v>43.39404277653851</v>
      </c>
      <c r="P10" s="9"/>
    </row>
    <row r="11" spans="1:16" ht="15">
      <c r="A11" s="12"/>
      <c r="B11" s="42">
        <v>519</v>
      </c>
      <c r="C11" s="19" t="s">
        <v>57</v>
      </c>
      <c r="D11" s="43">
        <v>515674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117414</v>
      </c>
      <c r="N11" s="43">
        <f t="shared" si="1"/>
        <v>633088</v>
      </c>
      <c r="O11" s="44">
        <f t="shared" si="2"/>
        <v>83.07151292481302</v>
      </c>
      <c r="P11" s="9"/>
    </row>
    <row r="12" spans="1:16" ht="15.75">
      <c r="A12" s="26" t="s">
        <v>24</v>
      </c>
      <c r="B12" s="27"/>
      <c r="C12" s="28"/>
      <c r="D12" s="29">
        <f aca="true" t="shared" si="3" ref="D12:M12">SUM(D13:D15)</f>
        <v>3618124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3618124</v>
      </c>
      <c r="O12" s="41">
        <f t="shared" si="2"/>
        <v>474.75711848838733</v>
      </c>
      <c r="P12" s="10"/>
    </row>
    <row r="13" spans="1:16" ht="15">
      <c r="A13" s="12"/>
      <c r="B13" s="42">
        <v>521</v>
      </c>
      <c r="C13" s="19" t="s">
        <v>25</v>
      </c>
      <c r="D13" s="43">
        <v>1357654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1357654</v>
      </c>
      <c r="O13" s="44">
        <f t="shared" si="2"/>
        <v>178.14643747539694</v>
      </c>
      <c r="P13" s="9"/>
    </row>
    <row r="14" spans="1:16" ht="15">
      <c r="A14" s="12"/>
      <c r="B14" s="42">
        <v>522</v>
      </c>
      <c r="C14" s="19" t="s">
        <v>26</v>
      </c>
      <c r="D14" s="43">
        <v>1942840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1942840</v>
      </c>
      <c r="O14" s="44">
        <f t="shared" si="2"/>
        <v>254.9324235664611</v>
      </c>
      <c r="P14" s="9"/>
    </row>
    <row r="15" spans="1:16" ht="15">
      <c r="A15" s="12"/>
      <c r="B15" s="42">
        <v>529</v>
      </c>
      <c r="C15" s="19" t="s">
        <v>74</v>
      </c>
      <c r="D15" s="43">
        <v>317630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317630</v>
      </c>
      <c r="O15" s="44">
        <f t="shared" si="2"/>
        <v>41.67825744652933</v>
      </c>
      <c r="P15" s="9"/>
    </row>
    <row r="16" spans="1:16" ht="15.75">
      <c r="A16" s="26" t="s">
        <v>27</v>
      </c>
      <c r="B16" s="27"/>
      <c r="C16" s="28"/>
      <c r="D16" s="29">
        <f aca="true" t="shared" si="4" ref="D16:M16">SUM(D17:D21)</f>
        <v>851262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6524135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7375397</v>
      </c>
      <c r="O16" s="41">
        <f t="shared" si="2"/>
        <v>967.7728644534837</v>
      </c>
      <c r="P16" s="10"/>
    </row>
    <row r="17" spans="1:16" ht="15">
      <c r="A17" s="12"/>
      <c r="B17" s="42">
        <v>532</v>
      </c>
      <c r="C17" s="19" t="s">
        <v>28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1854730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1854730</v>
      </c>
      <c r="O17" s="44">
        <f t="shared" si="2"/>
        <v>243.37094869439707</v>
      </c>
      <c r="P17" s="9"/>
    </row>
    <row r="18" spans="1:16" ht="15">
      <c r="A18" s="12"/>
      <c r="B18" s="42">
        <v>533</v>
      </c>
      <c r="C18" s="19" t="s">
        <v>29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1580873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1580873</v>
      </c>
      <c r="O18" s="44">
        <f t="shared" si="2"/>
        <v>207.4364256659231</v>
      </c>
      <c r="P18" s="9"/>
    </row>
    <row r="19" spans="1:16" ht="15">
      <c r="A19" s="12"/>
      <c r="B19" s="42">
        <v>534</v>
      </c>
      <c r="C19" s="19" t="s">
        <v>58</v>
      </c>
      <c r="D19" s="43">
        <v>240548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240548</v>
      </c>
      <c r="O19" s="44">
        <f t="shared" si="2"/>
        <v>31.5638367668285</v>
      </c>
      <c r="P19" s="9"/>
    </row>
    <row r="20" spans="1:16" ht="15">
      <c r="A20" s="12"/>
      <c r="B20" s="42">
        <v>535</v>
      </c>
      <c r="C20" s="19" t="s">
        <v>31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3088532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3088532</v>
      </c>
      <c r="O20" s="44">
        <f t="shared" si="2"/>
        <v>405.2659755937541</v>
      </c>
      <c r="P20" s="9"/>
    </row>
    <row r="21" spans="1:16" ht="15">
      <c r="A21" s="12"/>
      <c r="B21" s="42">
        <v>539</v>
      </c>
      <c r="C21" s="19" t="s">
        <v>75</v>
      </c>
      <c r="D21" s="43">
        <v>610714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610714</v>
      </c>
      <c r="O21" s="44">
        <f t="shared" si="2"/>
        <v>80.13567773258103</v>
      </c>
      <c r="P21" s="9"/>
    </row>
    <row r="22" spans="1:16" ht="15.75">
      <c r="A22" s="26" t="s">
        <v>32</v>
      </c>
      <c r="B22" s="27"/>
      <c r="C22" s="28"/>
      <c r="D22" s="29">
        <f aca="true" t="shared" si="5" ref="D22:M22">SUM(D23:D24)</f>
        <v>1136840</v>
      </c>
      <c r="E22" s="29">
        <f t="shared" si="5"/>
        <v>0</v>
      </c>
      <c r="F22" s="29">
        <f t="shared" si="5"/>
        <v>0</v>
      </c>
      <c r="G22" s="29">
        <f t="shared" si="5"/>
        <v>0</v>
      </c>
      <c r="H22" s="29">
        <f t="shared" si="5"/>
        <v>0</v>
      </c>
      <c r="I22" s="29">
        <f t="shared" si="5"/>
        <v>669283</v>
      </c>
      <c r="J22" s="29">
        <f t="shared" si="5"/>
        <v>0</v>
      </c>
      <c r="K22" s="29">
        <f t="shared" si="5"/>
        <v>0</v>
      </c>
      <c r="L22" s="29">
        <f t="shared" si="5"/>
        <v>0</v>
      </c>
      <c r="M22" s="29">
        <f t="shared" si="5"/>
        <v>0</v>
      </c>
      <c r="N22" s="29">
        <f t="shared" si="1"/>
        <v>1806123</v>
      </c>
      <c r="O22" s="41">
        <f t="shared" si="2"/>
        <v>236.9929143157066</v>
      </c>
      <c r="P22" s="10"/>
    </row>
    <row r="23" spans="1:16" ht="15">
      <c r="A23" s="12"/>
      <c r="B23" s="42">
        <v>541</v>
      </c>
      <c r="C23" s="19" t="s">
        <v>59</v>
      </c>
      <c r="D23" s="43">
        <v>1136840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1136840</v>
      </c>
      <c r="O23" s="44">
        <f t="shared" si="2"/>
        <v>149.17202466867866</v>
      </c>
      <c r="P23" s="9"/>
    </row>
    <row r="24" spans="1:16" ht="15">
      <c r="A24" s="12"/>
      <c r="B24" s="42">
        <v>542</v>
      </c>
      <c r="C24" s="19" t="s">
        <v>34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669283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669283</v>
      </c>
      <c r="O24" s="44">
        <f t="shared" si="2"/>
        <v>87.82088964702795</v>
      </c>
      <c r="P24" s="9"/>
    </row>
    <row r="25" spans="1:16" ht="15.75">
      <c r="A25" s="26" t="s">
        <v>35</v>
      </c>
      <c r="B25" s="27"/>
      <c r="C25" s="28"/>
      <c r="D25" s="29">
        <f aca="true" t="shared" si="6" ref="D25:M25">SUM(D26:D26)</f>
        <v>0</v>
      </c>
      <c r="E25" s="29">
        <f t="shared" si="6"/>
        <v>0</v>
      </c>
      <c r="F25" s="29">
        <f t="shared" si="6"/>
        <v>0</v>
      </c>
      <c r="G25" s="29">
        <f t="shared" si="6"/>
        <v>0</v>
      </c>
      <c r="H25" s="29">
        <f t="shared" si="6"/>
        <v>0</v>
      </c>
      <c r="I25" s="29">
        <f t="shared" si="6"/>
        <v>16263017</v>
      </c>
      <c r="J25" s="29">
        <f t="shared" si="6"/>
        <v>0</v>
      </c>
      <c r="K25" s="29">
        <f t="shared" si="6"/>
        <v>0</v>
      </c>
      <c r="L25" s="29">
        <f t="shared" si="6"/>
        <v>0</v>
      </c>
      <c r="M25" s="29">
        <f t="shared" si="6"/>
        <v>0</v>
      </c>
      <c r="N25" s="29">
        <f t="shared" si="1"/>
        <v>16263017</v>
      </c>
      <c r="O25" s="41">
        <f t="shared" si="2"/>
        <v>2133.9741503739665</v>
      </c>
      <c r="P25" s="10"/>
    </row>
    <row r="26" spans="1:16" ht="15">
      <c r="A26" s="12"/>
      <c r="B26" s="42">
        <v>562</v>
      </c>
      <c r="C26" s="19" t="s">
        <v>60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16263017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16263017</v>
      </c>
      <c r="O26" s="44">
        <f t="shared" si="2"/>
        <v>2133.9741503739665</v>
      </c>
      <c r="P26" s="9"/>
    </row>
    <row r="27" spans="1:16" ht="15.75">
      <c r="A27" s="26" t="s">
        <v>37</v>
      </c>
      <c r="B27" s="27"/>
      <c r="C27" s="28"/>
      <c r="D27" s="29">
        <f aca="true" t="shared" si="7" ref="D27:M27">SUM(D28:D29)</f>
        <v>523941</v>
      </c>
      <c r="E27" s="29">
        <f t="shared" si="7"/>
        <v>0</v>
      </c>
      <c r="F27" s="29">
        <f t="shared" si="7"/>
        <v>0</v>
      </c>
      <c r="G27" s="29">
        <f t="shared" si="7"/>
        <v>0</v>
      </c>
      <c r="H27" s="29">
        <f t="shared" si="7"/>
        <v>0</v>
      </c>
      <c r="I27" s="29">
        <f t="shared" si="7"/>
        <v>0</v>
      </c>
      <c r="J27" s="29">
        <f t="shared" si="7"/>
        <v>0</v>
      </c>
      <c r="K27" s="29">
        <f t="shared" si="7"/>
        <v>0</v>
      </c>
      <c r="L27" s="29">
        <f t="shared" si="7"/>
        <v>0</v>
      </c>
      <c r="M27" s="29">
        <f t="shared" si="7"/>
        <v>0</v>
      </c>
      <c r="N27" s="29">
        <f t="shared" si="1"/>
        <v>523941</v>
      </c>
      <c r="O27" s="41">
        <f t="shared" si="2"/>
        <v>68.74963915496654</v>
      </c>
      <c r="P27" s="9"/>
    </row>
    <row r="28" spans="1:16" ht="15">
      <c r="A28" s="12"/>
      <c r="B28" s="42">
        <v>572</v>
      </c>
      <c r="C28" s="19" t="s">
        <v>61</v>
      </c>
      <c r="D28" s="43">
        <v>493963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493963</v>
      </c>
      <c r="O28" s="44">
        <f t="shared" si="2"/>
        <v>64.81603464112321</v>
      </c>
      <c r="P28" s="9"/>
    </row>
    <row r="29" spans="1:16" ht="15">
      <c r="A29" s="12"/>
      <c r="B29" s="42">
        <v>579</v>
      </c>
      <c r="C29" s="19" t="s">
        <v>76</v>
      </c>
      <c r="D29" s="43">
        <v>29978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1"/>
        <v>29978</v>
      </c>
      <c r="O29" s="44">
        <f t="shared" si="2"/>
        <v>3.9336045138433278</v>
      </c>
      <c r="P29" s="9"/>
    </row>
    <row r="30" spans="1:16" ht="15.75">
      <c r="A30" s="26" t="s">
        <v>62</v>
      </c>
      <c r="B30" s="27"/>
      <c r="C30" s="28"/>
      <c r="D30" s="29">
        <f aca="true" t="shared" si="8" ref="D30:M30">SUM(D31:D31)</f>
        <v>376421</v>
      </c>
      <c r="E30" s="29">
        <f t="shared" si="8"/>
        <v>0</v>
      </c>
      <c r="F30" s="29">
        <f t="shared" si="8"/>
        <v>0</v>
      </c>
      <c r="G30" s="29">
        <f t="shared" si="8"/>
        <v>0</v>
      </c>
      <c r="H30" s="29">
        <f t="shared" si="8"/>
        <v>0</v>
      </c>
      <c r="I30" s="29">
        <f t="shared" si="8"/>
        <v>1086384</v>
      </c>
      <c r="J30" s="29">
        <f t="shared" si="8"/>
        <v>0</v>
      </c>
      <c r="K30" s="29">
        <f t="shared" si="8"/>
        <v>0</v>
      </c>
      <c r="L30" s="29">
        <f t="shared" si="8"/>
        <v>0</v>
      </c>
      <c r="M30" s="29">
        <f t="shared" si="8"/>
        <v>11000</v>
      </c>
      <c r="N30" s="29">
        <f t="shared" si="1"/>
        <v>1473805</v>
      </c>
      <c r="O30" s="41">
        <f t="shared" si="2"/>
        <v>193.38735074137253</v>
      </c>
      <c r="P30" s="9"/>
    </row>
    <row r="31" spans="1:16" ht="15.75" thickBot="1">
      <c r="A31" s="12"/>
      <c r="B31" s="42">
        <v>581</v>
      </c>
      <c r="C31" s="19" t="s">
        <v>63</v>
      </c>
      <c r="D31" s="43">
        <v>376421</v>
      </c>
      <c r="E31" s="43">
        <v>0</v>
      </c>
      <c r="F31" s="43">
        <v>0</v>
      </c>
      <c r="G31" s="43">
        <v>0</v>
      </c>
      <c r="H31" s="43">
        <v>0</v>
      </c>
      <c r="I31" s="43">
        <v>1086384</v>
      </c>
      <c r="J31" s="43">
        <v>0</v>
      </c>
      <c r="K31" s="43">
        <v>0</v>
      </c>
      <c r="L31" s="43">
        <v>0</v>
      </c>
      <c r="M31" s="43">
        <v>11000</v>
      </c>
      <c r="N31" s="43">
        <f t="shared" si="1"/>
        <v>1473805</v>
      </c>
      <c r="O31" s="44">
        <f t="shared" si="2"/>
        <v>193.38735074137253</v>
      </c>
      <c r="P31" s="9"/>
    </row>
    <row r="32" spans="1:119" ht="16.5" thickBot="1">
      <c r="A32" s="13" t="s">
        <v>10</v>
      </c>
      <c r="B32" s="21"/>
      <c r="C32" s="20"/>
      <c r="D32" s="14">
        <f>SUM(D5,D12,D16,D22,D25,D27,D30)</f>
        <v>8213494</v>
      </c>
      <c r="E32" s="14">
        <f aca="true" t="shared" si="9" ref="E32:M32">SUM(E5,E12,E16,E22,E25,E27,E30)</f>
        <v>0</v>
      </c>
      <c r="F32" s="14">
        <f t="shared" si="9"/>
        <v>318487</v>
      </c>
      <c r="G32" s="14">
        <f t="shared" si="9"/>
        <v>0</v>
      </c>
      <c r="H32" s="14">
        <f t="shared" si="9"/>
        <v>0</v>
      </c>
      <c r="I32" s="14">
        <f t="shared" si="9"/>
        <v>24542819</v>
      </c>
      <c r="J32" s="14">
        <f t="shared" si="9"/>
        <v>0</v>
      </c>
      <c r="K32" s="14">
        <f t="shared" si="9"/>
        <v>330706</v>
      </c>
      <c r="L32" s="14">
        <f t="shared" si="9"/>
        <v>0</v>
      </c>
      <c r="M32" s="14">
        <f t="shared" si="9"/>
        <v>128414</v>
      </c>
      <c r="N32" s="14">
        <f t="shared" si="1"/>
        <v>33533920</v>
      </c>
      <c r="O32" s="35">
        <f t="shared" si="2"/>
        <v>4400.199448891221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 ht="15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 ht="15">
      <c r="A34" s="36"/>
      <c r="B34" s="37"/>
      <c r="C34" s="37"/>
      <c r="D34" s="38"/>
      <c r="E34" s="38"/>
      <c r="F34" s="38"/>
      <c r="G34" s="38"/>
      <c r="H34" s="38"/>
      <c r="I34" s="38"/>
      <c r="J34" s="38"/>
      <c r="K34" s="38"/>
      <c r="L34" s="93" t="s">
        <v>77</v>
      </c>
      <c r="M34" s="93"/>
      <c r="N34" s="93"/>
      <c r="O34" s="39">
        <v>7621</v>
      </c>
    </row>
    <row r="35" spans="1:15" ht="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48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sheetProtection/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6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1560211</v>
      </c>
      <c r="E5" s="24">
        <f t="shared" si="0"/>
        <v>0</v>
      </c>
      <c r="F5" s="24">
        <f t="shared" si="0"/>
        <v>313117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373129</v>
      </c>
      <c r="L5" s="24">
        <f t="shared" si="0"/>
        <v>0</v>
      </c>
      <c r="M5" s="24">
        <f t="shared" si="0"/>
        <v>54398</v>
      </c>
      <c r="N5" s="25">
        <f aca="true" t="shared" si="1" ref="N5:N29">SUM(D5:M5)</f>
        <v>2300855</v>
      </c>
      <c r="O5" s="30">
        <f aca="true" t="shared" si="2" ref="O5:O29">(N5/O$31)</f>
        <v>297.99961144929415</v>
      </c>
      <c r="P5" s="6"/>
    </row>
    <row r="6" spans="1:16" ht="15">
      <c r="A6" s="12"/>
      <c r="B6" s="42">
        <v>511</v>
      </c>
      <c r="C6" s="19" t="s">
        <v>19</v>
      </c>
      <c r="D6" s="43">
        <v>36006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36006</v>
      </c>
      <c r="O6" s="44">
        <f t="shared" si="2"/>
        <v>4.663385571817122</v>
      </c>
      <c r="P6" s="9"/>
    </row>
    <row r="7" spans="1:16" ht="15">
      <c r="A7" s="12"/>
      <c r="B7" s="42">
        <v>513</v>
      </c>
      <c r="C7" s="19" t="s">
        <v>20</v>
      </c>
      <c r="D7" s="43">
        <v>885085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885085</v>
      </c>
      <c r="O7" s="44">
        <f t="shared" si="2"/>
        <v>114.63346716746535</v>
      </c>
      <c r="P7" s="9"/>
    </row>
    <row r="8" spans="1:16" ht="15">
      <c r="A8" s="12"/>
      <c r="B8" s="42">
        <v>515</v>
      </c>
      <c r="C8" s="19" t="s">
        <v>21</v>
      </c>
      <c r="D8" s="43">
        <v>233724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233724</v>
      </c>
      <c r="O8" s="44">
        <f t="shared" si="2"/>
        <v>30.271208392695247</v>
      </c>
      <c r="P8" s="9"/>
    </row>
    <row r="9" spans="1:16" ht="15">
      <c r="A9" s="12"/>
      <c r="B9" s="42">
        <v>517</v>
      </c>
      <c r="C9" s="19" t="s">
        <v>44</v>
      </c>
      <c r="D9" s="43">
        <v>0</v>
      </c>
      <c r="E9" s="43">
        <v>0</v>
      </c>
      <c r="F9" s="43">
        <v>313117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313117</v>
      </c>
      <c r="O9" s="44">
        <f t="shared" si="2"/>
        <v>40.55394378966455</v>
      </c>
      <c r="P9" s="9"/>
    </row>
    <row r="10" spans="1:16" ht="15">
      <c r="A10" s="12"/>
      <c r="B10" s="42">
        <v>518</v>
      </c>
      <c r="C10" s="19" t="s">
        <v>22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373129</v>
      </c>
      <c r="L10" s="43">
        <v>0</v>
      </c>
      <c r="M10" s="43">
        <v>0</v>
      </c>
      <c r="N10" s="43">
        <f t="shared" si="1"/>
        <v>373129</v>
      </c>
      <c r="O10" s="44">
        <f t="shared" si="2"/>
        <v>48.32651210983033</v>
      </c>
      <c r="P10" s="9"/>
    </row>
    <row r="11" spans="1:16" ht="15">
      <c r="A11" s="12"/>
      <c r="B11" s="42">
        <v>519</v>
      </c>
      <c r="C11" s="19" t="s">
        <v>57</v>
      </c>
      <c r="D11" s="43">
        <v>405396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54398</v>
      </c>
      <c r="N11" s="43">
        <f t="shared" si="1"/>
        <v>459794</v>
      </c>
      <c r="O11" s="44">
        <f t="shared" si="2"/>
        <v>59.551094417821524</v>
      </c>
      <c r="P11" s="9"/>
    </row>
    <row r="12" spans="1:16" ht="15.75">
      <c r="A12" s="26" t="s">
        <v>24</v>
      </c>
      <c r="B12" s="27"/>
      <c r="C12" s="28"/>
      <c r="D12" s="29">
        <f aca="true" t="shared" si="3" ref="D12:M12">SUM(D13:D14)</f>
        <v>2325971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2325971</v>
      </c>
      <c r="O12" s="41">
        <f t="shared" si="2"/>
        <v>301.2525579588136</v>
      </c>
      <c r="P12" s="10"/>
    </row>
    <row r="13" spans="1:16" ht="15">
      <c r="A13" s="12"/>
      <c r="B13" s="42">
        <v>521</v>
      </c>
      <c r="C13" s="19" t="s">
        <v>25</v>
      </c>
      <c r="D13" s="43">
        <v>1288871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1288871</v>
      </c>
      <c r="O13" s="44">
        <f t="shared" si="2"/>
        <v>166.93057894055175</v>
      </c>
      <c r="P13" s="9"/>
    </row>
    <row r="14" spans="1:16" ht="15">
      <c r="A14" s="12"/>
      <c r="B14" s="42">
        <v>522</v>
      </c>
      <c r="C14" s="19" t="s">
        <v>26</v>
      </c>
      <c r="D14" s="43">
        <v>1037100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1037100</v>
      </c>
      <c r="O14" s="44">
        <f t="shared" si="2"/>
        <v>134.32197901826189</v>
      </c>
      <c r="P14" s="9"/>
    </row>
    <row r="15" spans="1:16" ht="15.75">
      <c r="A15" s="26" t="s">
        <v>27</v>
      </c>
      <c r="B15" s="27"/>
      <c r="C15" s="28"/>
      <c r="D15" s="29">
        <f aca="true" t="shared" si="4" ref="D15:M15">SUM(D16:D19)</f>
        <v>233076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6292687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6525763</v>
      </c>
      <c r="O15" s="41">
        <f t="shared" si="2"/>
        <v>845.1966066571688</v>
      </c>
      <c r="P15" s="10"/>
    </row>
    <row r="16" spans="1:16" ht="15">
      <c r="A16" s="12"/>
      <c r="B16" s="42">
        <v>532</v>
      </c>
      <c r="C16" s="19" t="s">
        <v>28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1722370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1722370</v>
      </c>
      <c r="O16" s="44">
        <f t="shared" si="2"/>
        <v>223.076026421448</v>
      </c>
      <c r="P16" s="9"/>
    </row>
    <row r="17" spans="1:16" ht="15">
      <c r="A17" s="12"/>
      <c r="B17" s="42">
        <v>533</v>
      </c>
      <c r="C17" s="19" t="s">
        <v>29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1641293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1641293</v>
      </c>
      <c r="O17" s="44">
        <f t="shared" si="2"/>
        <v>212.57518456158527</v>
      </c>
      <c r="P17" s="9"/>
    </row>
    <row r="18" spans="1:16" ht="15">
      <c r="A18" s="12"/>
      <c r="B18" s="42">
        <v>534</v>
      </c>
      <c r="C18" s="19" t="s">
        <v>58</v>
      </c>
      <c r="D18" s="43">
        <v>233076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233076</v>
      </c>
      <c r="O18" s="44">
        <f t="shared" si="2"/>
        <v>30.18728144022795</v>
      </c>
      <c r="P18" s="9"/>
    </row>
    <row r="19" spans="1:16" ht="15">
      <c r="A19" s="12"/>
      <c r="B19" s="42">
        <v>535</v>
      </c>
      <c r="C19" s="19" t="s">
        <v>31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2929024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2929024</v>
      </c>
      <c r="O19" s="44">
        <f t="shared" si="2"/>
        <v>379.35811423390754</v>
      </c>
      <c r="P19" s="9"/>
    </row>
    <row r="20" spans="1:16" ht="15.75">
      <c r="A20" s="26" t="s">
        <v>32</v>
      </c>
      <c r="B20" s="27"/>
      <c r="C20" s="28"/>
      <c r="D20" s="29">
        <f aca="true" t="shared" si="5" ref="D20:M20">SUM(D21:D22)</f>
        <v>2358661</v>
      </c>
      <c r="E20" s="29">
        <f t="shared" si="5"/>
        <v>0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677892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3036553</v>
      </c>
      <c r="O20" s="41">
        <f t="shared" si="2"/>
        <v>393.2849371843026</v>
      </c>
      <c r="P20" s="10"/>
    </row>
    <row r="21" spans="1:16" ht="15">
      <c r="A21" s="12"/>
      <c r="B21" s="42">
        <v>541</v>
      </c>
      <c r="C21" s="19" t="s">
        <v>59</v>
      </c>
      <c r="D21" s="43">
        <v>2358661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2358661</v>
      </c>
      <c r="O21" s="44">
        <f t="shared" si="2"/>
        <v>305.48646548374563</v>
      </c>
      <c r="P21" s="9"/>
    </row>
    <row r="22" spans="1:16" ht="15">
      <c r="A22" s="12"/>
      <c r="B22" s="42">
        <v>542</v>
      </c>
      <c r="C22" s="19" t="s">
        <v>34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677892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677892</v>
      </c>
      <c r="O22" s="44">
        <f t="shared" si="2"/>
        <v>87.79847170055692</v>
      </c>
      <c r="P22" s="9"/>
    </row>
    <row r="23" spans="1:16" ht="15.75">
      <c r="A23" s="26" t="s">
        <v>35</v>
      </c>
      <c r="B23" s="27"/>
      <c r="C23" s="28"/>
      <c r="D23" s="29">
        <f aca="true" t="shared" si="6" ref="D23:M23">SUM(D24:D24)</f>
        <v>0</v>
      </c>
      <c r="E23" s="29">
        <f t="shared" si="6"/>
        <v>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15224174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1"/>
        <v>15224174</v>
      </c>
      <c r="O23" s="41">
        <f t="shared" si="2"/>
        <v>1971.7878513145965</v>
      </c>
      <c r="P23" s="10"/>
    </row>
    <row r="24" spans="1:16" ht="15">
      <c r="A24" s="12"/>
      <c r="B24" s="42">
        <v>562</v>
      </c>
      <c r="C24" s="19" t="s">
        <v>60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15224174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15224174</v>
      </c>
      <c r="O24" s="44">
        <f t="shared" si="2"/>
        <v>1971.7878513145965</v>
      </c>
      <c r="P24" s="9"/>
    </row>
    <row r="25" spans="1:16" ht="15.75">
      <c r="A25" s="26" t="s">
        <v>37</v>
      </c>
      <c r="B25" s="27"/>
      <c r="C25" s="28"/>
      <c r="D25" s="29">
        <f aca="true" t="shared" si="7" ref="D25:M25">SUM(D26:D26)</f>
        <v>476965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1"/>
        <v>476965</v>
      </c>
      <c r="O25" s="41">
        <f t="shared" si="2"/>
        <v>61.77502914130294</v>
      </c>
      <c r="P25" s="9"/>
    </row>
    <row r="26" spans="1:16" ht="15">
      <c r="A26" s="12"/>
      <c r="B26" s="42">
        <v>572</v>
      </c>
      <c r="C26" s="19" t="s">
        <v>61</v>
      </c>
      <c r="D26" s="43">
        <v>476965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476965</v>
      </c>
      <c r="O26" s="44">
        <f t="shared" si="2"/>
        <v>61.77502914130294</v>
      </c>
      <c r="P26" s="9"/>
    </row>
    <row r="27" spans="1:16" ht="15.75">
      <c r="A27" s="26" t="s">
        <v>62</v>
      </c>
      <c r="B27" s="27"/>
      <c r="C27" s="28"/>
      <c r="D27" s="29">
        <f aca="true" t="shared" si="8" ref="D27:M27">SUM(D28:D28)</f>
        <v>378200</v>
      </c>
      <c r="E27" s="29">
        <f t="shared" si="8"/>
        <v>0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1123134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11000</v>
      </c>
      <c r="N27" s="29">
        <f t="shared" si="1"/>
        <v>1512334</v>
      </c>
      <c r="O27" s="41">
        <f t="shared" si="2"/>
        <v>195.8728144022795</v>
      </c>
      <c r="P27" s="9"/>
    </row>
    <row r="28" spans="1:16" ht="15.75" thickBot="1">
      <c r="A28" s="12"/>
      <c r="B28" s="42">
        <v>581</v>
      </c>
      <c r="C28" s="19" t="s">
        <v>63</v>
      </c>
      <c r="D28" s="43">
        <v>378200</v>
      </c>
      <c r="E28" s="43">
        <v>0</v>
      </c>
      <c r="F28" s="43">
        <v>0</v>
      </c>
      <c r="G28" s="43">
        <v>0</v>
      </c>
      <c r="H28" s="43">
        <v>0</v>
      </c>
      <c r="I28" s="43">
        <v>1123134</v>
      </c>
      <c r="J28" s="43">
        <v>0</v>
      </c>
      <c r="K28" s="43">
        <v>0</v>
      </c>
      <c r="L28" s="43">
        <v>0</v>
      </c>
      <c r="M28" s="43">
        <v>11000</v>
      </c>
      <c r="N28" s="43">
        <f t="shared" si="1"/>
        <v>1512334</v>
      </c>
      <c r="O28" s="44">
        <f t="shared" si="2"/>
        <v>195.8728144022795</v>
      </c>
      <c r="P28" s="9"/>
    </row>
    <row r="29" spans="1:119" ht="16.5" thickBot="1">
      <c r="A29" s="13" t="s">
        <v>10</v>
      </c>
      <c r="B29" s="21"/>
      <c r="C29" s="20"/>
      <c r="D29" s="14">
        <f>SUM(D5,D12,D15,D20,D23,D25,D27)</f>
        <v>7333084</v>
      </c>
      <c r="E29" s="14">
        <f aca="true" t="shared" si="9" ref="E29:M29">SUM(E5,E12,E15,E20,E23,E25,E27)</f>
        <v>0</v>
      </c>
      <c r="F29" s="14">
        <f t="shared" si="9"/>
        <v>313117</v>
      </c>
      <c r="G29" s="14">
        <f t="shared" si="9"/>
        <v>0</v>
      </c>
      <c r="H29" s="14">
        <f t="shared" si="9"/>
        <v>0</v>
      </c>
      <c r="I29" s="14">
        <f t="shared" si="9"/>
        <v>23317887</v>
      </c>
      <c r="J29" s="14">
        <f t="shared" si="9"/>
        <v>0</v>
      </c>
      <c r="K29" s="14">
        <f t="shared" si="9"/>
        <v>373129</v>
      </c>
      <c r="L29" s="14">
        <f t="shared" si="9"/>
        <v>0</v>
      </c>
      <c r="M29" s="14">
        <f t="shared" si="9"/>
        <v>65398</v>
      </c>
      <c r="N29" s="14">
        <f t="shared" si="1"/>
        <v>31402615</v>
      </c>
      <c r="O29" s="35">
        <f t="shared" si="2"/>
        <v>4067.169408107758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5" ht="15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3" t="s">
        <v>72</v>
      </c>
      <c r="M31" s="93"/>
      <c r="N31" s="93"/>
      <c r="O31" s="39">
        <v>7721</v>
      </c>
    </row>
    <row r="32" spans="1:15" ht="15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48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sheetProtection/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4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1876123</v>
      </c>
      <c r="E5" s="24">
        <f t="shared" si="0"/>
        <v>0</v>
      </c>
      <c r="F5" s="24">
        <f t="shared" si="0"/>
        <v>314985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331060</v>
      </c>
      <c r="L5" s="24">
        <f t="shared" si="0"/>
        <v>0</v>
      </c>
      <c r="M5" s="24">
        <f t="shared" si="0"/>
        <v>324443</v>
      </c>
      <c r="N5" s="25">
        <f aca="true" t="shared" si="1" ref="N5:N29">SUM(D5:M5)</f>
        <v>2846611</v>
      </c>
      <c r="O5" s="30">
        <f aca="true" t="shared" si="2" ref="O5:O29">(N5/O$31)</f>
        <v>368.9231467081389</v>
      </c>
      <c r="P5" s="6"/>
    </row>
    <row r="6" spans="1:16" ht="15">
      <c r="A6" s="12"/>
      <c r="B6" s="42">
        <v>511</v>
      </c>
      <c r="C6" s="19" t="s">
        <v>19</v>
      </c>
      <c r="D6" s="43">
        <v>43700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43700</v>
      </c>
      <c r="O6" s="44">
        <f t="shared" si="2"/>
        <v>5.663556246759979</v>
      </c>
      <c r="P6" s="9"/>
    </row>
    <row r="7" spans="1:16" ht="15">
      <c r="A7" s="12"/>
      <c r="B7" s="42">
        <v>513</v>
      </c>
      <c r="C7" s="19" t="s">
        <v>20</v>
      </c>
      <c r="D7" s="43">
        <v>811122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811122</v>
      </c>
      <c r="O7" s="44">
        <f t="shared" si="2"/>
        <v>105.12208398133748</v>
      </c>
      <c r="P7" s="9"/>
    </row>
    <row r="8" spans="1:16" ht="15">
      <c r="A8" s="12"/>
      <c r="B8" s="42">
        <v>515</v>
      </c>
      <c r="C8" s="19" t="s">
        <v>21</v>
      </c>
      <c r="D8" s="43">
        <v>213149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213149</v>
      </c>
      <c r="O8" s="44">
        <f t="shared" si="2"/>
        <v>27.62428719543805</v>
      </c>
      <c r="P8" s="9"/>
    </row>
    <row r="9" spans="1:16" ht="15">
      <c r="A9" s="12"/>
      <c r="B9" s="42">
        <v>517</v>
      </c>
      <c r="C9" s="19" t="s">
        <v>44</v>
      </c>
      <c r="D9" s="43">
        <v>0</v>
      </c>
      <c r="E9" s="43">
        <v>0</v>
      </c>
      <c r="F9" s="43">
        <v>314985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314985</v>
      </c>
      <c r="O9" s="44">
        <f t="shared" si="2"/>
        <v>40.82231726283048</v>
      </c>
      <c r="P9" s="9"/>
    </row>
    <row r="10" spans="1:16" ht="15">
      <c r="A10" s="12"/>
      <c r="B10" s="42">
        <v>518</v>
      </c>
      <c r="C10" s="19" t="s">
        <v>22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331060</v>
      </c>
      <c r="L10" s="43">
        <v>0</v>
      </c>
      <c r="M10" s="43">
        <v>0</v>
      </c>
      <c r="N10" s="43">
        <f t="shared" si="1"/>
        <v>331060</v>
      </c>
      <c r="O10" s="44">
        <f t="shared" si="2"/>
        <v>42.90565059616382</v>
      </c>
      <c r="P10" s="9"/>
    </row>
    <row r="11" spans="1:16" ht="15">
      <c r="A11" s="12"/>
      <c r="B11" s="42">
        <v>519</v>
      </c>
      <c r="C11" s="19" t="s">
        <v>57</v>
      </c>
      <c r="D11" s="43">
        <v>808152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324443</v>
      </c>
      <c r="N11" s="43">
        <f t="shared" si="1"/>
        <v>1132595</v>
      </c>
      <c r="O11" s="44">
        <f t="shared" si="2"/>
        <v>146.78525142560912</v>
      </c>
      <c r="P11" s="9"/>
    </row>
    <row r="12" spans="1:16" ht="15.75">
      <c r="A12" s="26" t="s">
        <v>24</v>
      </c>
      <c r="B12" s="27"/>
      <c r="C12" s="28"/>
      <c r="D12" s="29">
        <f aca="true" t="shared" si="3" ref="D12:M12">SUM(D13:D14)</f>
        <v>2251198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2251198</v>
      </c>
      <c r="O12" s="41">
        <f t="shared" si="2"/>
        <v>291.7571280456195</v>
      </c>
      <c r="P12" s="10"/>
    </row>
    <row r="13" spans="1:16" ht="15">
      <c r="A13" s="12"/>
      <c r="B13" s="42">
        <v>521</v>
      </c>
      <c r="C13" s="19" t="s">
        <v>25</v>
      </c>
      <c r="D13" s="43">
        <v>1286274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1286274</v>
      </c>
      <c r="O13" s="44">
        <f t="shared" si="2"/>
        <v>166.70217729393468</v>
      </c>
      <c r="P13" s="9"/>
    </row>
    <row r="14" spans="1:16" ht="15">
      <c r="A14" s="12"/>
      <c r="B14" s="42">
        <v>522</v>
      </c>
      <c r="C14" s="19" t="s">
        <v>26</v>
      </c>
      <c r="D14" s="43">
        <v>964924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964924</v>
      </c>
      <c r="O14" s="44">
        <f t="shared" si="2"/>
        <v>125.05495075168481</v>
      </c>
      <c r="P14" s="9"/>
    </row>
    <row r="15" spans="1:16" ht="15.75">
      <c r="A15" s="26" t="s">
        <v>27</v>
      </c>
      <c r="B15" s="27"/>
      <c r="C15" s="28"/>
      <c r="D15" s="29">
        <f aca="true" t="shared" si="4" ref="D15:M15">SUM(D16:D19)</f>
        <v>221975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6128270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6350245</v>
      </c>
      <c r="O15" s="41">
        <f t="shared" si="2"/>
        <v>822.9970191809227</v>
      </c>
      <c r="P15" s="10"/>
    </row>
    <row r="16" spans="1:16" ht="15">
      <c r="A16" s="12"/>
      <c r="B16" s="42">
        <v>532</v>
      </c>
      <c r="C16" s="19" t="s">
        <v>28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1456155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1456155</v>
      </c>
      <c r="O16" s="44">
        <f t="shared" si="2"/>
        <v>188.71889580093313</v>
      </c>
      <c r="P16" s="9"/>
    </row>
    <row r="17" spans="1:16" ht="15">
      <c r="A17" s="12"/>
      <c r="B17" s="42">
        <v>533</v>
      </c>
      <c r="C17" s="19" t="s">
        <v>29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1736843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1736843</v>
      </c>
      <c r="O17" s="44">
        <f t="shared" si="2"/>
        <v>225.09629341627786</v>
      </c>
      <c r="P17" s="9"/>
    </row>
    <row r="18" spans="1:16" ht="15">
      <c r="A18" s="12"/>
      <c r="B18" s="42">
        <v>534</v>
      </c>
      <c r="C18" s="19" t="s">
        <v>58</v>
      </c>
      <c r="D18" s="43">
        <v>221975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221975</v>
      </c>
      <c r="O18" s="44">
        <f t="shared" si="2"/>
        <v>28.768144116122343</v>
      </c>
      <c r="P18" s="9"/>
    </row>
    <row r="19" spans="1:16" ht="15">
      <c r="A19" s="12"/>
      <c r="B19" s="42">
        <v>535</v>
      </c>
      <c r="C19" s="19" t="s">
        <v>31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2935272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2935272</v>
      </c>
      <c r="O19" s="44">
        <f t="shared" si="2"/>
        <v>380.4136858475894</v>
      </c>
      <c r="P19" s="9"/>
    </row>
    <row r="20" spans="1:16" ht="15.75">
      <c r="A20" s="26" t="s">
        <v>32</v>
      </c>
      <c r="B20" s="27"/>
      <c r="C20" s="28"/>
      <c r="D20" s="29">
        <f aca="true" t="shared" si="5" ref="D20:M20">SUM(D21:D22)</f>
        <v>1309989</v>
      </c>
      <c r="E20" s="29">
        <f t="shared" si="5"/>
        <v>0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607310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1917299</v>
      </c>
      <c r="O20" s="41">
        <f t="shared" si="2"/>
        <v>248.48354069466043</v>
      </c>
      <c r="P20" s="10"/>
    </row>
    <row r="21" spans="1:16" ht="15">
      <c r="A21" s="12"/>
      <c r="B21" s="42">
        <v>541</v>
      </c>
      <c r="C21" s="19" t="s">
        <v>59</v>
      </c>
      <c r="D21" s="43">
        <v>1309989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1309989</v>
      </c>
      <c r="O21" s="44">
        <f t="shared" si="2"/>
        <v>169.77566096423018</v>
      </c>
      <c r="P21" s="9"/>
    </row>
    <row r="22" spans="1:16" ht="15">
      <c r="A22" s="12"/>
      <c r="B22" s="42">
        <v>542</v>
      </c>
      <c r="C22" s="19" t="s">
        <v>34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607310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607310</v>
      </c>
      <c r="O22" s="44">
        <f t="shared" si="2"/>
        <v>78.70787973043028</v>
      </c>
      <c r="P22" s="9"/>
    </row>
    <row r="23" spans="1:16" ht="15.75">
      <c r="A23" s="26" t="s">
        <v>35</v>
      </c>
      <c r="B23" s="27"/>
      <c r="C23" s="28"/>
      <c r="D23" s="29">
        <f aca="true" t="shared" si="6" ref="D23:M23">SUM(D24:D24)</f>
        <v>0</v>
      </c>
      <c r="E23" s="29">
        <f t="shared" si="6"/>
        <v>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13942952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1"/>
        <v>13942952</v>
      </c>
      <c r="O23" s="41">
        <f t="shared" si="2"/>
        <v>1807.0181441161224</v>
      </c>
      <c r="P23" s="10"/>
    </row>
    <row r="24" spans="1:16" ht="15">
      <c r="A24" s="12"/>
      <c r="B24" s="42">
        <v>562</v>
      </c>
      <c r="C24" s="19" t="s">
        <v>60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13942952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13942952</v>
      </c>
      <c r="O24" s="44">
        <f t="shared" si="2"/>
        <v>1807.0181441161224</v>
      </c>
      <c r="P24" s="9"/>
    </row>
    <row r="25" spans="1:16" ht="15.75">
      <c r="A25" s="26" t="s">
        <v>37</v>
      </c>
      <c r="B25" s="27"/>
      <c r="C25" s="28"/>
      <c r="D25" s="29">
        <f aca="true" t="shared" si="7" ref="D25:M25">SUM(D26:D26)</f>
        <v>985167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1"/>
        <v>985167</v>
      </c>
      <c r="O25" s="41">
        <f t="shared" si="2"/>
        <v>127.6784603421462</v>
      </c>
      <c r="P25" s="9"/>
    </row>
    <row r="26" spans="1:16" ht="15">
      <c r="A26" s="12"/>
      <c r="B26" s="42">
        <v>572</v>
      </c>
      <c r="C26" s="19" t="s">
        <v>61</v>
      </c>
      <c r="D26" s="43">
        <v>985167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985167</v>
      </c>
      <c r="O26" s="44">
        <f t="shared" si="2"/>
        <v>127.6784603421462</v>
      </c>
      <c r="P26" s="9"/>
    </row>
    <row r="27" spans="1:16" ht="15.75">
      <c r="A27" s="26" t="s">
        <v>62</v>
      </c>
      <c r="B27" s="27"/>
      <c r="C27" s="28"/>
      <c r="D27" s="29">
        <f aca="true" t="shared" si="8" ref="D27:M27">SUM(D28:D28)</f>
        <v>377054</v>
      </c>
      <c r="E27" s="29">
        <f t="shared" si="8"/>
        <v>0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1086350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11000</v>
      </c>
      <c r="N27" s="29">
        <f t="shared" si="1"/>
        <v>1474404</v>
      </c>
      <c r="O27" s="41">
        <f t="shared" si="2"/>
        <v>191.08398133748057</v>
      </c>
      <c r="P27" s="9"/>
    </row>
    <row r="28" spans="1:16" ht="15.75" thickBot="1">
      <c r="A28" s="12"/>
      <c r="B28" s="42">
        <v>581</v>
      </c>
      <c r="C28" s="19" t="s">
        <v>63</v>
      </c>
      <c r="D28" s="43">
        <v>377054</v>
      </c>
      <c r="E28" s="43">
        <v>0</v>
      </c>
      <c r="F28" s="43">
        <v>0</v>
      </c>
      <c r="G28" s="43">
        <v>0</v>
      </c>
      <c r="H28" s="43">
        <v>0</v>
      </c>
      <c r="I28" s="43">
        <v>1086350</v>
      </c>
      <c r="J28" s="43">
        <v>0</v>
      </c>
      <c r="K28" s="43">
        <v>0</v>
      </c>
      <c r="L28" s="43">
        <v>0</v>
      </c>
      <c r="M28" s="43">
        <v>11000</v>
      </c>
      <c r="N28" s="43">
        <f t="shared" si="1"/>
        <v>1474404</v>
      </c>
      <c r="O28" s="44">
        <f t="shared" si="2"/>
        <v>191.08398133748057</v>
      </c>
      <c r="P28" s="9"/>
    </row>
    <row r="29" spans="1:119" ht="16.5" thickBot="1">
      <c r="A29" s="13" t="s">
        <v>10</v>
      </c>
      <c r="B29" s="21"/>
      <c r="C29" s="20"/>
      <c r="D29" s="14">
        <f>SUM(D5,D12,D15,D20,D23,D25,D27)</f>
        <v>7021506</v>
      </c>
      <c r="E29" s="14">
        <f aca="true" t="shared" si="9" ref="E29:M29">SUM(E5,E12,E15,E20,E23,E25,E27)</f>
        <v>0</v>
      </c>
      <c r="F29" s="14">
        <f t="shared" si="9"/>
        <v>314985</v>
      </c>
      <c r="G29" s="14">
        <f t="shared" si="9"/>
        <v>0</v>
      </c>
      <c r="H29" s="14">
        <f t="shared" si="9"/>
        <v>0</v>
      </c>
      <c r="I29" s="14">
        <f t="shared" si="9"/>
        <v>21764882</v>
      </c>
      <c r="J29" s="14">
        <f t="shared" si="9"/>
        <v>0</v>
      </c>
      <c r="K29" s="14">
        <f t="shared" si="9"/>
        <v>331060</v>
      </c>
      <c r="L29" s="14">
        <f t="shared" si="9"/>
        <v>0</v>
      </c>
      <c r="M29" s="14">
        <f t="shared" si="9"/>
        <v>335443</v>
      </c>
      <c r="N29" s="14">
        <f t="shared" si="1"/>
        <v>29767876</v>
      </c>
      <c r="O29" s="35">
        <f t="shared" si="2"/>
        <v>3857.9414204250907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5" ht="15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3" t="s">
        <v>70</v>
      </c>
      <c r="M31" s="93"/>
      <c r="N31" s="93"/>
      <c r="O31" s="39">
        <v>7716</v>
      </c>
    </row>
    <row r="32" spans="1:15" ht="15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48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sheetProtection/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4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1919419</v>
      </c>
      <c r="E5" s="24">
        <f t="shared" si="0"/>
        <v>0</v>
      </c>
      <c r="F5" s="24">
        <f t="shared" si="0"/>
        <v>316165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292477</v>
      </c>
      <c r="L5" s="24">
        <f t="shared" si="0"/>
        <v>0</v>
      </c>
      <c r="M5" s="24">
        <f t="shared" si="0"/>
        <v>51811</v>
      </c>
      <c r="N5" s="25">
        <f aca="true" t="shared" si="1" ref="N5:N29">SUM(D5:M5)</f>
        <v>2579872</v>
      </c>
      <c r="O5" s="30">
        <f aca="true" t="shared" si="2" ref="O5:O29">(N5/O$31)</f>
        <v>333.87757214960527</v>
      </c>
      <c r="P5" s="6"/>
    </row>
    <row r="6" spans="1:16" ht="15">
      <c r="A6" s="12"/>
      <c r="B6" s="42">
        <v>511</v>
      </c>
      <c r="C6" s="19" t="s">
        <v>19</v>
      </c>
      <c r="D6" s="43">
        <v>29142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29142</v>
      </c>
      <c r="O6" s="44">
        <f t="shared" si="2"/>
        <v>3.7714507570855442</v>
      </c>
      <c r="P6" s="9"/>
    </row>
    <row r="7" spans="1:16" ht="15">
      <c r="A7" s="12"/>
      <c r="B7" s="42">
        <v>513</v>
      </c>
      <c r="C7" s="19" t="s">
        <v>20</v>
      </c>
      <c r="D7" s="43">
        <v>829084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829084</v>
      </c>
      <c r="O7" s="44">
        <f t="shared" si="2"/>
        <v>107.29701048272292</v>
      </c>
      <c r="P7" s="9"/>
    </row>
    <row r="8" spans="1:16" ht="15">
      <c r="A8" s="12"/>
      <c r="B8" s="42">
        <v>515</v>
      </c>
      <c r="C8" s="19" t="s">
        <v>21</v>
      </c>
      <c r="D8" s="43">
        <v>229805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229805</v>
      </c>
      <c r="O8" s="44">
        <f t="shared" si="2"/>
        <v>29.740520253656012</v>
      </c>
      <c r="P8" s="9"/>
    </row>
    <row r="9" spans="1:16" ht="15">
      <c r="A9" s="12"/>
      <c r="B9" s="42">
        <v>517</v>
      </c>
      <c r="C9" s="19" t="s">
        <v>44</v>
      </c>
      <c r="D9" s="43">
        <v>0</v>
      </c>
      <c r="E9" s="43">
        <v>0</v>
      </c>
      <c r="F9" s="43">
        <v>316165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316165</v>
      </c>
      <c r="O9" s="44">
        <f t="shared" si="2"/>
        <v>40.91691471463699</v>
      </c>
      <c r="P9" s="9"/>
    </row>
    <row r="10" spans="1:16" ht="15">
      <c r="A10" s="12"/>
      <c r="B10" s="42">
        <v>518</v>
      </c>
      <c r="C10" s="19" t="s">
        <v>22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292477</v>
      </c>
      <c r="L10" s="43">
        <v>0</v>
      </c>
      <c r="M10" s="43">
        <v>0</v>
      </c>
      <c r="N10" s="43">
        <f t="shared" si="1"/>
        <v>292477</v>
      </c>
      <c r="O10" s="44">
        <f t="shared" si="2"/>
        <v>37.85130063414003</v>
      </c>
      <c r="P10" s="9"/>
    </row>
    <row r="11" spans="1:16" ht="15">
      <c r="A11" s="12"/>
      <c r="B11" s="42">
        <v>519</v>
      </c>
      <c r="C11" s="19" t="s">
        <v>57</v>
      </c>
      <c r="D11" s="43">
        <v>831388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51811</v>
      </c>
      <c r="N11" s="43">
        <f t="shared" si="1"/>
        <v>883199</v>
      </c>
      <c r="O11" s="44">
        <f t="shared" si="2"/>
        <v>114.3003753073638</v>
      </c>
      <c r="P11" s="9"/>
    </row>
    <row r="12" spans="1:16" ht="15.75">
      <c r="A12" s="26" t="s">
        <v>24</v>
      </c>
      <c r="B12" s="27"/>
      <c r="C12" s="28"/>
      <c r="D12" s="29">
        <f aca="true" t="shared" si="3" ref="D12:M12">SUM(D13:D14)</f>
        <v>2411372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2411372</v>
      </c>
      <c r="O12" s="41">
        <f t="shared" si="2"/>
        <v>312.07092015012296</v>
      </c>
      <c r="P12" s="10"/>
    </row>
    <row r="13" spans="1:16" ht="15">
      <c r="A13" s="12"/>
      <c r="B13" s="42">
        <v>521</v>
      </c>
      <c r="C13" s="19" t="s">
        <v>25</v>
      </c>
      <c r="D13" s="43">
        <v>1309865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1309865</v>
      </c>
      <c r="O13" s="44">
        <f t="shared" si="2"/>
        <v>169.51792416202926</v>
      </c>
      <c r="P13" s="9"/>
    </row>
    <row r="14" spans="1:16" ht="15">
      <c r="A14" s="12"/>
      <c r="B14" s="42">
        <v>522</v>
      </c>
      <c r="C14" s="19" t="s">
        <v>26</v>
      </c>
      <c r="D14" s="43">
        <v>1101507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1101507</v>
      </c>
      <c r="O14" s="44">
        <f t="shared" si="2"/>
        <v>142.5529959880937</v>
      </c>
      <c r="P14" s="9"/>
    </row>
    <row r="15" spans="1:16" ht="15.75">
      <c r="A15" s="26" t="s">
        <v>27</v>
      </c>
      <c r="B15" s="27"/>
      <c r="C15" s="28"/>
      <c r="D15" s="29">
        <f aca="true" t="shared" si="4" ref="D15:M15">SUM(D16:D19)</f>
        <v>221527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6034672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6256199</v>
      </c>
      <c r="O15" s="41">
        <f t="shared" si="2"/>
        <v>809.6543289763168</v>
      </c>
      <c r="P15" s="10"/>
    </row>
    <row r="16" spans="1:16" ht="15">
      <c r="A16" s="12"/>
      <c r="B16" s="42">
        <v>532</v>
      </c>
      <c r="C16" s="19" t="s">
        <v>28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1788826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1788826</v>
      </c>
      <c r="O16" s="44">
        <f t="shared" si="2"/>
        <v>231.5033001164747</v>
      </c>
      <c r="P16" s="9"/>
    </row>
    <row r="17" spans="1:16" ht="15">
      <c r="A17" s="12"/>
      <c r="B17" s="42">
        <v>533</v>
      </c>
      <c r="C17" s="19" t="s">
        <v>29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1525806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1525806</v>
      </c>
      <c r="O17" s="44">
        <f t="shared" si="2"/>
        <v>197.4642163841077</v>
      </c>
      <c r="P17" s="9"/>
    </row>
    <row r="18" spans="1:16" ht="15">
      <c r="A18" s="12"/>
      <c r="B18" s="42">
        <v>534</v>
      </c>
      <c r="C18" s="19" t="s">
        <v>58</v>
      </c>
      <c r="D18" s="43">
        <v>221527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221527</v>
      </c>
      <c r="O18" s="44">
        <f t="shared" si="2"/>
        <v>28.66921185453604</v>
      </c>
      <c r="P18" s="9"/>
    </row>
    <row r="19" spans="1:16" ht="15">
      <c r="A19" s="12"/>
      <c r="B19" s="42">
        <v>535</v>
      </c>
      <c r="C19" s="19" t="s">
        <v>31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2720040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2720040</v>
      </c>
      <c r="O19" s="44">
        <f t="shared" si="2"/>
        <v>352.01760062119837</v>
      </c>
      <c r="P19" s="9"/>
    </row>
    <row r="20" spans="1:16" ht="15.75">
      <c r="A20" s="26" t="s">
        <v>32</v>
      </c>
      <c r="B20" s="27"/>
      <c r="C20" s="28"/>
      <c r="D20" s="29">
        <f aca="true" t="shared" si="5" ref="D20:M20">SUM(D21:D22)</f>
        <v>2414829</v>
      </c>
      <c r="E20" s="29">
        <f t="shared" si="5"/>
        <v>0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531590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2946419</v>
      </c>
      <c r="O20" s="41">
        <f t="shared" si="2"/>
        <v>381.3147405202537</v>
      </c>
      <c r="P20" s="10"/>
    </row>
    <row r="21" spans="1:16" ht="15">
      <c r="A21" s="12"/>
      <c r="B21" s="42">
        <v>541</v>
      </c>
      <c r="C21" s="19" t="s">
        <v>59</v>
      </c>
      <c r="D21" s="43">
        <v>2414829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2414829</v>
      </c>
      <c r="O21" s="44">
        <f t="shared" si="2"/>
        <v>312.5183124110263</v>
      </c>
      <c r="P21" s="9"/>
    </row>
    <row r="22" spans="1:16" ht="15">
      <c r="A22" s="12"/>
      <c r="B22" s="42">
        <v>542</v>
      </c>
      <c r="C22" s="19" t="s">
        <v>34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531590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531590</v>
      </c>
      <c r="O22" s="44">
        <f t="shared" si="2"/>
        <v>68.79642810922738</v>
      </c>
      <c r="P22" s="9"/>
    </row>
    <row r="23" spans="1:16" ht="15.75">
      <c r="A23" s="26" t="s">
        <v>35</v>
      </c>
      <c r="B23" s="27"/>
      <c r="C23" s="28"/>
      <c r="D23" s="29">
        <f aca="true" t="shared" si="6" ref="D23:M23">SUM(D24:D24)</f>
        <v>0</v>
      </c>
      <c r="E23" s="29">
        <f t="shared" si="6"/>
        <v>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13700598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1"/>
        <v>13700598</v>
      </c>
      <c r="O23" s="41">
        <f t="shared" si="2"/>
        <v>1773.081144040378</v>
      </c>
      <c r="P23" s="10"/>
    </row>
    <row r="24" spans="1:16" ht="15">
      <c r="A24" s="12"/>
      <c r="B24" s="42">
        <v>562</v>
      </c>
      <c r="C24" s="19" t="s">
        <v>60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13700598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13700598</v>
      </c>
      <c r="O24" s="44">
        <f t="shared" si="2"/>
        <v>1773.081144040378</v>
      </c>
      <c r="P24" s="9"/>
    </row>
    <row r="25" spans="1:16" ht="15.75">
      <c r="A25" s="26" t="s">
        <v>37</v>
      </c>
      <c r="B25" s="27"/>
      <c r="C25" s="28"/>
      <c r="D25" s="29">
        <f aca="true" t="shared" si="7" ref="D25:M25">SUM(D26:D26)</f>
        <v>458125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1"/>
        <v>458125</v>
      </c>
      <c r="O25" s="41">
        <f t="shared" si="2"/>
        <v>59.28885725378543</v>
      </c>
      <c r="P25" s="9"/>
    </row>
    <row r="26" spans="1:16" ht="15">
      <c r="A26" s="12"/>
      <c r="B26" s="42">
        <v>572</v>
      </c>
      <c r="C26" s="19" t="s">
        <v>61</v>
      </c>
      <c r="D26" s="43">
        <v>458125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458125</v>
      </c>
      <c r="O26" s="44">
        <f t="shared" si="2"/>
        <v>59.28885725378543</v>
      </c>
      <c r="P26" s="9"/>
    </row>
    <row r="27" spans="1:16" ht="15.75">
      <c r="A27" s="26" t="s">
        <v>62</v>
      </c>
      <c r="B27" s="27"/>
      <c r="C27" s="28"/>
      <c r="D27" s="29">
        <f aca="true" t="shared" si="8" ref="D27:M27">SUM(D28:D28)</f>
        <v>374463</v>
      </c>
      <c r="E27" s="29">
        <f t="shared" si="8"/>
        <v>0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1186368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11000</v>
      </c>
      <c r="N27" s="29">
        <f t="shared" si="1"/>
        <v>1571831</v>
      </c>
      <c r="O27" s="41">
        <f t="shared" si="2"/>
        <v>203.42060308010872</v>
      </c>
      <c r="P27" s="9"/>
    </row>
    <row r="28" spans="1:16" ht="15.75" thickBot="1">
      <c r="A28" s="12"/>
      <c r="B28" s="42">
        <v>581</v>
      </c>
      <c r="C28" s="19" t="s">
        <v>63</v>
      </c>
      <c r="D28" s="43">
        <v>374463</v>
      </c>
      <c r="E28" s="43">
        <v>0</v>
      </c>
      <c r="F28" s="43">
        <v>0</v>
      </c>
      <c r="G28" s="43">
        <v>0</v>
      </c>
      <c r="H28" s="43">
        <v>0</v>
      </c>
      <c r="I28" s="43">
        <v>1186368</v>
      </c>
      <c r="J28" s="43">
        <v>0</v>
      </c>
      <c r="K28" s="43">
        <v>0</v>
      </c>
      <c r="L28" s="43">
        <v>0</v>
      </c>
      <c r="M28" s="43">
        <v>11000</v>
      </c>
      <c r="N28" s="43">
        <f t="shared" si="1"/>
        <v>1571831</v>
      </c>
      <c r="O28" s="44">
        <f t="shared" si="2"/>
        <v>203.42060308010872</v>
      </c>
      <c r="P28" s="9"/>
    </row>
    <row r="29" spans="1:119" ht="16.5" thickBot="1">
      <c r="A29" s="13" t="s">
        <v>10</v>
      </c>
      <c r="B29" s="21"/>
      <c r="C29" s="20"/>
      <c r="D29" s="14">
        <f>SUM(D5,D12,D15,D20,D23,D25,D27)</f>
        <v>7799735</v>
      </c>
      <c r="E29" s="14">
        <f aca="true" t="shared" si="9" ref="E29:M29">SUM(E5,E12,E15,E20,E23,E25,E27)</f>
        <v>0</v>
      </c>
      <c r="F29" s="14">
        <f t="shared" si="9"/>
        <v>316165</v>
      </c>
      <c r="G29" s="14">
        <f t="shared" si="9"/>
        <v>0</v>
      </c>
      <c r="H29" s="14">
        <f t="shared" si="9"/>
        <v>0</v>
      </c>
      <c r="I29" s="14">
        <f t="shared" si="9"/>
        <v>21453228</v>
      </c>
      <c r="J29" s="14">
        <f t="shared" si="9"/>
        <v>0</v>
      </c>
      <c r="K29" s="14">
        <f t="shared" si="9"/>
        <v>292477</v>
      </c>
      <c r="L29" s="14">
        <f t="shared" si="9"/>
        <v>0</v>
      </c>
      <c r="M29" s="14">
        <f t="shared" si="9"/>
        <v>62811</v>
      </c>
      <c r="N29" s="14">
        <f t="shared" si="1"/>
        <v>29924416</v>
      </c>
      <c r="O29" s="35">
        <f t="shared" si="2"/>
        <v>3872.7081661705706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5" ht="15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3" t="s">
        <v>66</v>
      </c>
      <c r="M31" s="93"/>
      <c r="N31" s="93"/>
      <c r="O31" s="39">
        <v>7727</v>
      </c>
    </row>
    <row r="32" spans="1:15" ht="15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48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sheetProtection/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4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7" width="9.77734375" style="60" customWidth="1"/>
    <col min="18" max="16384" width="9.77734375" style="46" customWidth="1"/>
  </cols>
  <sheetData>
    <row r="1" spans="1:17" ht="27.75">
      <c r="A1" s="124" t="s">
        <v>42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5"/>
      <c r="Q1" s="46"/>
    </row>
    <row r="2" spans="1:17" ht="24" thickBot="1">
      <c r="A2" s="127" t="s">
        <v>56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5"/>
      <c r="Q2" s="46"/>
    </row>
    <row r="3" spans="1:17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47"/>
      <c r="N3" s="48"/>
      <c r="O3" s="139" t="s">
        <v>17</v>
      </c>
      <c r="P3" s="49"/>
      <c r="Q3" s="46"/>
    </row>
    <row r="4" spans="1:133" ht="32.25" customHeight="1" thickBot="1">
      <c r="A4" s="133"/>
      <c r="B4" s="134"/>
      <c r="C4" s="135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40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6" ht="15.75">
      <c r="A5" s="54" t="s">
        <v>18</v>
      </c>
      <c r="B5" s="55"/>
      <c r="C5" s="55"/>
      <c r="D5" s="56">
        <f aca="true" t="shared" si="0" ref="D5:M5">SUM(D6:D11)</f>
        <v>1876406</v>
      </c>
      <c r="E5" s="56">
        <f t="shared" si="0"/>
        <v>0</v>
      </c>
      <c r="F5" s="56">
        <f t="shared" si="0"/>
        <v>317802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268346</v>
      </c>
      <c r="L5" s="56">
        <f t="shared" si="0"/>
        <v>0</v>
      </c>
      <c r="M5" s="56">
        <f t="shared" si="0"/>
        <v>22137</v>
      </c>
      <c r="N5" s="57">
        <f aca="true" t="shared" si="1" ref="N5:N29">SUM(D5:M5)</f>
        <v>2484691</v>
      </c>
      <c r="O5" s="58">
        <f aca="true" t="shared" si="2" ref="O5:O29">(N5/O$31)</f>
        <v>314.3984562824244</v>
      </c>
      <c r="P5" s="59"/>
    </row>
    <row r="6" spans="1:16" ht="15">
      <c r="A6" s="61"/>
      <c r="B6" s="62">
        <v>511</v>
      </c>
      <c r="C6" s="63" t="s">
        <v>19</v>
      </c>
      <c r="D6" s="64">
        <v>28067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28067</v>
      </c>
      <c r="O6" s="65">
        <f t="shared" si="2"/>
        <v>3.551436163482222</v>
      </c>
      <c r="P6" s="66"/>
    </row>
    <row r="7" spans="1:16" ht="15">
      <c r="A7" s="61"/>
      <c r="B7" s="62">
        <v>513</v>
      </c>
      <c r="C7" s="63" t="s">
        <v>20</v>
      </c>
      <c r="D7" s="64">
        <v>805030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805030</v>
      </c>
      <c r="O7" s="65">
        <f t="shared" si="2"/>
        <v>101.86384917120081</v>
      </c>
      <c r="P7" s="66"/>
    </row>
    <row r="8" spans="1:16" ht="15">
      <c r="A8" s="61"/>
      <c r="B8" s="62">
        <v>515</v>
      </c>
      <c r="C8" s="63" t="s">
        <v>21</v>
      </c>
      <c r="D8" s="64">
        <v>189114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189114</v>
      </c>
      <c r="O8" s="65">
        <f t="shared" si="2"/>
        <v>23.929393901050233</v>
      </c>
      <c r="P8" s="66"/>
    </row>
    <row r="9" spans="1:16" ht="15">
      <c r="A9" s="61"/>
      <c r="B9" s="62">
        <v>517</v>
      </c>
      <c r="C9" s="63" t="s">
        <v>44</v>
      </c>
      <c r="D9" s="64">
        <v>0</v>
      </c>
      <c r="E9" s="64">
        <v>0</v>
      </c>
      <c r="F9" s="64">
        <v>317802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317802</v>
      </c>
      <c r="O9" s="65">
        <f t="shared" si="2"/>
        <v>40.21283057066937</v>
      </c>
      <c r="P9" s="66"/>
    </row>
    <row r="10" spans="1:16" ht="15">
      <c r="A10" s="61"/>
      <c r="B10" s="62">
        <v>518</v>
      </c>
      <c r="C10" s="63" t="s">
        <v>22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268346</v>
      </c>
      <c r="L10" s="64">
        <v>0</v>
      </c>
      <c r="M10" s="64">
        <v>0</v>
      </c>
      <c r="N10" s="64">
        <f t="shared" si="1"/>
        <v>268346</v>
      </c>
      <c r="O10" s="65">
        <f t="shared" si="2"/>
        <v>33.95495381500696</v>
      </c>
      <c r="P10" s="66"/>
    </row>
    <row r="11" spans="1:16" ht="15">
      <c r="A11" s="61"/>
      <c r="B11" s="62">
        <v>519</v>
      </c>
      <c r="C11" s="63" t="s">
        <v>57</v>
      </c>
      <c r="D11" s="64">
        <v>854195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22137</v>
      </c>
      <c r="N11" s="64">
        <f t="shared" si="1"/>
        <v>876332</v>
      </c>
      <c r="O11" s="65">
        <f t="shared" si="2"/>
        <v>110.88599266101481</v>
      </c>
      <c r="P11" s="66"/>
    </row>
    <row r="12" spans="1:16" ht="15.75">
      <c r="A12" s="67" t="s">
        <v>24</v>
      </c>
      <c r="B12" s="68"/>
      <c r="C12" s="69"/>
      <c r="D12" s="70">
        <f aca="true" t="shared" si="3" ref="D12:M12">SUM(D13:D14)</f>
        <v>2214894</v>
      </c>
      <c r="E12" s="70">
        <f t="shared" si="3"/>
        <v>0</v>
      </c>
      <c r="F12" s="70">
        <f t="shared" si="3"/>
        <v>0</v>
      </c>
      <c r="G12" s="70">
        <f t="shared" si="3"/>
        <v>0</v>
      </c>
      <c r="H12" s="70">
        <f t="shared" si="3"/>
        <v>0</v>
      </c>
      <c r="I12" s="70">
        <f t="shared" si="3"/>
        <v>0</v>
      </c>
      <c r="J12" s="70">
        <f t="shared" si="3"/>
        <v>0</v>
      </c>
      <c r="K12" s="70">
        <f t="shared" si="3"/>
        <v>0</v>
      </c>
      <c r="L12" s="70">
        <f t="shared" si="3"/>
        <v>0</v>
      </c>
      <c r="M12" s="70">
        <f t="shared" si="3"/>
        <v>0</v>
      </c>
      <c r="N12" s="71">
        <f t="shared" si="1"/>
        <v>2214894</v>
      </c>
      <c r="O12" s="72">
        <f t="shared" si="2"/>
        <v>280.25990130330257</v>
      </c>
      <c r="P12" s="73"/>
    </row>
    <row r="13" spans="1:16" ht="15">
      <c r="A13" s="61"/>
      <c r="B13" s="62">
        <v>521</v>
      </c>
      <c r="C13" s="63" t="s">
        <v>25</v>
      </c>
      <c r="D13" s="64">
        <v>1278172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f t="shared" si="1"/>
        <v>1278172</v>
      </c>
      <c r="O13" s="65">
        <f t="shared" si="2"/>
        <v>161.73250664304695</v>
      </c>
      <c r="P13" s="66"/>
    </row>
    <row r="14" spans="1:16" ht="15">
      <c r="A14" s="61"/>
      <c r="B14" s="62">
        <v>522</v>
      </c>
      <c r="C14" s="63" t="s">
        <v>26</v>
      </c>
      <c r="D14" s="64">
        <v>936722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1"/>
        <v>936722</v>
      </c>
      <c r="O14" s="65">
        <f t="shared" si="2"/>
        <v>118.5273946602556</v>
      </c>
      <c r="P14" s="66"/>
    </row>
    <row r="15" spans="1:16" ht="15.75">
      <c r="A15" s="67" t="s">
        <v>27</v>
      </c>
      <c r="B15" s="68"/>
      <c r="C15" s="69"/>
      <c r="D15" s="70">
        <f aca="true" t="shared" si="4" ref="D15:M15">SUM(D16:D19)</f>
        <v>219190</v>
      </c>
      <c r="E15" s="70">
        <f t="shared" si="4"/>
        <v>0</v>
      </c>
      <c r="F15" s="70">
        <f t="shared" si="4"/>
        <v>0</v>
      </c>
      <c r="G15" s="70">
        <f t="shared" si="4"/>
        <v>0</v>
      </c>
      <c r="H15" s="70">
        <f t="shared" si="4"/>
        <v>0</v>
      </c>
      <c r="I15" s="70">
        <f t="shared" si="4"/>
        <v>6426070</v>
      </c>
      <c r="J15" s="70">
        <f t="shared" si="4"/>
        <v>0</v>
      </c>
      <c r="K15" s="70">
        <f t="shared" si="4"/>
        <v>0</v>
      </c>
      <c r="L15" s="70">
        <f t="shared" si="4"/>
        <v>0</v>
      </c>
      <c r="M15" s="70">
        <f t="shared" si="4"/>
        <v>0</v>
      </c>
      <c r="N15" s="71">
        <f t="shared" si="1"/>
        <v>6645260</v>
      </c>
      <c r="O15" s="72">
        <f t="shared" si="2"/>
        <v>840.8528406934075</v>
      </c>
      <c r="P15" s="73"/>
    </row>
    <row r="16" spans="1:16" ht="15">
      <c r="A16" s="61"/>
      <c r="B16" s="62">
        <v>532</v>
      </c>
      <c r="C16" s="63" t="s">
        <v>28</v>
      </c>
      <c r="D16" s="64">
        <v>0</v>
      </c>
      <c r="E16" s="64">
        <v>0</v>
      </c>
      <c r="F16" s="64">
        <v>0</v>
      </c>
      <c r="G16" s="64">
        <v>0</v>
      </c>
      <c r="H16" s="64">
        <v>0</v>
      </c>
      <c r="I16" s="64">
        <v>1919401</v>
      </c>
      <c r="J16" s="64">
        <v>0</v>
      </c>
      <c r="K16" s="64">
        <v>0</v>
      </c>
      <c r="L16" s="64">
        <v>0</v>
      </c>
      <c r="M16" s="64">
        <v>0</v>
      </c>
      <c r="N16" s="64">
        <f t="shared" si="1"/>
        <v>1919401</v>
      </c>
      <c r="O16" s="65">
        <f t="shared" si="2"/>
        <v>242.86992281412122</v>
      </c>
      <c r="P16" s="66"/>
    </row>
    <row r="17" spans="1:16" ht="15">
      <c r="A17" s="61"/>
      <c r="B17" s="62">
        <v>533</v>
      </c>
      <c r="C17" s="63" t="s">
        <v>29</v>
      </c>
      <c r="D17" s="64">
        <v>0</v>
      </c>
      <c r="E17" s="64">
        <v>0</v>
      </c>
      <c r="F17" s="64">
        <v>0</v>
      </c>
      <c r="G17" s="64">
        <v>0</v>
      </c>
      <c r="H17" s="64">
        <v>0</v>
      </c>
      <c r="I17" s="64">
        <v>1686724</v>
      </c>
      <c r="J17" s="64">
        <v>0</v>
      </c>
      <c r="K17" s="64">
        <v>0</v>
      </c>
      <c r="L17" s="64">
        <v>0</v>
      </c>
      <c r="M17" s="64">
        <v>0</v>
      </c>
      <c r="N17" s="64">
        <f t="shared" si="1"/>
        <v>1686724</v>
      </c>
      <c r="O17" s="65">
        <f t="shared" si="2"/>
        <v>213.4283183601164</v>
      </c>
      <c r="P17" s="66"/>
    </row>
    <row r="18" spans="1:16" ht="15">
      <c r="A18" s="61"/>
      <c r="B18" s="62">
        <v>534</v>
      </c>
      <c r="C18" s="63" t="s">
        <v>58</v>
      </c>
      <c r="D18" s="64">
        <v>219190</v>
      </c>
      <c r="E18" s="64">
        <v>0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4">
        <f t="shared" si="1"/>
        <v>219190</v>
      </c>
      <c r="O18" s="65">
        <f t="shared" si="2"/>
        <v>27.735037327597116</v>
      </c>
      <c r="P18" s="66"/>
    </row>
    <row r="19" spans="1:16" ht="15">
      <c r="A19" s="61"/>
      <c r="B19" s="62">
        <v>535</v>
      </c>
      <c r="C19" s="63" t="s">
        <v>31</v>
      </c>
      <c r="D19" s="64">
        <v>0</v>
      </c>
      <c r="E19" s="64">
        <v>0</v>
      </c>
      <c r="F19" s="64">
        <v>0</v>
      </c>
      <c r="G19" s="64">
        <v>0</v>
      </c>
      <c r="H19" s="64">
        <v>0</v>
      </c>
      <c r="I19" s="64">
        <v>2819945</v>
      </c>
      <c r="J19" s="64">
        <v>0</v>
      </c>
      <c r="K19" s="64">
        <v>0</v>
      </c>
      <c r="L19" s="64">
        <v>0</v>
      </c>
      <c r="M19" s="64">
        <v>0</v>
      </c>
      <c r="N19" s="64">
        <f t="shared" si="1"/>
        <v>2819945</v>
      </c>
      <c r="O19" s="65">
        <f t="shared" si="2"/>
        <v>356.8195621915728</v>
      </c>
      <c r="P19" s="66"/>
    </row>
    <row r="20" spans="1:16" ht="15.75">
      <c r="A20" s="67" t="s">
        <v>32</v>
      </c>
      <c r="B20" s="68"/>
      <c r="C20" s="69"/>
      <c r="D20" s="70">
        <f aca="true" t="shared" si="5" ref="D20:M20">SUM(D21:D22)</f>
        <v>1049474</v>
      </c>
      <c r="E20" s="70">
        <f t="shared" si="5"/>
        <v>0</v>
      </c>
      <c r="F20" s="70">
        <f t="shared" si="5"/>
        <v>0</v>
      </c>
      <c r="G20" s="70">
        <f t="shared" si="5"/>
        <v>0</v>
      </c>
      <c r="H20" s="70">
        <f t="shared" si="5"/>
        <v>0</v>
      </c>
      <c r="I20" s="70">
        <f t="shared" si="5"/>
        <v>564353</v>
      </c>
      <c r="J20" s="70">
        <f t="shared" si="5"/>
        <v>0</v>
      </c>
      <c r="K20" s="70">
        <f t="shared" si="5"/>
        <v>0</v>
      </c>
      <c r="L20" s="70">
        <f t="shared" si="5"/>
        <v>0</v>
      </c>
      <c r="M20" s="70">
        <f t="shared" si="5"/>
        <v>0</v>
      </c>
      <c r="N20" s="70">
        <f t="shared" si="1"/>
        <v>1613827</v>
      </c>
      <c r="O20" s="72">
        <f t="shared" si="2"/>
        <v>204.2043527774263</v>
      </c>
      <c r="P20" s="73"/>
    </row>
    <row r="21" spans="1:16" ht="15">
      <c r="A21" s="61"/>
      <c r="B21" s="62">
        <v>541</v>
      </c>
      <c r="C21" s="63" t="s">
        <v>59</v>
      </c>
      <c r="D21" s="64">
        <v>1049474</v>
      </c>
      <c r="E21" s="64">
        <v>0</v>
      </c>
      <c r="F21" s="64">
        <v>0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f t="shared" si="1"/>
        <v>1049474</v>
      </c>
      <c r="O21" s="65">
        <f t="shared" si="2"/>
        <v>132.79438188029863</v>
      </c>
      <c r="P21" s="66"/>
    </row>
    <row r="22" spans="1:16" ht="15">
      <c r="A22" s="61"/>
      <c r="B22" s="62">
        <v>542</v>
      </c>
      <c r="C22" s="63" t="s">
        <v>34</v>
      </c>
      <c r="D22" s="64">
        <v>0</v>
      </c>
      <c r="E22" s="64">
        <v>0</v>
      </c>
      <c r="F22" s="64">
        <v>0</v>
      </c>
      <c r="G22" s="64">
        <v>0</v>
      </c>
      <c r="H22" s="64">
        <v>0</v>
      </c>
      <c r="I22" s="64">
        <v>564353</v>
      </c>
      <c r="J22" s="64">
        <v>0</v>
      </c>
      <c r="K22" s="64">
        <v>0</v>
      </c>
      <c r="L22" s="64">
        <v>0</v>
      </c>
      <c r="M22" s="64">
        <v>0</v>
      </c>
      <c r="N22" s="64">
        <f t="shared" si="1"/>
        <v>564353</v>
      </c>
      <c r="O22" s="65">
        <f t="shared" si="2"/>
        <v>71.40997089712768</v>
      </c>
      <c r="P22" s="66"/>
    </row>
    <row r="23" spans="1:16" ht="15.75">
      <c r="A23" s="67" t="s">
        <v>35</v>
      </c>
      <c r="B23" s="68"/>
      <c r="C23" s="69"/>
      <c r="D23" s="70">
        <f aca="true" t="shared" si="6" ref="D23:M23">SUM(D24:D24)</f>
        <v>0</v>
      </c>
      <c r="E23" s="70">
        <f t="shared" si="6"/>
        <v>0</v>
      </c>
      <c r="F23" s="70">
        <f t="shared" si="6"/>
        <v>0</v>
      </c>
      <c r="G23" s="70">
        <f t="shared" si="6"/>
        <v>0</v>
      </c>
      <c r="H23" s="70">
        <f t="shared" si="6"/>
        <v>0</v>
      </c>
      <c r="I23" s="70">
        <f t="shared" si="6"/>
        <v>12699562</v>
      </c>
      <c r="J23" s="70">
        <f t="shared" si="6"/>
        <v>0</v>
      </c>
      <c r="K23" s="70">
        <f t="shared" si="6"/>
        <v>0</v>
      </c>
      <c r="L23" s="70">
        <f t="shared" si="6"/>
        <v>0</v>
      </c>
      <c r="M23" s="70">
        <f t="shared" si="6"/>
        <v>0</v>
      </c>
      <c r="N23" s="70">
        <f t="shared" si="1"/>
        <v>12699562</v>
      </c>
      <c r="O23" s="72">
        <f t="shared" si="2"/>
        <v>1606.9292673668226</v>
      </c>
      <c r="P23" s="73"/>
    </row>
    <row r="24" spans="1:16" ht="15">
      <c r="A24" s="61"/>
      <c r="B24" s="62">
        <v>562</v>
      </c>
      <c r="C24" s="63" t="s">
        <v>60</v>
      </c>
      <c r="D24" s="64">
        <v>0</v>
      </c>
      <c r="E24" s="64">
        <v>0</v>
      </c>
      <c r="F24" s="64">
        <v>0</v>
      </c>
      <c r="G24" s="64">
        <v>0</v>
      </c>
      <c r="H24" s="64">
        <v>0</v>
      </c>
      <c r="I24" s="64">
        <v>12699562</v>
      </c>
      <c r="J24" s="64">
        <v>0</v>
      </c>
      <c r="K24" s="64">
        <v>0</v>
      </c>
      <c r="L24" s="64">
        <v>0</v>
      </c>
      <c r="M24" s="64">
        <v>0</v>
      </c>
      <c r="N24" s="64">
        <f t="shared" si="1"/>
        <v>12699562</v>
      </c>
      <c r="O24" s="65">
        <f t="shared" si="2"/>
        <v>1606.9292673668226</v>
      </c>
      <c r="P24" s="66"/>
    </row>
    <row r="25" spans="1:16" ht="15.75">
      <c r="A25" s="67" t="s">
        <v>37</v>
      </c>
      <c r="B25" s="68"/>
      <c r="C25" s="69"/>
      <c r="D25" s="70">
        <f aca="true" t="shared" si="7" ref="D25:M25">SUM(D26:D26)</f>
        <v>427298</v>
      </c>
      <c r="E25" s="70">
        <f t="shared" si="7"/>
        <v>0</v>
      </c>
      <c r="F25" s="70">
        <f t="shared" si="7"/>
        <v>0</v>
      </c>
      <c r="G25" s="70">
        <f t="shared" si="7"/>
        <v>0</v>
      </c>
      <c r="H25" s="70">
        <f t="shared" si="7"/>
        <v>0</v>
      </c>
      <c r="I25" s="70">
        <f t="shared" si="7"/>
        <v>0</v>
      </c>
      <c r="J25" s="70">
        <f t="shared" si="7"/>
        <v>0</v>
      </c>
      <c r="K25" s="70">
        <f t="shared" si="7"/>
        <v>0</v>
      </c>
      <c r="L25" s="70">
        <f t="shared" si="7"/>
        <v>0</v>
      </c>
      <c r="M25" s="70">
        <f t="shared" si="7"/>
        <v>0</v>
      </c>
      <c r="N25" s="70">
        <f t="shared" si="1"/>
        <v>427298</v>
      </c>
      <c r="O25" s="72">
        <f t="shared" si="2"/>
        <v>54.06782234594458</v>
      </c>
      <c r="P25" s="66"/>
    </row>
    <row r="26" spans="1:16" ht="15">
      <c r="A26" s="61"/>
      <c r="B26" s="62">
        <v>572</v>
      </c>
      <c r="C26" s="63" t="s">
        <v>61</v>
      </c>
      <c r="D26" s="64">
        <v>427298</v>
      </c>
      <c r="E26" s="64">
        <v>0</v>
      </c>
      <c r="F26" s="64">
        <v>0</v>
      </c>
      <c r="G26" s="64">
        <v>0</v>
      </c>
      <c r="H26" s="64">
        <v>0</v>
      </c>
      <c r="I26" s="64">
        <v>0</v>
      </c>
      <c r="J26" s="64">
        <v>0</v>
      </c>
      <c r="K26" s="64">
        <v>0</v>
      </c>
      <c r="L26" s="64">
        <v>0</v>
      </c>
      <c r="M26" s="64">
        <v>0</v>
      </c>
      <c r="N26" s="64">
        <f t="shared" si="1"/>
        <v>427298</v>
      </c>
      <c r="O26" s="65">
        <f t="shared" si="2"/>
        <v>54.06782234594458</v>
      </c>
      <c r="P26" s="66"/>
    </row>
    <row r="27" spans="1:16" ht="15.75">
      <c r="A27" s="67" t="s">
        <v>62</v>
      </c>
      <c r="B27" s="68"/>
      <c r="C27" s="69"/>
      <c r="D27" s="70">
        <f aca="true" t="shared" si="8" ref="D27:M27">SUM(D28:D28)</f>
        <v>387110</v>
      </c>
      <c r="E27" s="70">
        <f t="shared" si="8"/>
        <v>0</v>
      </c>
      <c r="F27" s="70">
        <f t="shared" si="8"/>
        <v>0</v>
      </c>
      <c r="G27" s="70">
        <f t="shared" si="8"/>
        <v>0</v>
      </c>
      <c r="H27" s="70">
        <f t="shared" si="8"/>
        <v>0</v>
      </c>
      <c r="I27" s="70">
        <f t="shared" si="8"/>
        <v>1186388</v>
      </c>
      <c r="J27" s="70">
        <f t="shared" si="8"/>
        <v>0</v>
      </c>
      <c r="K27" s="70">
        <f t="shared" si="8"/>
        <v>0</v>
      </c>
      <c r="L27" s="70">
        <f t="shared" si="8"/>
        <v>0</v>
      </c>
      <c r="M27" s="70">
        <f t="shared" si="8"/>
        <v>11000</v>
      </c>
      <c r="N27" s="70">
        <f t="shared" si="1"/>
        <v>1584498</v>
      </c>
      <c r="O27" s="72">
        <f t="shared" si="2"/>
        <v>200.4932304188283</v>
      </c>
      <c r="P27" s="66"/>
    </row>
    <row r="28" spans="1:16" ht="15.75" thickBot="1">
      <c r="A28" s="61"/>
      <c r="B28" s="62">
        <v>581</v>
      </c>
      <c r="C28" s="63" t="s">
        <v>63</v>
      </c>
      <c r="D28" s="64">
        <v>387110</v>
      </c>
      <c r="E28" s="64">
        <v>0</v>
      </c>
      <c r="F28" s="64">
        <v>0</v>
      </c>
      <c r="G28" s="64">
        <v>0</v>
      </c>
      <c r="H28" s="64">
        <v>0</v>
      </c>
      <c r="I28" s="64">
        <v>1186388</v>
      </c>
      <c r="J28" s="64">
        <v>0</v>
      </c>
      <c r="K28" s="64">
        <v>0</v>
      </c>
      <c r="L28" s="64">
        <v>0</v>
      </c>
      <c r="M28" s="64">
        <v>11000</v>
      </c>
      <c r="N28" s="64">
        <f t="shared" si="1"/>
        <v>1584498</v>
      </c>
      <c r="O28" s="65">
        <f t="shared" si="2"/>
        <v>200.4932304188283</v>
      </c>
      <c r="P28" s="66"/>
    </row>
    <row r="29" spans="1:119" ht="16.5" thickBot="1">
      <c r="A29" s="74" t="s">
        <v>10</v>
      </c>
      <c r="B29" s="75"/>
      <c r="C29" s="76"/>
      <c r="D29" s="77">
        <f>SUM(D5,D12,D15,D20,D23,D25,D27)</f>
        <v>6174372</v>
      </c>
      <c r="E29" s="77">
        <f aca="true" t="shared" si="9" ref="E29:M29">SUM(E5,E12,E15,E20,E23,E25,E27)</f>
        <v>0</v>
      </c>
      <c r="F29" s="77">
        <f t="shared" si="9"/>
        <v>317802</v>
      </c>
      <c r="G29" s="77">
        <f t="shared" si="9"/>
        <v>0</v>
      </c>
      <c r="H29" s="77">
        <f t="shared" si="9"/>
        <v>0</v>
      </c>
      <c r="I29" s="77">
        <f t="shared" si="9"/>
        <v>20876373</v>
      </c>
      <c r="J29" s="77">
        <f t="shared" si="9"/>
        <v>0</v>
      </c>
      <c r="K29" s="77">
        <f t="shared" si="9"/>
        <v>268346</v>
      </c>
      <c r="L29" s="77">
        <f t="shared" si="9"/>
        <v>0</v>
      </c>
      <c r="M29" s="77">
        <f t="shared" si="9"/>
        <v>33137</v>
      </c>
      <c r="N29" s="77">
        <f t="shared" si="1"/>
        <v>27670030</v>
      </c>
      <c r="O29" s="78">
        <f t="shared" si="2"/>
        <v>3501.2058711881564</v>
      </c>
      <c r="P29" s="59"/>
      <c r="Q29" s="79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</row>
    <row r="30" spans="1:15" ht="15">
      <c r="A30" s="81"/>
      <c r="B30" s="82"/>
      <c r="C30" s="82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4"/>
    </row>
    <row r="31" spans="1:15" ht="15">
      <c r="A31" s="85"/>
      <c r="B31" s="86"/>
      <c r="C31" s="86"/>
      <c r="D31" s="87"/>
      <c r="E31" s="87"/>
      <c r="F31" s="87"/>
      <c r="G31" s="87"/>
      <c r="H31" s="87"/>
      <c r="I31" s="87"/>
      <c r="J31" s="87"/>
      <c r="K31" s="87"/>
      <c r="L31" s="117" t="s">
        <v>64</v>
      </c>
      <c r="M31" s="117"/>
      <c r="N31" s="117"/>
      <c r="O31" s="88">
        <v>7903</v>
      </c>
    </row>
    <row r="32" spans="1:15" ht="15">
      <c r="A32" s="118"/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20"/>
    </row>
    <row r="33" spans="1:15" ht="15.75" customHeight="1" thickBot="1">
      <c r="A33" s="121" t="s">
        <v>48</v>
      </c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3"/>
    </row>
  </sheetData>
  <sheetProtection/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4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1742313</v>
      </c>
      <c r="E5" s="24">
        <f t="shared" si="0"/>
        <v>0</v>
      </c>
      <c r="F5" s="24">
        <f t="shared" si="0"/>
        <v>2558480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236906</v>
      </c>
      <c r="L5" s="24">
        <f t="shared" si="0"/>
        <v>0</v>
      </c>
      <c r="M5" s="24">
        <f t="shared" si="0"/>
        <v>55474</v>
      </c>
      <c r="N5" s="25">
        <f aca="true" t="shared" si="1" ref="N5:N29">SUM(D5:M5)</f>
        <v>4593173</v>
      </c>
      <c r="O5" s="30">
        <f aca="true" t="shared" si="2" ref="O5:O29">(N5/O$31)</f>
        <v>575.6577265321469</v>
      </c>
      <c r="P5" s="6"/>
    </row>
    <row r="6" spans="1:16" ht="15">
      <c r="A6" s="12"/>
      <c r="B6" s="42">
        <v>511</v>
      </c>
      <c r="C6" s="19" t="s">
        <v>19</v>
      </c>
      <c r="D6" s="43">
        <v>29524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29524</v>
      </c>
      <c r="O6" s="44">
        <f t="shared" si="2"/>
        <v>3.7002130592806117</v>
      </c>
      <c r="P6" s="9"/>
    </row>
    <row r="7" spans="1:16" ht="15">
      <c r="A7" s="12"/>
      <c r="B7" s="42">
        <v>513</v>
      </c>
      <c r="C7" s="19" t="s">
        <v>20</v>
      </c>
      <c r="D7" s="43">
        <v>839376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839376</v>
      </c>
      <c r="O7" s="44">
        <f t="shared" si="2"/>
        <v>105.1981451309688</v>
      </c>
      <c r="P7" s="9"/>
    </row>
    <row r="8" spans="1:16" ht="15">
      <c r="A8" s="12"/>
      <c r="B8" s="42">
        <v>515</v>
      </c>
      <c r="C8" s="19" t="s">
        <v>21</v>
      </c>
      <c r="D8" s="43">
        <v>249100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249100</v>
      </c>
      <c r="O8" s="44">
        <f t="shared" si="2"/>
        <v>31.219451059029954</v>
      </c>
      <c r="P8" s="9"/>
    </row>
    <row r="9" spans="1:16" ht="15">
      <c r="A9" s="12"/>
      <c r="B9" s="42">
        <v>517</v>
      </c>
      <c r="C9" s="19" t="s">
        <v>44</v>
      </c>
      <c r="D9" s="43">
        <v>0</v>
      </c>
      <c r="E9" s="43">
        <v>0</v>
      </c>
      <c r="F9" s="43">
        <v>2558480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2558480</v>
      </c>
      <c r="O9" s="44">
        <f t="shared" si="2"/>
        <v>320.65171074069434</v>
      </c>
      <c r="P9" s="9"/>
    </row>
    <row r="10" spans="1:16" ht="15">
      <c r="A10" s="12"/>
      <c r="B10" s="42">
        <v>518</v>
      </c>
      <c r="C10" s="19" t="s">
        <v>22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236906</v>
      </c>
      <c r="L10" s="43">
        <v>0</v>
      </c>
      <c r="M10" s="43">
        <v>0</v>
      </c>
      <c r="N10" s="43">
        <f t="shared" si="1"/>
        <v>236906</v>
      </c>
      <c r="O10" s="44">
        <f t="shared" si="2"/>
        <v>29.691189372101768</v>
      </c>
      <c r="P10" s="9"/>
    </row>
    <row r="11" spans="1:16" ht="15">
      <c r="A11" s="12"/>
      <c r="B11" s="42">
        <v>519</v>
      </c>
      <c r="C11" s="19" t="s">
        <v>23</v>
      </c>
      <c r="D11" s="43">
        <v>624313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55474</v>
      </c>
      <c r="N11" s="43">
        <f t="shared" si="1"/>
        <v>679787</v>
      </c>
      <c r="O11" s="44">
        <f t="shared" si="2"/>
        <v>85.19701717007143</v>
      </c>
      <c r="P11" s="9"/>
    </row>
    <row r="12" spans="1:16" ht="15.75">
      <c r="A12" s="26" t="s">
        <v>24</v>
      </c>
      <c r="B12" s="27"/>
      <c r="C12" s="28"/>
      <c r="D12" s="29">
        <f aca="true" t="shared" si="3" ref="D12:M12">SUM(D13:D14)</f>
        <v>2169645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2169645</v>
      </c>
      <c r="O12" s="41">
        <f t="shared" si="2"/>
        <v>271.9194134603334</v>
      </c>
      <c r="P12" s="10"/>
    </row>
    <row r="13" spans="1:16" ht="15">
      <c r="A13" s="12"/>
      <c r="B13" s="42">
        <v>521</v>
      </c>
      <c r="C13" s="19" t="s">
        <v>25</v>
      </c>
      <c r="D13" s="43">
        <v>1228580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1228580</v>
      </c>
      <c r="O13" s="44">
        <f t="shared" si="2"/>
        <v>153.9766888081213</v>
      </c>
      <c r="P13" s="9"/>
    </row>
    <row r="14" spans="1:16" ht="15">
      <c r="A14" s="12"/>
      <c r="B14" s="42">
        <v>522</v>
      </c>
      <c r="C14" s="19" t="s">
        <v>26</v>
      </c>
      <c r="D14" s="43">
        <v>941065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941065</v>
      </c>
      <c r="O14" s="44">
        <f t="shared" si="2"/>
        <v>117.94272465221205</v>
      </c>
      <c r="P14" s="9"/>
    </row>
    <row r="15" spans="1:16" ht="15.75">
      <c r="A15" s="26" t="s">
        <v>27</v>
      </c>
      <c r="B15" s="27"/>
      <c r="C15" s="28"/>
      <c r="D15" s="29">
        <f aca="true" t="shared" si="4" ref="D15:M15">SUM(D16:D19)</f>
        <v>208884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6093788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6302672</v>
      </c>
      <c r="O15" s="41">
        <f t="shared" si="2"/>
        <v>789.9075072064169</v>
      </c>
      <c r="P15" s="10"/>
    </row>
    <row r="16" spans="1:16" ht="15">
      <c r="A16" s="12"/>
      <c r="B16" s="42">
        <v>532</v>
      </c>
      <c r="C16" s="19" t="s">
        <v>28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1610133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1610133</v>
      </c>
      <c r="O16" s="44">
        <f t="shared" si="2"/>
        <v>201.79634039353303</v>
      </c>
      <c r="P16" s="9"/>
    </row>
    <row r="17" spans="1:16" ht="15">
      <c r="A17" s="12"/>
      <c r="B17" s="42">
        <v>533</v>
      </c>
      <c r="C17" s="19" t="s">
        <v>29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1701400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1701400</v>
      </c>
      <c r="O17" s="44">
        <f t="shared" si="2"/>
        <v>213.23474119563855</v>
      </c>
      <c r="P17" s="9"/>
    </row>
    <row r="18" spans="1:16" ht="15">
      <c r="A18" s="12"/>
      <c r="B18" s="42">
        <v>534</v>
      </c>
      <c r="C18" s="19" t="s">
        <v>30</v>
      </c>
      <c r="D18" s="43">
        <v>208884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208884</v>
      </c>
      <c r="O18" s="44">
        <f t="shared" si="2"/>
        <v>26.179220453690938</v>
      </c>
      <c r="P18" s="9"/>
    </row>
    <row r="19" spans="1:16" ht="15">
      <c r="A19" s="12"/>
      <c r="B19" s="42">
        <v>535</v>
      </c>
      <c r="C19" s="19" t="s">
        <v>31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2782255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2782255</v>
      </c>
      <c r="O19" s="44">
        <f t="shared" si="2"/>
        <v>348.6972051635543</v>
      </c>
      <c r="P19" s="9"/>
    </row>
    <row r="20" spans="1:16" ht="15.75">
      <c r="A20" s="26" t="s">
        <v>32</v>
      </c>
      <c r="B20" s="27"/>
      <c r="C20" s="28"/>
      <c r="D20" s="29">
        <f aca="true" t="shared" si="5" ref="D20:M20">SUM(D21:D22)</f>
        <v>3022527</v>
      </c>
      <c r="E20" s="29">
        <f t="shared" si="5"/>
        <v>0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697726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3720253</v>
      </c>
      <c r="O20" s="41">
        <f t="shared" si="2"/>
        <v>466.2555458077453</v>
      </c>
      <c r="P20" s="10"/>
    </row>
    <row r="21" spans="1:16" ht="15">
      <c r="A21" s="12"/>
      <c r="B21" s="42">
        <v>541</v>
      </c>
      <c r="C21" s="19" t="s">
        <v>33</v>
      </c>
      <c r="D21" s="43">
        <v>3022527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3022527</v>
      </c>
      <c r="O21" s="44">
        <f t="shared" si="2"/>
        <v>378.8102519112671</v>
      </c>
      <c r="P21" s="9"/>
    </row>
    <row r="22" spans="1:16" ht="15">
      <c r="A22" s="12"/>
      <c r="B22" s="42">
        <v>542</v>
      </c>
      <c r="C22" s="19" t="s">
        <v>34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697726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697726</v>
      </c>
      <c r="O22" s="44">
        <f t="shared" si="2"/>
        <v>87.44529389647826</v>
      </c>
      <c r="P22" s="9"/>
    </row>
    <row r="23" spans="1:16" ht="15.75">
      <c r="A23" s="26" t="s">
        <v>35</v>
      </c>
      <c r="B23" s="27"/>
      <c r="C23" s="28"/>
      <c r="D23" s="29">
        <f aca="true" t="shared" si="6" ref="D23:M23">SUM(D24:D24)</f>
        <v>0</v>
      </c>
      <c r="E23" s="29">
        <f t="shared" si="6"/>
        <v>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11788734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1"/>
        <v>11788734</v>
      </c>
      <c r="O23" s="41">
        <f t="shared" si="2"/>
        <v>1477.47010903622</v>
      </c>
      <c r="P23" s="10"/>
    </row>
    <row r="24" spans="1:16" ht="15">
      <c r="A24" s="12"/>
      <c r="B24" s="42">
        <v>562</v>
      </c>
      <c r="C24" s="19" t="s">
        <v>36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11788734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11788734</v>
      </c>
      <c r="O24" s="44">
        <f t="shared" si="2"/>
        <v>1477.47010903622</v>
      </c>
      <c r="P24" s="9"/>
    </row>
    <row r="25" spans="1:16" ht="15.75">
      <c r="A25" s="26" t="s">
        <v>37</v>
      </c>
      <c r="B25" s="27"/>
      <c r="C25" s="28"/>
      <c r="D25" s="29">
        <f aca="true" t="shared" si="7" ref="D25:M25">SUM(D26:D26)</f>
        <v>375871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1"/>
        <v>375871</v>
      </c>
      <c r="O25" s="41">
        <f t="shared" si="2"/>
        <v>47.10753227221456</v>
      </c>
      <c r="P25" s="9"/>
    </row>
    <row r="26" spans="1:16" ht="15">
      <c r="A26" s="12"/>
      <c r="B26" s="42">
        <v>572</v>
      </c>
      <c r="C26" s="19" t="s">
        <v>38</v>
      </c>
      <c r="D26" s="43">
        <v>375871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375871</v>
      </c>
      <c r="O26" s="44">
        <f t="shared" si="2"/>
        <v>47.10753227221456</v>
      </c>
      <c r="P26" s="9"/>
    </row>
    <row r="27" spans="1:16" ht="15.75">
      <c r="A27" s="26" t="s">
        <v>40</v>
      </c>
      <c r="B27" s="27"/>
      <c r="C27" s="28"/>
      <c r="D27" s="29">
        <f aca="true" t="shared" si="8" ref="D27:M27">SUM(D28:D28)</f>
        <v>2673303</v>
      </c>
      <c r="E27" s="29">
        <f t="shared" si="8"/>
        <v>0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1267389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11000</v>
      </c>
      <c r="N27" s="29">
        <f t="shared" si="1"/>
        <v>3951692</v>
      </c>
      <c r="O27" s="41">
        <f t="shared" si="2"/>
        <v>495.2615615991979</v>
      </c>
      <c r="P27" s="9"/>
    </row>
    <row r="28" spans="1:16" ht="15.75" thickBot="1">
      <c r="A28" s="12"/>
      <c r="B28" s="42">
        <v>581</v>
      </c>
      <c r="C28" s="19" t="s">
        <v>39</v>
      </c>
      <c r="D28" s="43">
        <v>2673303</v>
      </c>
      <c r="E28" s="43">
        <v>0</v>
      </c>
      <c r="F28" s="43">
        <v>0</v>
      </c>
      <c r="G28" s="43">
        <v>0</v>
      </c>
      <c r="H28" s="43">
        <v>0</v>
      </c>
      <c r="I28" s="43">
        <v>1267389</v>
      </c>
      <c r="J28" s="43">
        <v>0</v>
      </c>
      <c r="K28" s="43">
        <v>0</v>
      </c>
      <c r="L28" s="43">
        <v>0</v>
      </c>
      <c r="M28" s="43">
        <v>11000</v>
      </c>
      <c r="N28" s="43">
        <f t="shared" si="1"/>
        <v>3951692</v>
      </c>
      <c r="O28" s="44">
        <f t="shared" si="2"/>
        <v>495.2615615991979</v>
      </c>
      <c r="P28" s="9"/>
    </row>
    <row r="29" spans="1:119" ht="16.5" thickBot="1">
      <c r="A29" s="13" t="s">
        <v>10</v>
      </c>
      <c r="B29" s="21"/>
      <c r="C29" s="20"/>
      <c r="D29" s="14">
        <f>SUM(D5,D12,D15,D20,D23,D25,D27)</f>
        <v>10192543</v>
      </c>
      <c r="E29" s="14">
        <f aca="true" t="shared" si="9" ref="E29:M29">SUM(E5,E12,E15,E20,E23,E25,E27)</f>
        <v>0</v>
      </c>
      <c r="F29" s="14">
        <f t="shared" si="9"/>
        <v>2558480</v>
      </c>
      <c r="G29" s="14">
        <f t="shared" si="9"/>
        <v>0</v>
      </c>
      <c r="H29" s="14">
        <f t="shared" si="9"/>
        <v>0</v>
      </c>
      <c r="I29" s="14">
        <f t="shared" si="9"/>
        <v>19847637</v>
      </c>
      <c r="J29" s="14">
        <f t="shared" si="9"/>
        <v>0</v>
      </c>
      <c r="K29" s="14">
        <f t="shared" si="9"/>
        <v>236906</v>
      </c>
      <c r="L29" s="14">
        <f t="shared" si="9"/>
        <v>0</v>
      </c>
      <c r="M29" s="14">
        <f t="shared" si="9"/>
        <v>66474</v>
      </c>
      <c r="N29" s="14">
        <f t="shared" si="1"/>
        <v>32902040</v>
      </c>
      <c r="O29" s="35">
        <f t="shared" si="2"/>
        <v>4123.579395914275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5" ht="15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3" t="s">
        <v>52</v>
      </c>
      <c r="M31" s="93"/>
      <c r="N31" s="93"/>
      <c r="O31" s="39">
        <v>7979</v>
      </c>
    </row>
    <row r="32" spans="1:15" ht="15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48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sheetProtection/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2022-09-15T21:21:39Z</cp:lastPrinted>
  <dcterms:created xsi:type="dcterms:W3CDTF">2000-08-31T21:26:31Z</dcterms:created>
  <dcterms:modified xsi:type="dcterms:W3CDTF">2022-09-15T21:21:52Z</dcterms:modified>
  <cp:category/>
  <cp:version/>
  <cp:contentType/>
  <cp:contentStatus/>
</cp:coreProperties>
</file>