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'2008'!$A$1:$O$37</definedName>
    <definedName name="_xlnm.Print_Area" localSheetId="12">'2009'!$A$1:$O$37</definedName>
    <definedName name="_xlnm.Print_Area" localSheetId="11">'2010'!$A$1:$O$36</definedName>
    <definedName name="_xlnm.Print_Area" localSheetId="10">'2011'!$A$1:$O$36</definedName>
    <definedName name="_xlnm.Print_Area" localSheetId="9">'2012'!$A$1:$O$39</definedName>
    <definedName name="_xlnm.Print_Area" localSheetId="8">'2013'!$A$1:$O$38</definedName>
    <definedName name="_xlnm.Print_Area" localSheetId="7">'2014'!$A$1:$O$36</definedName>
    <definedName name="_xlnm.Print_Area" localSheetId="6">'2015'!$A$1:$O$41</definedName>
    <definedName name="_xlnm.Print_Area" localSheetId="5">'2016'!$A$1:$O$44</definedName>
    <definedName name="_xlnm.Print_Area" localSheetId="4">'2017'!$A$1:$O$39</definedName>
    <definedName name="_xlnm.Print_Area" localSheetId="3">'2018'!$A$1:$O$42</definedName>
    <definedName name="_xlnm.Print_Area" localSheetId="2">'2019'!$A$1:$O$45</definedName>
    <definedName name="_xlnm.Print_Area" localSheetId="1">'2020'!$A$1:$O$42</definedName>
    <definedName name="_xlnm.Print_Area" localSheetId="0">'2021'!$A$1:$P$37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<sst xmlns="http://schemas.openxmlformats.org/spreadsheetml/2006/main" count="718" uniqueCount="121">
  <si>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</si>
  <si>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</si>
  <si>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</si>
  <si>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</si>
  <si>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</si>
  <si>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</si>
  <si>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</si>
  <si>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</si>
  <si>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</si>
  <si>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</si>
  <si>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</si>
  <si>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</si>
  <si>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</si>
  <si>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</si>
  <si>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</si>
  <si>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</si>
  <si>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</si>
  <si>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</si>
  <si>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</si>
  <si>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</si>
  <si>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</si>
  <si>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</si>
  <si>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</si>
  <si>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</si>
  <si>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</si>
  <si>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</si>
  <si>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</si>
  <si>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</si>
  <si>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</si>
  <si>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</si>
  <si>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</si>
  <si>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</si>
  <si>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</si>
  <si>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</si>
  <si>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</si>
  <si>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</si>
  <si>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</si>
  <si>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</si>
  <si>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</si>
  <si>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</si>
  <si>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</si>
  <si>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</si>
  <si>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</si>
  <si>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</si>
  <si>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</si>
  <si>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</si>
  <si>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</si>
  <si>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Malone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</si>
  <si>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</si>
  <si>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</si>
  <si>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</si>
  <si>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</si>
  <si>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Physical Environment</t>
  </si>
  <si>
    <t>2011 Municipal Population:</t>
  </si>
  <si>
    <t>Local Fiscal Year Ended September 30, 2012</t>
  </si>
  <si>
    <t>Federal Grant - Physical Environment - Water Supply System</t>
  </si>
  <si>
    <t>Grants from Other Local Units - Culture / Recreation</t>
  </si>
  <si>
    <t>General Gov't (Not Court-Related) - Other General Gov't Charges and Fees</t>
  </si>
  <si>
    <t>Proprietary Non-Operating Sources - Interest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</si>
  <si>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</si>
  <si>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</si>
  <si>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</si>
  <si>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</si>
  <si>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</si>
  <si>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</si>
  <si>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</si>
  <si>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</si>
  <si>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</si>
  <si>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</si>
  <si>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</si>
  <si>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</si>
  <si>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</si>
  <si>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</si>
  <si>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Physical Environment - Other Physical Environment Charges</t>
  </si>
  <si>
    <t>2008 Municipal Population:</t>
  </si>
  <si>
    <t>Local Fiscal Year Ended September 30, 2014</t>
  </si>
  <si>
    <t>Ad Valorem Taxes</t>
  </si>
  <si>
    <t>2014 Municipal Population:</t>
  </si>
  <si>
    <t>Local Fiscal Year Ended September 30, 2015</t>
  </si>
  <si>
    <t>Federal Grant - Economic Environment</t>
  </si>
  <si>
    <t>State Grant - Transportation - Other Transportation</t>
  </si>
  <si>
    <t>2015 Municipal Population:</t>
  </si>
  <si>
    <t>Local Fiscal Year Ended September 30, 2016</t>
  </si>
  <si>
    <t>Federal Grant - Public Safety</t>
  </si>
  <si>
    <t>Grants from Other Local Units - General Government</t>
  </si>
  <si>
    <t>Grants from Other Local Units - Other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</si>
  <si>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</si>
  <si>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</si>
  <si>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</si>
  <si>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</si>
  <si>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Sewer / Wastewater</t>
  </si>
  <si>
    <t>Federal Grant - Culture / Recreation</t>
  </si>
  <si>
    <t>State Grant - Public Safety</t>
  </si>
  <si>
    <t>State Grant - Physical Environment - Sewer / Wastewater</t>
  </si>
  <si>
    <t>2018 Municipal Population:</t>
  </si>
  <si>
    <t>Local Fiscal Year Ended September 30, 2019</t>
  </si>
  <si>
    <t>Federal Grant - Other Federal Grants</t>
  </si>
  <si>
    <t>Shared Revenue from Other Local Units</t>
  </si>
  <si>
    <t>Culture / Recreation - Special Events</t>
  </si>
  <si>
    <t>Non-Operating - Extraordinary Items (Gain)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</si>
  <si>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</si>
  <si>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</si>
  <si>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</si>
  <si>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</si>
  <si>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Proceeds of General Capital Asset Dispositions - Compensation for Loss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</si>
  <si>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</si>
  <si>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</si>
  <si>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</si>
  <si>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</si>
  <si>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</si>
  <si>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</si>
  <si>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</si>
  <si>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</si>
  <si>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</si>
  <si>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Other General Taxes</t>
  </si>
  <si>
    <t>Permits - Other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</si>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</sst>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4"/>
      <c r="O3" s="35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108</v>
      </c>
      <c r="N4" s="33" t="s">
        <v>7</v>
      </c>
      <c r="O4" s="33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110</v>
      </c>
      <c r="B5" s="24"/>
      <c r="C5" s="24"/>
      <c r="D5" s="25">
        <f>SUM(D6:D11)</f>
        <v>117541</v>
      </c>
      <c r="E5" s="25">
        <f>SUM(E6:E11)</f>
        <v>31623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149164</v>
      </c>
      <c r="P5" s="31">
        <f>(O5/P$35)</f>
        <v>119.90675241157557</v>
      </c>
      <c r="Q5" s="6"/>
    </row>
    <row r="6" spans="1:17" ht="15">
      <c r="A6" s="12"/>
      <c r="B6" s="23">
        <v>311</v>
      </c>
      <c r="C6" s="19" t="s">
        <v>76</v>
      </c>
      <c r="D6" s="43">
        <v>14690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14690</v>
      </c>
      <c r="P6" s="44">
        <f>(O6/P$35)</f>
        <v>11.808681672025724</v>
      </c>
      <c r="Q6" s="9"/>
    </row>
    <row r="7" spans="1:17" ht="15">
      <c r="A7" s="12"/>
      <c r="B7" s="23">
        <v>312.41</v>
      </c>
      <c r="C7" s="19" t="s">
        <v>111</v>
      </c>
      <c r="D7" s="43">
        <v>0</v>
      </c>
      <c r="E7" s="43">
        <v>26876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26876</v>
      </c>
      <c r="P7" s="44">
        <f>(O7/P$35)</f>
        <v>21.60450160771704</v>
      </c>
      <c r="Q7" s="9"/>
    </row>
    <row r="8" spans="1:17" ht="15">
      <c r="A8" s="12"/>
      <c r="B8" s="23">
        <v>312.43</v>
      </c>
      <c r="C8" s="19" t="s">
        <v>112</v>
      </c>
      <c r="D8" s="43">
        <v>0</v>
      </c>
      <c r="E8" s="43">
        <v>4747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4747</v>
      </c>
      <c r="P8" s="44">
        <f>(O8/P$35)</f>
        <v>3.8159163987138265</v>
      </c>
      <c r="Q8" s="9"/>
    </row>
    <row r="9" spans="1:17" ht="15">
      <c r="A9" s="12"/>
      <c r="B9" s="23">
        <v>314.1</v>
      </c>
      <c r="C9" s="19" t="s">
        <v>11</v>
      </c>
      <c r="D9" s="43">
        <v>32506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32506</v>
      </c>
      <c r="P9" s="44">
        <f>(O9/P$35)</f>
        <v>26.130225080385852</v>
      </c>
      <c r="Q9" s="9"/>
    </row>
    <row r="10" spans="1:17" ht="15">
      <c r="A10" s="12"/>
      <c r="B10" s="23">
        <v>315.1</v>
      </c>
      <c r="C10" s="19" t="s">
        <v>113</v>
      </c>
      <c r="D10" s="43">
        <v>13603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13603</v>
      </c>
      <c r="P10" s="44">
        <f>(O10/P$35)</f>
        <v>10.934887459807074</v>
      </c>
      <c r="Q10" s="9"/>
    </row>
    <row r="11" spans="1:17" ht="15">
      <c r="A11" s="12"/>
      <c r="B11" s="23">
        <v>319.9</v>
      </c>
      <c r="C11" s="19" t="s">
        <v>114</v>
      </c>
      <c r="D11" s="43">
        <v>56742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56742</v>
      </c>
      <c r="P11" s="44">
        <f>(O11/P$35)</f>
        <v>45.61254019292605</v>
      </c>
      <c r="Q11" s="9"/>
    </row>
    <row r="12" spans="1:17" ht="15.75">
      <c r="A12" s="27" t="s">
        <v>13</v>
      </c>
      <c r="B12" s="28"/>
      <c r="C12" s="29"/>
      <c r="D12" s="30">
        <f>SUM(D13:D14)</f>
        <v>70448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>
        <f>SUM(K13:K14)</f>
        <v>0</v>
      </c>
      <c r="L12" s="30">
        <f>SUM(L13:L14)</f>
        <v>0</v>
      </c>
      <c r="M12" s="30">
        <f>SUM(M13:M14)</f>
        <v>0</v>
      </c>
      <c r="N12" s="30">
        <f>SUM(N13:N14)</f>
        <v>0</v>
      </c>
      <c r="O12" s="41">
        <f>SUM(D12:N12)</f>
        <v>70448</v>
      </c>
      <c r="P12" s="42">
        <f>(O12/P$35)</f>
        <v>56.630225080385856</v>
      </c>
      <c r="Q12" s="10"/>
    </row>
    <row r="13" spans="1:17" ht="15">
      <c r="A13" s="12"/>
      <c r="B13" s="23">
        <v>322.9</v>
      </c>
      <c r="C13" s="19" t="s">
        <v>115</v>
      </c>
      <c r="D13" s="43">
        <v>4487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4487</v>
      </c>
      <c r="P13" s="44">
        <f>(O13/P$35)</f>
        <v>3.606913183279743</v>
      </c>
      <c r="Q13" s="9"/>
    </row>
    <row r="14" spans="1:17" ht="15">
      <c r="A14" s="12"/>
      <c r="B14" s="23">
        <v>323.1</v>
      </c>
      <c r="C14" s="19" t="s">
        <v>14</v>
      </c>
      <c r="D14" s="43">
        <v>65961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65961</v>
      </c>
      <c r="P14" s="44">
        <f>(O14/P$35)</f>
        <v>53.02331189710611</v>
      </c>
      <c r="Q14" s="9"/>
    </row>
    <row r="15" spans="1:17" ht="15.75">
      <c r="A15" s="27" t="s">
        <v>116</v>
      </c>
      <c r="B15" s="28"/>
      <c r="C15" s="29"/>
      <c r="D15" s="30">
        <f>SUM(D16:D22)</f>
        <v>343279</v>
      </c>
      <c r="E15" s="30">
        <f>SUM(E16:E22)</f>
        <v>0</v>
      </c>
      <c r="F15" s="30">
        <f>SUM(F16:F22)</f>
        <v>0</v>
      </c>
      <c r="G15" s="30">
        <f>SUM(G16:G22)</f>
        <v>0</v>
      </c>
      <c r="H15" s="30">
        <f>SUM(H16:H22)</f>
        <v>0</v>
      </c>
      <c r="I15" s="30">
        <f>SUM(I16:I22)</f>
        <v>0</v>
      </c>
      <c r="J15" s="30">
        <f>SUM(J16:J22)</f>
        <v>0</v>
      </c>
      <c r="K15" s="30">
        <f>SUM(K16:K22)</f>
        <v>0</v>
      </c>
      <c r="L15" s="30">
        <f>SUM(L16:L22)</f>
        <v>0</v>
      </c>
      <c r="M15" s="30">
        <f>SUM(M16:M22)</f>
        <v>0</v>
      </c>
      <c r="N15" s="30">
        <f>SUM(N16:N22)</f>
        <v>0</v>
      </c>
      <c r="O15" s="41">
        <f>SUM(D15:N15)</f>
        <v>343279</v>
      </c>
      <c r="P15" s="42">
        <f>(O15/P$35)</f>
        <v>275.9477491961415</v>
      </c>
      <c r="Q15" s="10"/>
    </row>
    <row r="16" spans="1:17" ht="15">
      <c r="A16" s="12"/>
      <c r="B16" s="23">
        <v>331.1</v>
      </c>
      <c r="C16" s="19" t="s">
        <v>117</v>
      </c>
      <c r="D16" s="43">
        <v>215977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215977</v>
      </c>
      <c r="P16" s="44">
        <f>(O16/P$35)</f>
        <v>173.61495176848874</v>
      </c>
      <c r="Q16" s="9"/>
    </row>
    <row r="17" spans="1:17" ht="15">
      <c r="A17" s="12"/>
      <c r="B17" s="23">
        <v>335.125</v>
      </c>
      <c r="C17" s="19" t="s">
        <v>118</v>
      </c>
      <c r="D17" s="43">
        <v>40721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40721</v>
      </c>
      <c r="P17" s="44">
        <f>(O17/P$35)</f>
        <v>32.73392282958199</v>
      </c>
      <c r="Q17" s="9"/>
    </row>
    <row r="18" spans="1:17" ht="15">
      <c r="A18" s="12"/>
      <c r="B18" s="23">
        <v>335.14</v>
      </c>
      <c r="C18" s="19" t="s">
        <v>64</v>
      </c>
      <c r="D18" s="43">
        <v>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88</v>
      </c>
      <c r="P18" s="44">
        <f>(O18/P$35)</f>
        <v>0.0707395498392283</v>
      </c>
      <c r="Q18" s="9"/>
    </row>
    <row r="19" spans="1:17" ht="15">
      <c r="A19" s="12"/>
      <c r="B19" s="23">
        <v>335.15</v>
      </c>
      <c r="C19" s="19" t="s">
        <v>65</v>
      </c>
      <c r="D19" s="43">
        <v>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91</v>
      </c>
      <c r="P19" s="44">
        <f>(O19/P$35)</f>
        <v>0.07315112540192927</v>
      </c>
      <c r="Q19" s="9"/>
    </row>
    <row r="20" spans="1:17" ht="15">
      <c r="A20" s="12"/>
      <c r="B20" s="23">
        <v>335.18</v>
      </c>
      <c r="C20" s="19" t="s">
        <v>119</v>
      </c>
      <c r="D20" s="43">
        <v>29273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29273</v>
      </c>
      <c r="P20" s="44">
        <f>(O20/P$35)</f>
        <v>23.531350482315112</v>
      </c>
      <c r="Q20" s="9"/>
    </row>
    <row r="21" spans="1:17" ht="15">
      <c r="A21" s="12"/>
      <c r="B21" s="23">
        <v>337.2</v>
      </c>
      <c r="C21" s="19" t="s">
        <v>22</v>
      </c>
      <c r="D21" s="43">
        <v>55000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55000</v>
      </c>
      <c r="P21" s="44">
        <f>(O21/P$35)</f>
        <v>44.21221864951769</v>
      </c>
      <c r="Q21" s="9"/>
    </row>
    <row r="22" spans="1:17" ht="15">
      <c r="A22" s="12"/>
      <c r="B22" s="23">
        <v>337.7</v>
      </c>
      <c r="C22" s="19" t="s">
        <v>56</v>
      </c>
      <c r="D22" s="43">
        <v>2129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2129</v>
      </c>
      <c r="P22" s="44">
        <f>(O22/P$35)</f>
        <v>1.7114147909967845</v>
      </c>
      <c r="Q22" s="9"/>
    </row>
    <row r="23" spans="1:17" ht="15.75">
      <c r="A23" s="27" t="s">
        <v>27</v>
      </c>
      <c r="B23" s="28"/>
      <c r="C23" s="29"/>
      <c r="D23" s="30">
        <f>SUM(D24:D29)</f>
        <v>114222</v>
      </c>
      <c r="E23" s="30">
        <f>SUM(E24:E29)</f>
        <v>0</v>
      </c>
      <c r="F23" s="30">
        <f>SUM(F24:F29)</f>
        <v>0</v>
      </c>
      <c r="G23" s="30">
        <f>SUM(G24:G29)</f>
        <v>0</v>
      </c>
      <c r="H23" s="30">
        <f>SUM(H24:H29)</f>
        <v>0</v>
      </c>
      <c r="I23" s="30">
        <f>SUM(I24:I29)</f>
        <v>149059</v>
      </c>
      <c r="J23" s="30">
        <f>SUM(J24:J29)</f>
        <v>0</v>
      </c>
      <c r="K23" s="30">
        <f>SUM(K24:K29)</f>
        <v>0</v>
      </c>
      <c r="L23" s="30">
        <f>SUM(L24:L29)</f>
        <v>0</v>
      </c>
      <c r="M23" s="30">
        <f>SUM(M24:M29)</f>
        <v>0</v>
      </c>
      <c r="N23" s="30">
        <f>SUM(N24:N29)</f>
        <v>0</v>
      </c>
      <c r="O23" s="30">
        <f>SUM(D23:N23)</f>
        <v>263281</v>
      </c>
      <c r="P23" s="42">
        <f>(O23/P$35)</f>
        <v>211.64067524115757</v>
      </c>
      <c r="Q23" s="10"/>
    </row>
    <row r="24" spans="1:17" ht="15">
      <c r="A24" s="12"/>
      <c r="B24" s="23">
        <v>341.9</v>
      </c>
      <c r="C24" s="19" t="s">
        <v>67</v>
      </c>
      <c r="D24" s="43">
        <v>3600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aca="true" t="shared" si="0" ref="O24:O29">SUM(D24:N24)</f>
        <v>3600</v>
      </c>
      <c r="P24" s="44">
        <f>(O24/P$35)</f>
        <v>2.8938906752411575</v>
      </c>
      <c r="Q24" s="9"/>
    </row>
    <row r="25" spans="1:17" ht="15">
      <c r="A25" s="12"/>
      <c r="B25" s="23">
        <v>343.3</v>
      </c>
      <c r="C25" s="19" t="s">
        <v>29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108660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0"/>
        <v>108660</v>
      </c>
      <c r="P25" s="44">
        <f>(O25/P$35)</f>
        <v>87.34726688102894</v>
      </c>
      <c r="Q25" s="9"/>
    </row>
    <row r="26" spans="1:17" ht="15">
      <c r="A26" s="12"/>
      <c r="B26" s="23">
        <v>343.4</v>
      </c>
      <c r="C26" s="19" t="s">
        <v>30</v>
      </c>
      <c r="D26" s="43">
        <v>84567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0"/>
        <v>84567</v>
      </c>
      <c r="P26" s="44">
        <f>(O26/P$35)</f>
        <v>67.97990353697749</v>
      </c>
      <c r="Q26" s="9"/>
    </row>
    <row r="27" spans="1:17" ht="15">
      <c r="A27" s="12"/>
      <c r="B27" s="23">
        <v>343.5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40399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0"/>
        <v>40399</v>
      </c>
      <c r="P27" s="44">
        <f>(O27/P$35)</f>
        <v>32.47508038585209</v>
      </c>
      <c r="Q27" s="9"/>
    </row>
    <row r="28" spans="1:17" ht="15">
      <c r="A28" s="12"/>
      <c r="B28" s="23">
        <v>344.9</v>
      </c>
      <c r="C28" s="19" t="s">
        <v>68</v>
      </c>
      <c r="D28" s="43">
        <v>23130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0"/>
        <v>23130</v>
      </c>
      <c r="P28" s="44">
        <f>(O28/P$35)</f>
        <v>18.593247588424436</v>
      </c>
      <c r="Q28" s="9"/>
    </row>
    <row r="29" spans="1:17" ht="15">
      <c r="A29" s="12"/>
      <c r="B29" s="23">
        <v>347.2</v>
      </c>
      <c r="C29" s="19" t="s">
        <v>33</v>
      </c>
      <c r="D29" s="43">
        <v>2925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0"/>
        <v>2925</v>
      </c>
      <c r="P29" s="44">
        <f>(O29/P$35)</f>
        <v>2.3512861736334405</v>
      </c>
      <c r="Q29" s="9"/>
    </row>
    <row r="30" spans="1:17" ht="15.75">
      <c r="A30" s="27" t="s">
        <v>1</v>
      </c>
      <c r="B30" s="28"/>
      <c r="C30" s="29"/>
      <c r="D30" s="30">
        <f>SUM(D31:D32)</f>
        <v>1395</v>
      </c>
      <c r="E30" s="30">
        <f>SUM(E31:E32)</f>
        <v>4534</v>
      </c>
      <c r="F30" s="30">
        <f>SUM(F31:F32)</f>
        <v>0</v>
      </c>
      <c r="G30" s="30">
        <f>SUM(G31:G32)</f>
        <v>0</v>
      </c>
      <c r="H30" s="30">
        <f>SUM(H31:H32)</f>
        <v>0</v>
      </c>
      <c r="I30" s="30">
        <f>SUM(I31:I32)</f>
        <v>1010</v>
      </c>
      <c r="J30" s="30">
        <f>SUM(J31:J32)</f>
        <v>0</v>
      </c>
      <c r="K30" s="30">
        <f>SUM(K31:K32)</f>
        <v>0</v>
      </c>
      <c r="L30" s="30">
        <f>SUM(L31:L32)</f>
        <v>0</v>
      </c>
      <c r="M30" s="30">
        <f>SUM(M31:M32)</f>
        <v>0</v>
      </c>
      <c r="N30" s="30">
        <f>SUM(N31:N32)</f>
        <v>0</v>
      </c>
      <c r="O30" s="30">
        <f>SUM(D30:N30)</f>
        <v>6939</v>
      </c>
      <c r="P30" s="42">
        <f>(O30/P$35)</f>
        <v>5.577974276527331</v>
      </c>
      <c r="Q30" s="10"/>
    </row>
    <row r="31" spans="1:17" ht="15">
      <c r="A31" s="12"/>
      <c r="B31" s="23">
        <v>361.1</v>
      </c>
      <c r="C31" s="19" t="s">
        <v>36</v>
      </c>
      <c r="D31" s="43">
        <v>245</v>
      </c>
      <c r="E31" s="43">
        <v>87</v>
      </c>
      <c r="F31" s="43">
        <v>0</v>
      </c>
      <c r="G31" s="43">
        <v>0</v>
      </c>
      <c r="H31" s="43">
        <v>0</v>
      </c>
      <c r="I31" s="43">
        <v>165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497</v>
      </c>
      <c r="P31" s="44">
        <f>(O31/P$35)</f>
        <v>0.3995176848874598</v>
      </c>
      <c r="Q31" s="9"/>
    </row>
    <row r="32" spans="1:17" ht="15.75" thickBot="1">
      <c r="A32" s="12"/>
      <c r="B32" s="23">
        <v>369.9</v>
      </c>
      <c r="C32" s="19" t="s">
        <v>37</v>
      </c>
      <c r="D32" s="43">
        <v>1150</v>
      </c>
      <c r="E32" s="43">
        <v>4447</v>
      </c>
      <c r="F32" s="43">
        <v>0</v>
      </c>
      <c r="G32" s="43">
        <v>0</v>
      </c>
      <c r="H32" s="43">
        <v>0</v>
      </c>
      <c r="I32" s="43">
        <v>845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6442</v>
      </c>
      <c r="P32" s="44">
        <f>(O32/P$35)</f>
        <v>5.178456591639871</v>
      </c>
      <c r="Q32" s="9"/>
    </row>
    <row r="33" spans="1:120" ht="16.5" thickBot="1">
      <c r="A33" s="13" t="s">
        <v>34</v>
      </c>
      <c r="B33" s="21"/>
      <c r="C33" s="20"/>
      <c r="D33" s="14">
        <f>SUM(D5,D12,D15,D23,D30)</f>
        <v>646885</v>
      </c>
      <c r="E33" s="14">
        <f aca="true" t="shared" si="1" ref="E33:N33">SUM(E5,E12,E15,E23,E30)</f>
        <v>36157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4">
        <f t="shared" si="1"/>
        <v>150069</v>
      </c>
      <c r="J33" s="14">
        <f t="shared" si="1"/>
        <v>0</v>
      </c>
      <c r="K33" s="14">
        <f t="shared" si="1"/>
        <v>0</v>
      </c>
      <c r="L33" s="14">
        <f t="shared" si="1"/>
        <v>0</v>
      </c>
      <c r="M33" s="14">
        <f t="shared" si="1"/>
        <v>0</v>
      </c>
      <c r="N33" s="14">
        <f t="shared" si="1"/>
        <v>0</v>
      </c>
      <c r="O33" s="14">
        <f>SUM(D33:N33)</f>
        <v>833111</v>
      </c>
      <c r="P33" s="36">
        <f>(O33/P$35)</f>
        <v>669.7033762057878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6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8" t="s">
        <v>120</v>
      </c>
      <c r="N35" s="48"/>
      <c r="O35" s="48"/>
      <c r="P35" s="40">
        <v>1244</v>
      </c>
    </row>
    <row r="36" spans="1:16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127900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127900</v>
      </c>
      <c r="O5" s="31">
        <f aca="true" t="shared" si="2" ref="O5:O35">(N5/O$37)</f>
        <v>54.19491525423729</v>
      </c>
      <c r="P5" s="6"/>
    </row>
    <row r="6" spans="1:16" ht="15">
      <c r="A6" s="12"/>
      <c r="B6" s="23">
        <v>312.1</v>
      </c>
      <c r="C6" s="19" t="s">
        <v>8</v>
      </c>
      <c r="D6" s="43">
        <v>23756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23756</v>
      </c>
      <c r="O6" s="44">
        <f t="shared" si="2"/>
        <v>10.066101694915254</v>
      </c>
      <c r="P6" s="9"/>
    </row>
    <row r="7" spans="1:16" ht="15">
      <c r="A7" s="12"/>
      <c r="B7" s="23">
        <v>312.3</v>
      </c>
      <c r="C7" s="19" t="s">
        <v>9</v>
      </c>
      <c r="D7" s="43">
        <v>4318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4318</v>
      </c>
      <c r="O7" s="44">
        <f t="shared" si="2"/>
        <v>1.8296610169491525</v>
      </c>
      <c r="P7" s="9"/>
    </row>
    <row r="8" spans="1:16" ht="15">
      <c r="A8" s="12"/>
      <c r="B8" s="23">
        <v>312.6</v>
      </c>
      <c r="C8" s="19" t="s">
        <v>10</v>
      </c>
      <c r="D8" s="43">
        <v>41005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41005</v>
      </c>
      <c r="O8" s="44">
        <f t="shared" si="2"/>
        <v>17.375</v>
      </c>
      <c r="P8" s="9"/>
    </row>
    <row r="9" spans="1:16" ht="15">
      <c r="A9" s="12"/>
      <c r="B9" s="23">
        <v>314.1</v>
      </c>
      <c r="C9" s="19" t="s">
        <v>11</v>
      </c>
      <c r="D9" s="43">
        <v>23990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23990</v>
      </c>
      <c r="O9" s="44">
        <f t="shared" si="2"/>
        <v>10.165254237288135</v>
      </c>
      <c r="P9" s="9"/>
    </row>
    <row r="10" spans="1:16" ht="15">
      <c r="A10" s="12"/>
      <c r="B10" s="23">
        <v>315</v>
      </c>
      <c r="C10" s="19" t="s">
        <v>12</v>
      </c>
      <c r="D10" s="43">
        <v>34831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34831</v>
      </c>
      <c r="O10" s="44">
        <f t="shared" si="2"/>
        <v>14.758898305084745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86209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86209</v>
      </c>
      <c r="O11" s="42">
        <f t="shared" si="2"/>
        <v>36.52923728813559</v>
      </c>
      <c r="P11" s="10"/>
    </row>
    <row r="12" spans="1:16" ht="15">
      <c r="A12" s="12"/>
      <c r="B12" s="23">
        <v>323.1</v>
      </c>
      <c r="C12" s="19" t="s">
        <v>14</v>
      </c>
      <c r="D12" s="43">
        <v>82734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82734</v>
      </c>
      <c r="O12" s="44">
        <f t="shared" si="2"/>
        <v>35.05677966101695</v>
      </c>
      <c r="P12" s="9"/>
    </row>
    <row r="13" spans="1:16" ht="15">
      <c r="A13" s="12"/>
      <c r="B13" s="23">
        <v>329</v>
      </c>
      <c r="C13" s="19" t="s">
        <v>15</v>
      </c>
      <c r="D13" s="43">
        <v>3475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3475</v>
      </c>
      <c r="O13" s="44">
        <f t="shared" si="2"/>
        <v>1.472457627118644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SUM(D15:D20)</f>
        <v>89289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25120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114409</v>
      </c>
      <c r="O14" s="42">
        <f t="shared" si="2"/>
        <v>48.478389830508476</v>
      </c>
      <c r="P14" s="10"/>
    </row>
    <row r="15" spans="1:16" ht="15">
      <c r="A15" s="12"/>
      <c r="B15" s="23">
        <v>331.31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25120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25120</v>
      </c>
      <c r="O15" s="44">
        <f t="shared" si="2"/>
        <v>10.64406779661017</v>
      </c>
      <c r="P15" s="9"/>
    </row>
    <row r="16" spans="1:16" ht="15">
      <c r="A16" s="12"/>
      <c r="B16" s="23">
        <v>335.12</v>
      </c>
      <c r="C16" s="19" t="s">
        <v>18</v>
      </c>
      <c r="D16" s="43">
        <v>40346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40346</v>
      </c>
      <c r="O16" s="44">
        <f t="shared" si="2"/>
        <v>17.095762711864406</v>
      </c>
      <c r="P16" s="9"/>
    </row>
    <row r="17" spans="1:16" ht="15">
      <c r="A17" s="12"/>
      <c r="B17" s="23">
        <v>335.15</v>
      </c>
      <c r="C17" s="19" t="s">
        <v>20</v>
      </c>
      <c r="D17" s="43">
        <v>119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</v>
      </c>
      <c r="O17" s="44">
        <f t="shared" si="2"/>
        <v>0.050423728813559325</v>
      </c>
      <c r="P17" s="9"/>
    </row>
    <row r="18" spans="1:16" ht="15">
      <c r="A18" s="12"/>
      <c r="B18" s="23">
        <v>335.18</v>
      </c>
      <c r="C18" s="19" t="s">
        <v>21</v>
      </c>
      <c r="D18" s="43">
        <v>21594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21594</v>
      </c>
      <c r="O18" s="44">
        <f t="shared" si="2"/>
        <v>9.15</v>
      </c>
      <c r="P18" s="9"/>
    </row>
    <row r="19" spans="1:16" ht="15">
      <c r="A19" s="12"/>
      <c r="B19" s="23">
        <v>337.2</v>
      </c>
      <c r="C19" s="19" t="s">
        <v>22</v>
      </c>
      <c r="D19" s="43">
        <v>25000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25000</v>
      </c>
      <c r="O19" s="44">
        <f t="shared" si="2"/>
        <v>10.59322033898305</v>
      </c>
      <c r="P19" s="9"/>
    </row>
    <row r="20" spans="1:16" ht="15">
      <c r="A20" s="12"/>
      <c r="B20" s="23">
        <v>337.7</v>
      </c>
      <c r="C20" s="19" t="s">
        <v>56</v>
      </c>
      <c r="D20" s="43">
        <v>2230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2230</v>
      </c>
      <c r="O20" s="44">
        <f t="shared" si="2"/>
        <v>0.9449152542372882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SUM(D22:D27)</f>
        <v>91215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115631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206846</v>
      </c>
      <c r="O21" s="42">
        <f t="shared" si="2"/>
        <v>87.64661016949152</v>
      </c>
      <c r="P21" s="10"/>
    </row>
    <row r="22" spans="1:16" ht="15">
      <c r="A22" s="12"/>
      <c r="B22" s="23">
        <v>341.9</v>
      </c>
      <c r="C22" s="19" t="s">
        <v>57</v>
      </c>
      <c r="D22" s="43">
        <v>3300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3300</v>
      </c>
      <c r="O22" s="44">
        <f t="shared" si="2"/>
        <v>1.3983050847457628</v>
      </c>
      <c r="P22" s="9"/>
    </row>
    <row r="23" spans="1:16" ht="15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87418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87418</v>
      </c>
      <c r="O23" s="44">
        <f t="shared" si="2"/>
        <v>37.041525423728814</v>
      </c>
      <c r="P23" s="9"/>
    </row>
    <row r="24" spans="1:16" ht="15">
      <c r="A24" s="12"/>
      <c r="B24" s="23">
        <v>343.4</v>
      </c>
      <c r="C24" s="19" t="s">
        <v>30</v>
      </c>
      <c r="D24" s="43">
        <v>64964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64964</v>
      </c>
      <c r="O24" s="44">
        <f t="shared" si="2"/>
        <v>27.527118644067798</v>
      </c>
      <c r="P24" s="9"/>
    </row>
    <row r="25" spans="1:16" ht="15">
      <c r="A25" s="12"/>
      <c r="B25" s="23">
        <v>343.5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28213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28213</v>
      </c>
      <c r="O25" s="44">
        <f t="shared" si="2"/>
        <v>11.954661016949153</v>
      </c>
      <c r="P25" s="9"/>
    </row>
    <row r="26" spans="1:16" ht="15">
      <c r="A26" s="12"/>
      <c r="B26" s="23">
        <v>344.9</v>
      </c>
      <c r="C26" s="19" t="s">
        <v>32</v>
      </c>
      <c r="D26" s="43">
        <v>22501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22501</v>
      </c>
      <c r="O26" s="44">
        <f t="shared" si="2"/>
        <v>9.534322033898306</v>
      </c>
      <c r="P26" s="9"/>
    </row>
    <row r="27" spans="1:16" ht="15">
      <c r="A27" s="12"/>
      <c r="B27" s="23">
        <v>347.2</v>
      </c>
      <c r="C27" s="19" t="s">
        <v>33</v>
      </c>
      <c r="D27" s="43">
        <v>450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450</v>
      </c>
      <c r="O27" s="44">
        <f t="shared" si="2"/>
        <v>0.1906779661016949</v>
      </c>
      <c r="P27" s="9"/>
    </row>
    <row r="28" spans="1:16" ht="15.75">
      <c r="A28" s="27" t="s">
        <v>1</v>
      </c>
      <c r="B28" s="28"/>
      <c r="C28" s="29"/>
      <c r="D28" s="30">
        <f aca="true" t="shared" si="7" ref="D28:M28">SUM(D29:D30)</f>
        <v>1862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aca="true" t="shared" si="8" ref="N28:N35">SUM(D28:M28)</f>
        <v>1862</v>
      </c>
      <c r="O28" s="42">
        <f t="shared" si="2"/>
        <v>0.7889830508474577</v>
      </c>
      <c r="P28" s="10"/>
    </row>
    <row r="29" spans="1:16" ht="15">
      <c r="A29" s="12"/>
      <c r="B29" s="23">
        <v>361.1</v>
      </c>
      <c r="C29" s="19" t="s">
        <v>36</v>
      </c>
      <c r="D29" s="43">
        <v>293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293</v>
      </c>
      <c r="O29" s="44">
        <f t="shared" si="2"/>
        <v>0.12415254237288136</v>
      </c>
      <c r="P29" s="9"/>
    </row>
    <row r="30" spans="1:16" ht="15">
      <c r="A30" s="12"/>
      <c r="B30" s="23">
        <v>369.9</v>
      </c>
      <c r="C30" s="19" t="s">
        <v>37</v>
      </c>
      <c r="D30" s="43">
        <v>1569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1569</v>
      </c>
      <c r="O30" s="44">
        <f t="shared" si="2"/>
        <v>0.6648305084745763</v>
      </c>
      <c r="P30" s="9"/>
    </row>
    <row r="31" spans="1:16" ht="15.75">
      <c r="A31" s="27" t="s">
        <v>28</v>
      </c>
      <c r="B31" s="28"/>
      <c r="C31" s="29"/>
      <c r="D31" s="30">
        <f aca="true" t="shared" si="9" ref="D31:M31">SUM(D32:D34)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7657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7657</v>
      </c>
      <c r="O31" s="42">
        <f t="shared" si="2"/>
        <v>3.244491525423729</v>
      </c>
      <c r="P31" s="9"/>
    </row>
    <row r="32" spans="1:16" ht="15">
      <c r="A32" s="12"/>
      <c r="B32" s="23">
        <v>381</v>
      </c>
      <c r="C32" s="19" t="s">
        <v>38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7500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7500</v>
      </c>
      <c r="O32" s="44">
        <f t="shared" si="2"/>
        <v>3.1779661016949152</v>
      </c>
      <c r="P32" s="9"/>
    </row>
    <row r="33" spans="1:16" ht="15">
      <c r="A33" s="12"/>
      <c r="B33" s="23">
        <v>389.1</v>
      </c>
      <c r="C33" s="19" t="s">
        <v>58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107</v>
      </c>
      <c r="O33" s="44">
        <f t="shared" si="2"/>
        <v>0.04533898305084746</v>
      </c>
      <c r="P33" s="9"/>
    </row>
    <row r="34" spans="1:16" ht="15.75" thickBot="1">
      <c r="A34" s="12"/>
      <c r="B34" s="23">
        <v>389.9</v>
      </c>
      <c r="C34" s="19" t="s">
        <v>59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50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50</v>
      </c>
      <c r="O34" s="44">
        <f t="shared" si="2"/>
        <v>0.0211864406779661</v>
      </c>
      <c r="P34" s="9"/>
    </row>
    <row r="35" spans="1:119" ht="16.5" thickBot="1">
      <c r="A35" s="13" t="s">
        <v>34</v>
      </c>
      <c r="B35" s="21"/>
      <c r="C35" s="20"/>
      <c r="D35" s="14">
        <f>SUM(D5,D11,D14,D21,D28,D31)</f>
        <v>396475</v>
      </c>
      <c r="E35" s="14">
        <f aca="true" t="shared" si="10" ref="E35:M35">SUM(E5,E11,E14,E21,E28,E31)</f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148408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8"/>
        <v>544883</v>
      </c>
      <c r="O35" s="36">
        <f t="shared" si="2"/>
        <v>230.88262711864408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60</v>
      </c>
      <c r="M37" s="48"/>
      <c r="N37" s="48"/>
      <c r="O37" s="40">
        <v>2360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153576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153576</v>
      </c>
      <c r="O5" s="31">
        <f aca="true" t="shared" si="2" ref="O5:O32">(N5/O$34)</f>
        <v>70.87032764190124</v>
      </c>
      <c r="P5" s="6"/>
    </row>
    <row r="6" spans="1:16" ht="15">
      <c r="A6" s="12"/>
      <c r="B6" s="23">
        <v>312.1</v>
      </c>
      <c r="C6" s="19" t="s">
        <v>8</v>
      </c>
      <c r="D6" s="43">
        <v>35259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35259</v>
      </c>
      <c r="O6" s="44">
        <f t="shared" si="2"/>
        <v>16.270881402861097</v>
      </c>
      <c r="P6" s="9"/>
    </row>
    <row r="7" spans="1:16" ht="15">
      <c r="A7" s="12"/>
      <c r="B7" s="23">
        <v>312.3</v>
      </c>
      <c r="C7" s="19" t="s">
        <v>9</v>
      </c>
      <c r="D7" s="43">
        <v>6460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6460</v>
      </c>
      <c r="O7" s="44">
        <f t="shared" si="2"/>
        <v>2.981079833871712</v>
      </c>
      <c r="P7" s="9"/>
    </row>
    <row r="8" spans="1:16" ht="15">
      <c r="A8" s="12"/>
      <c r="B8" s="23">
        <v>312.6</v>
      </c>
      <c r="C8" s="19" t="s">
        <v>10</v>
      </c>
      <c r="D8" s="43">
        <v>53738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53738</v>
      </c>
      <c r="O8" s="44">
        <f t="shared" si="2"/>
        <v>24.798338717120444</v>
      </c>
      <c r="P8" s="9"/>
    </row>
    <row r="9" spans="1:16" ht="15">
      <c r="A9" s="12"/>
      <c r="B9" s="23">
        <v>314.1</v>
      </c>
      <c r="C9" s="19" t="s">
        <v>11</v>
      </c>
      <c r="D9" s="43">
        <v>25285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25285</v>
      </c>
      <c r="O9" s="44">
        <f t="shared" si="2"/>
        <v>11.668204891555146</v>
      </c>
      <c r="P9" s="9"/>
    </row>
    <row r="10" spans="1:16" ht="15">
      <c r="A10" s="12"/>
      <c r="B10" s="23">
        <v>315</v>
      </c>
      <c r="C10" s="19" t="s">
        <v>12</v>
      </c>
      <c r="D10" s="43">
        <v>32834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32834</v>
      </c>
      <c r="O10" s="44">
        <f t="shared" si="2"/>
        <v>15.151822796492848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84847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84847</v>
      </c>
      <c r="O11" s="42">
        <f t="shared" si="2"/>
        <v>39.15413013382557</v>
      </c>
      <c r="P11" s="10"/>
    </row>
    <row r="12" spans="1:16" ht="15">
      <c r="A12" s="12"/>
      <c r="B12" s="23">
        <v>323.1</v>
      </c>
      <c r="C12" s="19" t="s">
        <v>14</v>
      </c>
      <c r="D12" s="43">
        <v>79672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79672</v>
      </c>
      <c r="O12" s="44">
        <f t="shared" si="2"/>
        <v>36.76603599446239</v>
      </c>
      <c r="P12" s="9"/>
    </row>
    <row r="13" spans="1:16" ht="15">
      <c r="A13" s="12"/>
      <c r="B13" s="23">
        <v>329</v>
      </c>
      <c r="C13" s="19" t="s">
        <v>15</v>
      </c>
      <c r="D13" s="43">
        <v>5175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5175</v>
      </c>
      <c r="O13" s="44">
        <f t="shared" si="2"/>
        <v>2.388094139363175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SUM(D15:D20)</f>
        <v>270710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270710</v>
      </c>
      <c r="O14" s="42">
        <f t="shared" si="2"/>
        <v>124.9238578680203</v>
      </c>
      <c r="P14" s="10"/>
    </row>
    <row r="15" spans="1:16" ht="15">
      <c r="A15" s="12"/>
      <c r="B15" s="23">
        <v>334.7</v>
      </c>
      <c r="C15" s="19" t="s">
        <v>17</v>
      </c>
      <c r="D15" s="43">
        <v>169895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169895</v>
      </c>
      <c r="O15" s="44">
        <f t="shared" si="2"/>
        <v>78.4010152284264</v>
      </c>
      <c r="P15" s="9"/>
    </row>
    <row r="16" spans="1:16" ht="15">
      <c r="A16" s="12"/>
      <c r="B16" s="23">
        <v>335.12</v>
      </c>
      <c r="C16" s="19" t="s">
        <v>18</v>
      </c>
      <c r="D16" s="43">
        <v>40528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40528</v>
      </c>
      <c r="O16" s="44">
        <f t="shared" si="2"/>
        <v>18.70235348407937</v>
      </c>
      <c r="P16" s="9"/>
    </row>
    <row r="17" spans="1:16" ht="15">
      <c r="A17" s="12"/>
      <c r="B17" s="23">
        <v>335.15</v>
      </c>
      <c r="C17" s="19" t="s">
        <v>20</v>
      </c>
      <c r="D17" s="43">
        <v>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</v>
      </c>
      <c r="O17" s="44">
        <f t="shared" si="2"/>
        <v>0.04199353945546839</v>
      </c>
      <c r="P17" s="9"/>
    </row>
    <row r="18" spans="1:16" ht="15">
      <c r="A18" s="12"/>
      <c r="B18" s="23">
        <v>335.18</v>
      </c>
      <c r="C18" s="19" t="s">
        <v>21</v>
      </c>
      <c r="D18" s="43">
        <v>29588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29588</v>
      </c>
      <c r="O18" s="44">
        <f t="shared" si="2"/>
        <v>13.653899400092293</v>
      </c>
      <c r="P18" s="9"/>
    </row>
    <row r="19" spans="1:16" ht="15">
      <c r="A19" s="12"/>
      <c r="B19" s="23">
        <v>337.2</v>
      </c>
      <c r="C19" s="19" t="s">
        <v>22</v>
      </c>
      <c r="D19" s="43">
        <v>30220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30220</v>
      </c>
      <c r="O19" s="44">
        <f t="shared" si="2"/>
        <v>13.945546838947854</v>
      </c>
      <c r="P19" s="9"/>
    </row>
    <row r="20" spans="1:16" ht="15">
      <c r="A20" s="12"/>
      <c r="B20" s="23">
        <v>337.3</v>
      </c>
      <c r="C20" s="19" t="s">
        <v>52</v>
      </c>
      <c r="D20" s="43">
        <v>388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388</v>
      </c>
      <c r="O20" s="44">
        <f t="shared" si="2"/>
        <v>0.17904937701892015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SUM(D22:D26)</f>
        <v>93662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106580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200242</v>
      </c>
      <c r="O21" s="42">
        <f t="shared" si="2"/>
        <v>92.40516843562528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79659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79659</v>
      </c>
      <c r="O22" s="44">
        <f t="shared" si="2"/>
        <v>36.76003691739732</v>
      </c>
      <c r="P22" s="9"/>
    </row>
    <row r="23" spans="1:16" ht="15">
      <c r="A23" s="12"/>
      <c r="B23" s="23">
        <v>343.4</v>
      </c>
      <c r="C23" s="19" t="s">
        <v>30</v>
      </c>
      <c r="D23" s="43">
        <v>66037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66037</v>
      </c>
      <c r="O23" s="44">
        <f t="shared" si="2"/>
        <v>30.473927088140286</v>
      </c>
      <c r="P23" s="9"/>
    </row>
    <row r="24" spans="1:16" ht="15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26921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26921</v>
      </c>
      <c r="O24" s="44">
        <f t="shared" si="2"/>
        <v>12.42316566682049</v>
      </c>
      <c r="P24" s="9"/>
    </row>
    <row r="25" spans="1:16" ht="15">
      <c r="A25" s="12"/>
      <c r="B25" s="23">
        <v>344.9</v>
      </c>
      <c r="C25" s="19" t="s">
        <v>32</v>
      </c>
      <c r="D25" s="43">
        <v>23773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23773</v>
      </c>
      <c r="O25" s="44">
        <f t="shared" si="2"/>
        <v>10.97046608214121</v>
      </c>
      <c r="P25" s="9"/>
    </row>
    <row r="26" spans="1:16" ht="15">
      <c r="A26" s="12"/>
      <c r="B26" s="23">
        <v>347.2</v>
      </c>
      <c r="C26" s="19" t="s">
        <v>33</v>
      </c>
      <c r="D26" s="43">
        <v>3852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3852</v>
      </c>
      <c r="O26" s="44">
        <f t="shared" si="2"/>
        <v>1.7775726811259807</v>
      </c>
      <c r="P26" s="9"/>
    </row>
    <row r="27" spans="1:16" ht="15.75">
      <c r="A27" s="27" t="s">
        <v>1</v>
      </c>
      <c r="B27" s="28"/>
      <c r="C27" s="29"/>
      <c r="D27" s="30">
        <f aca="true" t="shared" si="6" ref="D27:M27">SUM(D28:D29)</f>
        <v>3781</v>
      </c>
      <c r="E27" s="30">
        <f t="shared" si="6"/>
        <v>20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223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4024</v>
      </c>
      <c r="O27" s="42">
        <f t="shared" si="2"/>
        <v>1.8569450853714813</v>
      </c>
      <c r="P27" s="10"/>
    </row>
    <row r="28" spans="1:16" ht="15">
      <c r="A28" s="12"/>
      <c r="B28" s="23">
        <v>361.1</v>
      </c>
      <c r="C28" s="19" t="s">
        <v>36</v>
      </c>
      <c r="D28" s="43">
        <v>823</v>
      </c>
      <c r="E28" s="43">
        <v>20</v>
      </c>
      <c r="F28" s="43">
        <v>0</v>
      </c>
      <c r="G28" s="43">
        <v>0</v>
      </c>
      <c r="H28" s="43">
        <v>0</v>
      </c>
      <c r="I28" s="43">
        <v>223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1066</v>
      </c>
      <c r="O28" s="44">
        <f t="shared" si="2"/>
        <v>0.49192431933548686</v>
      </c>
      <c r="P28" s="9"/>
    </row>
    <row r="29" spans="1:16" ht="15">
      <c r="A29" s="12"/>
      <c r="B29" s="23">
        <v>369.9</v>
      </c>
      <c r="C29" s="19" t="s">
        <v>37</v>
      </c>
      <c r="D29" s="43">
        <v>2958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2958</v>
      </c>
      <c r="O29" s="44">
        <f t="shared" si="2"/>
        <v>1.3650207660359945</v>
      </c>
      <c r="P29" s="9"/>
    </row>
    <row r="30" spans="1:16" ht="15.75">
      <c r="A30" s="27" t="s">
        <v>28</v>
      </c>
      <c r="B30" s="28"/>
      <c r="C30" s="29"/>
      <c r="D30" s="30">
        <f aca="true" t="shared" si="7" ref="D30:M30">SUM(D31:D31)</f>
        <v>79568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16000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95568</v>
      </c>
      <c r="O30" s="42">
        <f t="shared" si="2"/>
        <v>44.101522842639596</v>
      </c>
      <c r="P30" s="9"/>
    </row>
    <row r="31" spans="1:16" ht="15.75" thickBot="1">
      <c r="A31" s="12"/>
      <c r="B31" s="23">
        <v>381</v>
      </c>
      <c r="C31" s="19" t="s">
        <v>38</v>
      </c>
      <c r="D31" s="43">
        <v>79568</v>
      </c>
      <c r="E31" s="43">
        <v>0</v>
      </c>
      <c r="F31" s="43">
        <v>0</v>
      </c>
      <c r="G31" s="43">
        <v>0</v>
      </c>
      <c r="H31" s="43">
        <v>0</v>
      </c>
      <c r="I31" s="43">
        <v>16000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95568</v>
      </c>
      <c r="O31" s="44">
        <f t="shared" si="2"/>
        <v>44.101522842639596</v>
      </c>
      <c r="P31" s="9"/>
    </row>
    <row r="32" spans="1:119" ht="16.5" thickBot="1">
      <c r="A32" s="13" t="s">
        <v>34</v>
      </c>
      <c r="B32" s="21"/>
      <c r="C32" s="20"/>
      <c r="D32" s="14">
        <f>SUM(D5,D11,D14,D21,D27,D30)</f>
        <v>686144</v>
      </c>
      <c r="E32" s="14">
        <f aca="true" t="shared" si="8" ref="E32:M32">SUM(E5,E11,E14,E21,E27,E30)</f>
        <v>20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122803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808967</v>
      </c>
      <c r="O32" s="36">
        <f t="shared" si="2"/>
        <v>373.31195200738347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53</v>
      </c>
      <c r="M34" s="48"/>
      <c r="N34" s="48"/>
      <c r="O34" s="40">
        <v>2167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112784</v>
      </c>
      <c r="E5" s="25">
        <f t="shared" si="0"/>
        <v>43946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156730</v>
      </c>
      <c r="O5" s="31">
        <f aca="true" t="shared" si="2" ref="O5:O32">(N5/O$34)</f>
        <v>75.06226053639847</v>
      </c>
      <c r="P5" s="6"/>
    </row>
    <row r="6" spans="1:16" ht="15">
      <c r="A6" s="12"/>
      <c r="B6" s="23">
        <v>312.1</v>
      </c>
      <c r="C6" s="19" t="s">
        <v>8</v>
      </c>
      <c r="D6" s="43">
        <v>0</v>
      </c>
      <c r="E6" s="43">
        <v>37251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37251</v>
      </c>
      <c r="O6" s="44">
        <f t="shared" si="2"/>
        <v>17.84051724137931</v>
      </c>
      <c r="P6" s="9"/>
    </row>
    <row r="7" spans="1:16" ht="15">
      <c r="A7" s="12"/>
      <c r="B7" s="23">
        <v>312.3</v>
      </c>
      <c r="C7" s="19" t="s">
        <v>9</v>
      </c>
      <c r="D7" s="43">
        <v>0</v>
      </c>
      <c r="E7" s="43">
        <v>6695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6695</v>
      </c>
      <c r="O7" s="44">
        <f t="shared" si="2"/>
        <v>3.2064176245210727</v>
      </c>
      <c r="P7" s="9"/>
    </row>
    <row r="8" spans="1:16" ht="15">
      <c r="A8" s="12"/>
      <c r="B8" s="23">
        <v>312.6</v>
      </c>
      <c r="C8" s="19" t="s">
        <v>10</v>
      </c>
      <c r="D8" s="43">
        <v>56416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56416</v>
      </c>
      <c r="O8" s="44">
        <f t="shared" si="2"/>
        <v>27.019157088122604</v>
      </c>
      <c r="P8" s="9"/>
    </row>
    <row r="9" spans="1:16" ht="15">
      <c r="A9" s="12"/>
      <c r="B9" s="23">
        <v>314.1</v>
      </c>
      <c r="C9" s="19" t="s">
        <v>11</v>
      </c>
      <c r="D9" s="43">
        <v>27138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27138</v>
      </c>
      <c r="O9" s="44">
        <f t="shared" si="2"/>
        <v>12.99712643678161</v>
      </c>
      <c r="P9" s="9"/>
    </row>
    <row r="10" spans="1:16" ht="15">
      <c r="A10" s="12"/>
      <c r="B10" s="23">
        <v>315</v>
      </c>
      <c r="C10" s="19" t="s">
        <v>12</v>
      </c>
      <c r="D10" s="43">
        <v>29230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29230</v>
      </c>
      <c r="O10" s="44">
        <f t="shared" si="2"/>
        <v>13.99904214559387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95996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95996</v>
      </c>
      <c r="O11" s="42">
        <f t="shared" si="2"/>
        <v>45.975095785440615</v>
      </c>
      <c r="P11" s="10"/>
    </row>
    <row r="12" spans="1:16" ht="15">
      <c r="A12" s="12"/>
      <c r="B12" s="23">
        <v>323.1</v>
      </c>
      <c r="C12" s="19" t="s">
        <v>14</v>
      </c>
      <c r="D12" s="43">
        <v>92546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92546</v>
      </c>
      <c r="O12" s="44">
        <f t="shared" si="2"/>
        <v>44.3227969348659</v>
      </c>
      <c r="P12" s="9"/>
    </row>
    <row r="13" spans="1:16" ht="15">
      <c r="A13" s="12"/>
      <c r="B13" s="23">
        <v>329</v>
      </c>
      <c r="C13" s="19" t="s">
        <v>15</v>
      </c>
      <c r="D13" s="43">
        <v>3450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3450</v>
      </c>
      <c r="O13" s="44">
        <f t="shared" si="2"/>
        <v>1.6522988505747127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SUM(D15:D20)</f>
        <v>328947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328947</v>
      </c>
      <c r="O14" s="42">
        <f t="shared" si="2"/>
        <v>157.54166666666666</v>
      </c>
      <c r="P14" s="10"/>
    </row>
    <row r="15" spans="1:16" ht="15">
      <c r="A15" s="12"/>
      <c r="B15" s="23">
        <v>334.7</v>
      </c>
      <c r="C15" s="19" t="s">
        <v>17</v>
      </c>
      <c r="D15" s="43">
        <v>244351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244351</v>
      </c>
      <c r="O15" s="44">
        <f t="shared" si="2"/>
        <v>117.02634099616859</v>
      </c>
      <c r="P15" s="9"/>
    </row>
    <row r="16" spans="1:16" ht="15">
      <c r="A16" s="12"/>
      <c r="B16" s="23">
        <v>335.12</v>
      </c>
      <c r="C16" s="19" t="s">
        <v>18</v>
      </c>
      <c r="D16" s="43">
        <v>40427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40427</v>
      </c>
      <c r="O16" s="44">
        <f t="shared" si="2"/>
        <v>19.361590038314176</v>
      </c>
      <c r="P16" s="9"/>
    </row>
    <row r="17" spans="1:16" ht="15">
      <c r="A17" s="12"/>
      <c r="B17" s="23">
        <v>335.14</v>
      </c>
      <c r="C17" s="19" t="s">
        <v>19</v>
      </c>
      <c r="D17" s="43">
        <v>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</v>
      </c>
      <c r="O17" s="44">
        <f t="shared" si="2"/>
        <v>0.041666666666666664</v>
      </c>
      <c r="P17" s="9"/>
    </row>
    <row r="18" spans="1:16" ht="15">
      <c r="A18" s="12"/>
      <c r="B18" s="23">
        <v>335.15</v>
      </c>
      <c r="C18" s="19" t="s">
        <v>20</v>
      </c>
      <c r="D18" s="43">
        <v>432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432</v>
      </c>
      <c r="O18" s="44">
        <f t="shared" si="2"/>
        <v>0.20689655172413793</v>
      </c>
      <c r="P18" s="9"/>
    </row>
    <row r="19" spans="1:16" ht="15">
      <c r="A19" s="12"/>
      <c r="B19" s="23">
        <v>335.18</v>
      </c>
      <c r="C19" s="19" t="s">
        <v>21</v>
      </c>
      <c r="D19" s="43">
        <v>31150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31150</v>
      </c>
      <c r="O19" s="44">
        <f t="shared" si="2"/>
        <v>14.918582375478927</v>
      </c>
      <c r="P19" s="9"/>
    </row>
    <row r="20" spans="1:16" ht="15">
      <c r="A20" s="12"/>
      <c r="B20" s="23">
        <v>337.2</v>
      </c>
      <c r="C20" s="19" t="s">
        <v>22</v>
      </c>
      <c r="D20" s="43">
        <v>12500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12500</v>
      </c>
      <c r="O20" s="44">
        <f t="shared" si="2"/>
        <v>5.986590038314176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SUM(D22:D26)</f>
        <v>91954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107123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199077</v>
      </c>
      <c r="O21" s="42">
        <f t="shared" si="2"/>
        <v>95.3433908045977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79468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79468</v>
      </c>
      <c r="O22" s="44">
        <f t="shared" si="2"/>
        <v>38.059386973180075</v>
      </c>
      <c r="P22" s="9"/>
    </row>
    <row r="23" spans="1:16" ht="15">
      <c r="A23" s="12"/>
      <c r="B23" s="23">
        <v>343.4</v>
      </c>
      <c r="C23" s="19" t="s">
        <v>30</v>
      </c>
      <c r="D23" s="43">
        <v>66529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66529</v>
      </c>
      <c r="O23" s="44">
        <f t="shared" si="2"/>
        <v>31.862547892720308</v>
      </c>
      <c r="P23" s="9"/>
    </row>
    <row r="24" spans="1:16" ht="15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27655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27655</v>
      </c>
      <c r="O24" s="44">
        <f t="shared" si="2"/>
        <v>13.244731800766283</v>
      </c>
      <c r="P24" s="9"/>
    </row>
    <row r="25" spans="1:16" ht="15">
      <c r="A25" s="12"/>
      <c r="B25" s="23">
        <v>344.9</v>
      </c>
      <c r="C25" s="19" t="s">
        <v>32</v>
      </c>
      <c r="D25" s="43">
        <v>22073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22073</v>
      </c>
      <c r="O25" s="44">
        <f t="shared" si="2"/>
        <v>10.571360153256705</v>
      </c>
      <c r="P25" s="9"/>
    </row>
    <row r="26" spans="1:16" ht="15">
      <c r="A26" s="12"/>
      <c r="B26" s="23">
        <v>347.2</v>
      </c>
      <c r="C26" s="19" t="s">
        <v>33</v>
      </c>
      <c r="D26" s="43">
        <v>3352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3352</v>
      </c>
      <c r="O26" s="44">
        <f t="shared" si="2"/>
        <v>1.6053639846743295</v>
      </c>
      <c r="P26" s="9"/>
    </row>
    <row r="27" spans="1:16" ht="15.75">
      <c r="A27" s="27" t="s">
        <v>1</v>
      </c>
      <c r="B27" s="28"/>
      <c r="C27" s="29"/>
      <c r="D27" s="30">
        <f aca="true" t="shared" si="6" ref="D27:M27">SUM(D28:D29)</f>
        <v>3872</v>
      </c>
      <c r="E27" s="30">
        <f t="shared" si="6"/>
        <v>232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468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4572</v>
      </c>
      <c r="O27" s="42">
        <f t="shared" si="2"/>
        <v>2.189655172413793</v>
      </c>
      <c r="P27" s="10"/>
    </row>
    <row r="28" spans="1:16" ht="15">
      <c r="A28" s="12"/>
      <c r="B28" s="23">
        <v>361.1</v>
      </c>
      <c r="C28" s="19" t="s">
        <v>36</v>
      </c>
      <c r="D28" s="43">
        <v>958</v>
      </c>
      <c r="E28" s="43">
        <v>232</v>
      </c>
      <c r="F28" s="43">
        <v>0</v>
      </c>
      <c r="G28" s="43">
        <v>0</v>
      </c>
      <c r="H28" s="43">
        <v>0</v>
      </c>
      <c r="I28" s="43">
        <v>468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1658</v>
      </c>
      <c r="O28" s="44">
        <f t="shared" si="2"/>
        <v>0.7940613026819924</v>
      </c>
      <c r="P28" s="9"/>
    </row>
    <row r="29" spans="1:16" ht="15">
      <c r="A29" s="12"/>
      <c r="B29" s="23">
        <v>369.9</v>
      </c>
      <c r="C29" s="19" t="s">
        <v>37</v>
      </c>
      <c r="D29" s="43">
        <v>2914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2914</v>
      </c>
      <c r="O29" s="44">
        <f t="shared" si="2"/>
        <v>1.3955938697318007</v>
      </c>
      <c r="P29" s="9"/>
    </row>
    <row r="30" spans="1:16" ht="15.75">
      <c r="A30" s="27" t="s">
        <v>28</v>
      </c>
      <c r="B30" s="28"/>
      <c r="C30" s="29"/>
      <c r="D30" s="30">
        <f aca="true" t="shared" si="7" ref="D30:M30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22418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22418</v>
      </c>
      <c r="O30" s="42">
        <f t="shared" si="2"/>
        <v>10.736590038314176</v>
      </c>
      <c r="P30" s="9"/>
    </row>
    <row r="31" spans="1:16" ht="15.75" thickBot="1">
      <c r="A31" s="12"/>
      <c r="B31" s="23">
        <v>381</v>
      </c>
      <c r="C31" s="19" t="s">
        <v>38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22418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22418</v>
      </c>
      <c r="O31" s="44">
        <f t="shared" si="2"/>
        <v>10.736590038314176</v>
      </c>
      <c r="P31" s="9"/>
    </row>
    <row r="32" spans="1:119" ht="16.5" thickBot="1">
      <c r="A32" s="13" t="s">
        <v>34</v>
      </c>
      <c r="B32" s="21"/>
      <c r="C32" s="20"/>
      <c r="D32" s="14">
        <f>SUM(D5,D11,D14,D21,D27,D30)</f>
        <v>633553</v>
      </c>
      <c r="E32" s="14">
        <f aca="true" t="shared" si="8" ref="E32:M32">SUM(E5,E11,E14,E21,E27,E30)</f>
        <v>44178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130009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807740</v>
      </c>
      <c r="O32" s="36">
        <f t="shared" si="2"/>
        <v>386.8486590038314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49</v>
      </c>
      <c r="M34" s="48"/>
      <c r="N34" s="48"/>
      <c r="O34" s="40">
        <v>2088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108228</v>
      </c>
      <c r="E5" s="25">
        <f t="shared" si="0"/>
        <v>43204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151432</v>
      </c>
      <c r="O5" s="31">
        <f aca="true" t="shared" si="2" ref="O5:O33">(N5/O$35)</f>
        <v>39.08931337119257</v>
      </c>
      <c r="P5" s="6"/>
    </row>
    <row r="6" spans="1:16" ht="15">
      <c r="A6" s="12"/>
      <c r="B6" s="23">
        <v>312.1</v>
      </c>
      <c r="C6" s="19" t="s">
        <v>8</v>
      </c>
      <c r="D6" s="43">
        <v>0</v>
      </c>
      <c r="E6" s="43">
        <v>36617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36617</v>
      </c>
      <c r="O6" s="44">
        <f t="shared" si="2"/>
        <v>9.45198760970573</v>
      </c>
      <c r="P6" s="9"/>
    </row>
    <row r="7" spans="1:16" ht="15">
      <c r="A7" s="12"/>
      <c r="B7" s="23">
        <v>312.3</v>
      </c>
      <c r="C7" s="19" t="s">
        <v>9</v>
      </c>
      <c r="D7" s="43">
        <v>0</v>
      </c>
      <c r="E7" s="43">
        <v>6587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6587</v>
      </c>
      <c r="O7" s="44">
        <f t="shared" si="2"/>
        <v>1.7003097573567372</v>
      </c>
      <c r="P7" s="9"/>
    </row>
    <row r="8" spans="1:16" ht="15">
      <c r="A8" s="12"/>
      <c r="B8" s="23">
        <v>312.6</v>
      </c>
      <c r="C8" s="19" t="s">
        <v>10</v>
      </c>
      <c r="D8" s="43">
        <v>55663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55663</v>
      </c>
      <c r="O8" s="44">
        <f t="shared" si="2"/>
        <v>14.368353123386681</v>
      </c>
      <c r="P8" s="9"/>
    </row>
    <row r="9" spans="1:16" ht="15">
      <c r="A9" s="12"/>
      <c r="B9" s="23">
        <v>314.1</v>
      </c>
      <c r="C9" s="19" t="s">
        <v>11</v>
      </c>
      <c r="D9" s="43">
        <v>24652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24652</v>
      </c>
      <c r="O9" s="44">
        <f t="shared" si="2"/>
        <v>6.363448631905007</v>
      </c>
      <c r="P9" s="9"/>
    </row>
    <row r="10" spans="1:16" ht="15">
      <c r="A10" s="12"/>
      <c r="B10" s="23">
        <v>315</v>
      </c>
      <c r="C10" s="19" t="s">
        <v>12</v>
      </c>
      <c r="D10" s="43">
        <v>27913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27913</v>
      </c>
      <c r="O10" s="44">
        <f t="shared" si="2"/>
        <v>7.20521424883841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81210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81210</v>
      </c>
      <c r="O11" s="42">
        <f t="shared" si="2"/>
        <v>20.962829117191532</v>
      </c>
      <c r="P11" s="10"/>
    </row>
    <row r="12" spans="1:16" ht="15">
      <c r="A12" s="12"/>
      <c r="B12" s="23">
        <v>323.1</v>
      </c>
      <c r="C12" s="19" t="s">
        <v>14</v>
      </c>
      <c r="D12" s="43">
        <v>76598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76598</v>
      </c>
      <c r="O12" s="44">
        <f t="shared" si="2"/>
        <v>19.77232834279814</v>
      </c>
      <c r="P12" s="9"/>
    </row>
    <row r="13" spans="1:16" ht="15">
      <c r="A13" s="12"/>
      <c r="B13" s="23">
        <v>329</v>
      </c>
      <c r="C13" s="19" t="s">
        <v>15</v>
      </c>
      <c r="D13" s="43">
        <v>4612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4612</v>
      </c>
      <c r="O13" s="44">
        <f t="shared" si="2"/>
        <v>1.1905007743933917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SUM(D15:D20)</f>
        <v>139132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139132</v>
      </c>
      <c r="O14" s="42">
        <f t="shared" si="2"/>
        <v>35.914300464636035</v>
      </c>
      <c r="P14" s="10"/>
    </row>
    <row r="15" spans="1:16" ht="15">
      <c r="A15" s="12"/>
      <c r="B15" s="23">
        <v>334.7</v>
      </c>
      <c r="C15" s="19" t="s">
        <v>17</v>
      </c>
      <c r="D15" s="43">
        <v>56976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56976</v>
      </c>
      <c r="O15" s="44">
        <f t="shared" si="2"/>
        <v>14.707279297883325</v>
      </c>
      <c r="P15" s="9"/>
    </row>
    <row r="16" spans="1:16" ht="15">
      <c r="A16" s="12"/>
      <c r="B16" s="23">
        <v>335.12</v>
      </c>
      <c r="C16" s="19" t="s">
        <v>18</v>
      </c>
      <c r="D16" s="43">
        <v>40463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40463</v>
      </c>
      <c r="O16" s="44">
        <f t="shared" si="2"/>
        <v>10.444759938048529</v>
      </c>
      <c r="P16" s="9"/>
    </row>
    <row r="17" spans="1:16" ht="15">
      <c r="A17" s="12"/>
      <c r="B17" s="23">
        <v>335.14</v>
      </c>
      <c r="C17" s="19" t="s">
        <v>19</v>
      </c>
      <c r="D17" s="43">
        <v>585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585</v>
      </c>
      <c r="O17" s="44">
        <f t="shared" si="2"/>
        <v>0.15100671140939598</v>
      </c>
      <c r="P17" s="9"/>
    </row>
    <row r="18" spans="1:16" ht="15">
      <c r="A18" s="12"/>
      <c r="B18" s="23">
        <v>335.15</v>
      </c>
      <c r="C18" s="19" t="s">
        <v>20</v>
      </c>
      <c r="D18" s="43">
        <v>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</v>
      </c>
      <c r="O18" s="44">
        <f t="shared" si="2"/>
        <v>0.0054207537429013936</v>
      </c>
      <c r="P18" s="9"/>
    </row>
    <row r="19" spans="1:16" ht="15">
      <c r="A19" s="12"/>
      <c r="B19" s="23">
        <v>335.18</v>
      </c>
      <c r="C19" s="19" t="s">
        <v>21</v>
      </c>
      <c r="D19" s="43">
        <v>31087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31087</v>
      </c>
      <c r="O19" s="44">
        <f t="shared" si="2"/>
        <v>8.024522457408363</v>
      </c>
      <c r="P19" s="9"/>
    </row>
    <row r="20" spans="1:16" ht="15">
      <c r="A20" s="12"/>
      <c r="B20" s="23">
        <v>337.2</v>
      </c>
      <c r="C20" s="19" t="s">
        <v>22</v>
      </c>
      <c r="D20" s="43">
        <v>10000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</v>
      </c>
      <c r="O20" s="44">
        <f t="shared" si="2"/>
        <v>2.581311306143521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SUM(D22:D26)</f>
        <v>89660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96064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185724</v>
      </c>
      <c r="O21" s="42">
        <f t="shared" si="2"/>
        <v>47.941146102219925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67812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67812</v>
      </c>
      <c r="O22" s="44">
        <f t="shared" si="2"/>
        <v>17.504388229220442</v>
      </c>
      <c r="P22" s="9"/>
    </row>
    <row r="23" spans="1:16" ht="15">
      <c r="A23" s="12"/>
      <c r="B23" s="23">
        <v>343.4</v>
      </c>
      <c r="C23" s="19" t="s">
        <v>30</v>
      </c>
      <c r="D23" s="43">
        <v>65439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65439</v>
      </c>
      <c r="O23" s="44">
        <f t="shared" si="2"/>
        <v>16.891843056272588</v>
      </c>
      <c r="P23" s="9"/>
    </row>
    <row r="24" spans="1:16" ht="15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28252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28252</v>
      </c>
      <c r="O24" s="44">
        <f t="shared" si="2"/>
        <v>7.292720702116675</v>
      </c>
      <c r="P24" s="9"/>
    </row>
    <row r="25" spans="1:16" ht="15">
      <c r="A25" s="12"/>
      <c r="B25" s="23">
        <v>344.9</v>
      </c>
      <c r="C25" s="19" t="s">
        <v>32</v>
      </c>
      <c r="D25" s="43">
        <v>20414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20414</v>
      </c>
      <c r="O25" s="44">
        <f t="shared" si="2"/>
        <v>5.269488900361384</v>
      </c>
      <c r="P25" s="9"/>
    </row>
    <row r="26" spans="1:16" ht="15">
      <c r="A26" s="12"/>
      <c r="B26" s="23">
        <v>347.2</v>
      </c>
      <c r="C26" s="19" t="s">
        <v>33</v>
      </c>
      <c r="D26" s="43">
        <v>3807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3807</v>
      </c>
      <c r="O26" s="44">
        <f t="shared" si="2"/>
        <v>0.9827052142488384</v>
      </c>
      <c r="P26" s="9"/>
    </row>
    <row r="27" spans="1:16" ht="15.75">
      <c r="A27" s="27" t="s">
        <v>1</v>
      </c>
      <c r="B27" s="28"/>
      <c r="C27" s="29"/>
      <c r="D27" s="30">
        <f aca="true" t="shared" si="6" ref="D27:M27">SUM(D28:D29)</f>
        <v>4556</v>
      </c>
      <c r="E27" s="30">
        <f t="shared" si="6"/>
        <v>665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659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5880</v>
      </c>
      <c r="O27" s="42">
        <f t="shared" si="2"/>
        <v>1.5178110480123903</v>
      </c>
      <c r="P27" s="10"/>
    </row>
    <row r="28" spans="1:16" ht="15">
      <c r="A28" s="12"/>
      <c r="B28" s="23">
        <v>361.1</v>
      </c>
      <c r="C28" s="19" t="s">
        <v>36</v>
      </c>
      <c r="D28" s="43">
        <v>1855</v>
      </c>
      <c r="E28" s="43">
        <v>665</v>
      </c>
      <c r="F28" s="43">
        <v>0</v>
      </c>
      <c r="G28" s="43">
        <v>0</v>
      </c>
      <c r="H28" s="43">
        <v>0</v>
      </c>
      <c r="I28" s="43">
        <v>659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3179</v>
      </c>
      <c r="O28" s="44">
        <f t="shared" si="2"/>
        <v>0.8205988642230253</v>
      </c>
      <c r="P28" s="9"/>
    </row>
    <row r="29" spans="1:16" ht="15">
      <c r="A29" s="12"/>
      <c r="B29" s="23">
        <v>369.9</v>
      </c>
      <c r="C29" s="19" t="s">
        <v>37</v>
      </c>
      <c r="D29" s="43">
        <v>2701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2701</v>
      </c>
      <c r="O29" s="44">
        <f t="shared" si="2"/>
        <v>0.697212183789365</v>
      </c>
      <c r="P29" s="9"/>
    </row>
    <row r="30" spans="1:16" ht="15.75">
      <c r="A30" s="27" t="s">
        <v>28</v>
      </c>
      <c r="B30" s="28"/>
      <c r="C30" s="29"/>
      <c r="D30" s="30">
        <f aca="true" t="shared" si="7" ref="D30:M30">SUM(D31:D32)</f>
        <v>143385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31418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174803</v>
      </c>
      <c r="O30" s="42">
        <f t="shared" si="2"/>
        <v>45.12209602478059</v>
      </c>
      <c r="P30" s="9"/>
    </row>
    <row r="31" spans="1:16" ht="15">
      <c r="A31" s="12"/>
      <c r="B31" s="23">
        <v>381</v>
      </c>
      <c r="C31" s="19" t="s">
        <v>38</v>
      </c>
      <c r="D31" s="43">
        <v>3485</v>
      </c>
      <c r="E31" s="43">
        <v>0</v>
      </c>
      <c r="F31" s="43">
        <v>0</v>
      </c>
      <c r="G31" s="43">
        <v>0</v>
      </c>
      <c r="H31" s="43">
        <v>0</v>
      </c>
      <c r="I31" s="43">
        <v>31418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34903</v>
      </c>
      <c r="O31" s="44">
        <f t="shared" si="2"/>
        <v>9.009550851832731</v>
      </c>
      <c r="P31" s="9"/>
    </row>
    <row r="32" spans="1:16" ht="15.75" thickBot="1">
      <c r="A32" s="12"/>
      <c r="B32" s="23">
        <v>384</v>
      </c>
      <c r="C32" s="19" t="s">
        <v>39</v>
      </c>
      <c r="D32" s="43">
        <v>139900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139900</v>
      </c>
      <c r="O32" s="44">
        <f t="shared" si="2"/>
        <v>36.112545172947854</v>
      </c>
      <c r="P32" s="9"/>
    </row>
    <row r="33" spans="1:119" ht="16.5" thickBot="1">
      <c r="A33" s="13" t="s">
        <v>34</v>
      </c>
      <c r="B33" s="21"/>
      <c r="C33" s="20"/>
      <c r="D33" s="14">
        <f>SUM(D5,D11,D14,D21,D27,D30)</f>
        <v>566171</v>
      </c>
      <c r="E33" s="14">
        <f aca="true" t="shared" si="8" ref="E33:M33">SUM(E5,E11,E14,E21,E27,E30)</f>
        <v>43869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128141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738181</v>
      </c>
      <c r="O33" s="36">
        <f t="shared" si="2"/>
        <v>190.54749612803303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46</v>
      </c>
      <c r="M35" s="48"/>
      <c r="N35" s="48"/>
      <c r="O35" s="40">
        <v>3874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111255</v>
      </c>
      <c r="E5" s="25">
        <f t="shared" si="0"/>
        <v>44980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156235</v>
      </c>
      <c r="O5" s="31">
        <f aca="true" t="shared" si="2" ref="O5:O33">(N5/O$35)</f>
        <v>40.24600721277692</v>
      </c>
      <c r="P5" s="6"/>
    </row>
    <row r="6" spans="1:16" ht="15">
      <c r="A6" s="12"/>
      <c r="B6" s="23">
        <v>312.1</v>
      </c>
      <c r="C6" s="19" t="s">
        <v>8</v>
      </c>
      <c r="D6" s="43">
        <v>0</v>
      </c>
      <c r="E6" s="43">
        <v>37903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37903</v>
      </c>
      <c r="O6" s="44">
        <f t="shared" si="2"/>
        <v>9.76378155589902</v>
      </c>
      <c r="P6" s="9"/>
    </row>
    <row r="7" spans="1:16" ht="15">
      <c r="A7" s="12"/>
      <c r="B7" s="23">
        <v>312.3</v>
      </c>
      <c r="C7" s="19" t="s">
        <v>9</v>
      </c>
      <c r="D7" s="43">
        <v>0</v>
      </c>
      <c r="E7" s="43">
        <v>7077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7077</v>
      </c>
      <c r="O7" s="44">
        <f t="shared" si="2"/>
        <v>1.8230293663060277</v>
      </c>
      <c r="P7" s="9"/>
    </row>
    <row r="8" spans="1:16" ht="15">
      <c r="A8" s="12"/>
      <c r="B8" s="23">
        <v>312.6</v>
      </c>
      <c r="C8" s="19" t="s">
        <v>10</v>
      </c>
      <c r="D8" s="43">
        <v>59399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59399</v>
      </c>
      <c r="O8" s="44">
        <f t="shared" si="2"/>
        <v>15.301133436373004</v>
      </c>
      <c r="P8" s="9"/>
    </row>
    <row r="9" spans="1:16" ht="15">
      <c r="A9" s="12"/>
      <c r="B9" s="23">
        <v>314.1</v>
      </c>
      <c r="C9" s="19" t="s">
        <v>11</v>
      </c>
      <c r="D9" s="43">
        <v>24547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24547</v>
      </c>
      <c r="O9" s="44">
        <f t="shared" si="2"/>
        <v>6.32328696548171</v>
      </c>
      <c r="P9" s="9"/>
    </row>
    <row r="10" spans="1:16" ht="15">
      <c r="A10" s="12"/>
      <c r="B10" s="23">
        <v>315</v>
      </c>
      <c r="C10" s="19" t="s">
        <v>12</v>
      </c>
      <c r="D10" s="43">
        <v>27309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27309</v>
      </c>
      <c r="O10" s="44">
        <f t="shared" si="2"/>
        <v>7.0347758887171565</v>
      </c>
      <c r="P10" s="9"/>
    </row>
    <row r="11" spans="1:16" ht="15.75">
      <c r="A11" s="27" t="s">
        <v>71</v>
      </c>
      <c r="B11" s="28"/>
      <c r="C11" s="29"/>
      <c r="D11" s="30">
        <f aca="true" t="shared" si="3" ref="D11:M11">SUM(D12:D13)</f>
        <v>71858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71858</v>
      </c>
      <c r="O11" s="42">
        <f t="shared" si="2"/>
        <v>18.510561566202988</v>
      </c>
      <c r="P11" s="10"/>
    </row>
    <row r="12" spans="1:16" ht="15">
      <c r="A12" s="12"/>
      <c r="B12" s="23">
        <v>323.1</v>
      </c>
      <c r="C12" s="19" t="s">
        <v>14</v>
      </c>
      <c r="D12" s="43">
        <v>67090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67090</v>
      </c>
      <c r="O12" s="44">
        <f t="shared" si="2"/>
        <v>17.28232869654817</v>
      </c>
      <c r="P12" s="9"/>
    </row>
    <row r="13" spans="1:16" ht="15">
      <c r="A13" s="12"/>
      <c r="B13" s="23">
        <v>329</v>
      </c>
      <c r="C13" s="19" t="s">
        <v>72</v>
      </c>
      <c r="D13" s="43">
        <v>4768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4768</v>
      </c>
      <c r="O13" s="44">
        <f t="shared" si="2"/>
        <v>1.228232869654817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SUM(D15:D20)</f>
        <v>91440</v>
      </c>
      <c r="E14" s="30">
        <f t="shared" si="4"/>
        <v>3528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94968</v>
      </c>
      <c r="O14" s="42">
        <f t="shared" si="2"/>
        <v>24.463678516228747</v>
      </c>
      <c r="P14" s="10"/>
    </row>
    <row r="15" spans="1:16" ht="15">
      <c r="A15" s="12"/>
      <c r="B15" s="23">
        <v>335.12</v>
      </c>
      <c r="C15" s="19" t="s">
        <v>18</v>
      </c>
      <c r="D15" s="43">
        <v>45686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45686</v>
      </c>
      <c r="O15" s="44">
        <f t="shared" si="2"/>
        <v>11.76867594023699</v>
      </c>
      <c r="P15" s="9"/>
    </row>
    <row r="16" spans="1:16" ht="15">
      <c r="A16" s="12"/>
      <c r="B16" s="23">
        <v>335.14</v>
      </c>
      <c r="C16" s="19" t="s">
        <v>19</v>
      </c>
      <c r="D16" s="43">
        <v>201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</v>
      </c>
      <c r="O16" s="44">
        <f t="shared" si="2"/>
        <v>0.0517774343122102</v>
      </c>
      <c r="P16" s="9"/>
    </row>
    <row r="17" spans="1:16" ht="15">
      <c r="A17" s="12"/>
      <c r="B17" s="23">
        <v>335.15</v>
      </c>
      <c r="C17" s="19" t="s">
        <v>20</v>
      </c>
      <c r="D17" s="43">
        <v>127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</v>
      </c>
      <c r="O17" s="44">
        <f t="shared" si="2"/>
        <v>0.032715095311695</v>
      </c>
      <c r="P17" s="9"/>
    </row>
    <row r="18" spans="1:16" ht="15">
      <c r="A18" s="12"/>
      <c r="B18" s="23">
        <v>335.18</v>
      </c>
      <c r="C18" s="19" t="s">
        <v>21</v>
      </c>
      <c r="D18" s="43">
        <v>35426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35426</v>
      </c>
      <c r="O18" s="44">
        <f t="shared" si="2"/>
        <v>9.125708397733128</v>
      </c>
      <c r="P18" s="9"/>
    </row>
    <row r="19" spans="1:16" ht="15">
      <c r="A19" s="12"/>
      <c r="B19" s="23">
        <v>337.2</v>
      </c>
      <c r="C19" s="19" t="s">
        <v>22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10000</v>
      </c>
      <c r="O19" s="44">
        <f t="shared" si="2"/>
        <v>2.575991756826378</v>
      </c>
      <c r="P19" s="9"/>
    </row>
    <row r="20" spans="1:16" ht="15">
      <c r="A20" s="12"/>
      <c r="B20" s="23">
        <v>337.7</v>
      </c>
      <c r="C20" s="19" t="s">
        <v>56</v>
      </c>
      <c r="D20" s="43">
        <v>0</v>
      </c>
      <c r="E20" s="43">
        <v>3528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3528</v>
      </c>
      <c r="O20" s="44">
        <f t="shared" si="2"/>
        <v>0.9088098918083463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SUM(D22:D27)</f>
        <v>88811</v>
      </c>
      <c r="E21" s="30">
        <f t="shared" si="5"/>
        <v>1307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105316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195434</v>
      </c>
      <c r="O21" s="42">
        <f t="shared" si="2"/>
        <v>50.34363730036064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76706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76706</v>
      </c>
      <c r="O22" s="44">
        <f t="shared" si="2"/>
        <v>19.759402369912415</v>
      </c>
      <c r="P22" s="9"/>
    </row>
    <row r="23" spans="1:16" ht="15">
      <c r="A23" s="12"/>
      <c r="B23" s="23">
        <v>343.4</v>
      </c>
      <c r="C23" s="19" t="s">
        <v>30</v>
      </c>
      <c r="D23" s="43">
        <v>67799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67799</v>
      </c>
      <c r="O23" s="44">
        <f t="shared" si="2"/>
        <v>17.46496651210716</v>
      </c>
      <c r="P23" s="9"/>
    </row>
    <row r="24" spans="1:16" ht="15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28610</v>
      </c>
      <c r="O24" s="44">
        <f t="shared" si="2"/>
        <v>7.369912416280268</v>
      </c>
      <c r="P24" s="9"/>
    </row>
    <row r="25" spans="1:16" ht="15">
      <c r="A25" s="12"/>
      <c r="B25" s="23">
        <v>343.9</v>
      </c>
      <c r="C25" s="19" t="s">
        <v>73</v>
      </c>
      <c r="D25" s="43">
        <v>12226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12226</v>
      </c>
      <c r="O25" s="44">
        <f t="shared" si="2"/>
        <v>3.14940752189593</v>
      </c>
      <c r="P25" s="9"/>
    </row>
    <row r="26" spans="1:16" ht="15">
      <c r="A26" s="12"/>
      <c r="B26" s="23">
        <v>344.9</v>
      </c>
      <c r="C26" s="19" t="s">
        <v>32</v>
      </c>
      <c r="D26" s="43">
        <v>8786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8786</v>
      </c>
      <c r="O26" s="44">
        <f t="shared" si="2"/>
        <v>2.2632663575476557</v>
      </c>
      <c r="P26" s="9"/>
    </row>
    <row r="27" spans="1:16" ht="15">
      <c r="A27" s="12"/>
      <c r="B27" s="23">
        <v>347.2</v>
      </c>
      <c r="C27" s="19" t="s">
        <v>33</v>
      </c>
      <c r="D27" s="43">
        <v>0</v>
      </c>
      <c r="E27" s="43">
        <v>1307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1307</v>
      </c>
      <c r="O27" s="44">
        <f t="shared" si="2"/>
        <v>0.33668212261720765</v>
      </c>
      <c r="P27" s="9"/>
    </row>
    <row r="28" spans="1:16" ht="15.75">
      <c r="A28" s="27" t="s">
        <v>1</v>
      </c>
      <c r="B28" s="28"/>
      <c r="C28" s="29"/>
      <c r="D28" s="30">
        <f aca="true" t="shared" si="7" ref="D28:M28">SUM(D29:D30)</f>
        <v>7061</v>
      </c>
      <c r="E28" s="30">
        <f t="shared" si="7"/>
        <v>1536</v>
      </c>
      <c r="F28" s="30">
        <f t="shared" si="7"/>
        <v>5</v>
      </c>
      <c r="G28" s="30">
        <f t="shared" si="7"/>
        <v>0</v>
      </c>
      <c r="H28" s="30">
        <f t="shared" si="7"/>
        <v>0</v>
      </c>
      <c r="I28" s="30">
        <f t="shared" si="7"/>
        <v>1902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aca="true" t="shared" si="8" ref="N28:N33">SUM(D28:M28)</f>
        <v>10504</v>
      </c>
      <c r="O28" s="42">
        <f t="shared" si="2"/>
        <v>2.7058217413704275</v>
      </c>
      <c r="P28" s="10"/>
    </row>
    <row r="29" spans="1:16" ht="15">
      <c r="A29" s="12"/>
      <c r="B29" s="23">
        <v>361.1</v>
      </c>
      <c r="C29" s="19" t="s">
        <v>36</v>
      </c>
      <c r="D29" s="43">
        <v>2393</v>
      </c>
      <c r="E29" s="43">
        <v>1536</v>
      </c>
      <c r="F29" s="43">
        <v>5</v>
      </c>
      <c r="G29" s="43">
        <v>0</v>
      </c>
      <c r="H29" s="43">
        <v>0</v>
      </c>
      <c r="I29" s="43">
        <v>1902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5836</v>
      </c>
      <c r="O29" s="44">
        <f t="shared" si="2"/>
        <v>1.5033487892838744</v>
      </c>
      <c r="P29" s="9"/>
    </row>
    <row r="30" spans="1:16" ht="15">
      <c r="A30" s="12"/>
      <c r="B30" s="23">
        <v>369.9</v>
      </c>
      <c r="C30" s="19" t="s">
        <v>37</v>
      </c>
      <c r="D30" s="43">
        <v>4668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4668</v>
      </c>
      <c r="O30" s="44">
        <f t="shared" si="2"/>
        <v>1.2024729520865534</v>
      </c>
      <c r="P30" s="9"/>
    </row>
    <row r="31" spans="1:16" ht="15.75">
      <c r="A31" s="27" t="s">
        <v>28</v>
      </c>
      <c r="B31" s="28"/>
      <c r="C31" s="29"/>
      <c r="D31" s="30">
        <f aca="true" t="shared" si="9" ref="D31:M31">SUM(D32:D32)</f>
        <v>7048</v>
      </c>
      <c r="E31" s="30">
        <f t="shared" si="9"/>
        <v>2000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18187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27235</v>
      </c>
      <c r="O31" s="42">
        <f t="shared" si="2"/>
        <v>7.015713549716641</v>
      </c>
      <c r="P31" s="9"/>
    </row>
    <row r="32" spans="1:16" ht="15.75" thickBot="1">
      <c r="A32" s="12"/>
      <c r="B32" s="23">
        <v>381</v>
      </c>
      <c r="C32" s="19" t="s">
        <v>38</v>
      </c>
      <c r="D32" s="43">
        <v>7048</v>
      </c>
      <c r="E32" s="43">
        <v>2000</v>
      </c>
      <c r="F32" s="43">
        <v>0</v>
      </c>
      <c r="G32" s="43">
        <v>0</v>
      </c>
      <c r="H32" s="43">
        <v>0</v>
      </c>
      <c r="I32" s="43">
        <v>18187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27235</v>
      </c>
      <c r="O32" s="44">
        <f t="shared" si="2"/>
        <v>7.015713549716641</v>
      </c>
      <c r="P32" s="9"/>
    </row>
    <row r="33" spans="1:119" ht="16.5" thickBot="1">
      <c r="A33" s="13" t="s">
        <v>34</v>
      </c>
      <c r="B33" s="21"/>
      <c r="C33" s="20"/>
      <c r="D33" s="14">
        <f>SUM(D5,D11,D14,D21,D28,D31)</f>
        <v>377473</v>
      </c>
      <c r="E33" s="14">
        <f aca="true" t="shared" si="10" ref="E33:M33">SUM(E5,E11,E14,E21,E28,E31)</f>
        <v>53351</v>
      </c>
      <c r="F33" s="14">
        <f t="shared" si="10"/>
        <v>5</v>
      </c>
      <c r="G33" s="14">
        <f t="shared" si="10"/>
        <v>0</v>
      </c>
      <c r="H33" s="14">
        <f t="shared" si="10"/>
        <v>0</v>
      </c>
      <c r="I33" s="14">
        <f t="shared" si="10"/>
        <v>125405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8"/>
        <v>556234</v>
      </c>
      <c r="O33" s="36">
        <f t="shared" si="2"/>
        <v>143.28541988665637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74</v>
      </c>
      <c r="M35" s="48"/>
      <c r="N35" s="48"/>
      <c r="O35" s="40">
        <v>3882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112745</v>
      </c>
      <c r="E5" s="25">
        <f t="shared" si="0"/>
        <v>31319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144064</v>
      </c>
      <c r="O5" s="31">
        <f aca="true" t="shared" si="2" ref="O5:O38">(N5/O$40)</f>
        <v>81.07146876758581</v>
      </c>
      <c r="P5" s="6"/>
    </row>
    <row r="6" spans="1:16" ht="15">
      <c r="A6" s="12"/>
      <c r="B6" s="23">
        <v>311</v>
      </c>
      <c r="C6" s="19" t="s">
        <v>76</v>
      </c>
      <c r="D6" s="43">
        <v>13578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13578</v>
      </c>
      <c r="O6" s="44">
        <f t="shared" si="2"/>
        <v>7.640967923466516</v>
      </c>
      <c r="P6" s="9"/>
    </row>
    <row r="7" spans="1:16" ht="15">
      <c r="A7" s="12"/>
      <c r="B7" s="23">
        <v>312.41</v>
      </c>
      <c r="C7" s="19" t="s">
        <v>102</v>
      </c>
      <c r="D7" s="43">
        <v>0</v>
      </c>
      <c r="E7" s="43">
        <v>26218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26218</v>
      </c>
      <c r="O7" s="44">
        <f t="shared" si="2"/>
        <v>14.754079909960607</v>
      </c>
      <c r="P7" s="9"/>
    </row>
    <row r="8" spans="1:16" ht="15">
      <c r="A8" s="12"/>
      <c r="B8" s="23">
        <v>312.42</v>
      </c>
      <c r="C8" s="19" t="s">
        <v>103</v>
      </c>
      <c r="D8" s="43">
        <v>0</v>
      </c>
      <c r="E8" s="43">
        <v>5101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5101</v>
      </c>
      <c r="O8" s="44">
        <f t="shared" si="2"/>
        <v>2.870568373663478</v>
      </c>
      <c r="P8" s="9"/>
    </row>
    <row r="9" spans="1:16" ht="15">
      <c r="A9" s="12"/>
      <c r="B9" s="23">
        <v>312.6</v>
      </c>
      <c r="C9" s="19" t="s">
        <v>10</v>
      </c>
      <c r="D9" s="43">
        <v>53727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53727</v>
      </c>
      <c r="O9" s="44">
        <f t="shared" si="2"/>
        <v>30.234665166010128</v>
      </c>
      <c r="P9" s="9"/>
    </row>
    <row r="10" spans="1:16" ht="15">
      <c r="A10" s="12"/>
      <c r="B10" s="23">
        <v>314.1</v>
      </c>
      <c r="C10" s="19" t="s">
        <v>11</v>
      </c>
      <c r="D10" s="43">
        <v>32572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32572</v>
      </c>
      <c r="O10" s="44">
        <f t="shared" si="2"/>
        <v>18.3297692740574</v>
      </c>
      <c r="P10" s="9"/>
    </row>
    <row r="11" spans="1:16" ht="15">
      <c r="A11" s="12"/>
      <c r="B11" s="23">
        <v>315</v>
      </c>
      <c r="C11" s="19" t="s">
        <v>62</v>
      </c>
      <c r="D11" s="43">
        <v>12868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12868</v>
      </c>
      <c r="O11" s="44">
        <f t="shared" si="2"/>
        <v>7.241418120427687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77914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77914</v>
      </c>
      <c r="O12" s="42">
        <f t="shared" si="2"/>
        <v>43.8458075407991</v>
      </c>
      <c r="P12" s="10"/>
    </row>
    <row r="13" spans="1:16" ht="15">
      <c r="A13" s="12"/>
      <c r="B13" s="23">
        <v>323.1</v>
      </c>
      <c r="C13" s="19" t="s">
        <v>14</v>
      </c>
      <c r="D13" s="43">
        <v>73026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73026</v>
      </c>
      <c r="O13" s="44">
        <f t="shared" si="2"/>
        <v>41.09510410804727</v>
      </c>
      <c r="P13" s="9"/>
    </row>
    <row r="14" spans="1:16" ht="15">
      <c r="A14" s="12"/>
      <c r="B14" s="23">
        <v>329</v>
      </c>
      <c r="C14" s="19" t="s">
        <v>15</v>
      </c>
      <c r="D14" s="43">
        <v>4888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4888</v>
      </c>
      <c r="O14" s="44">
        <f t="shared" si="2"/>
        <v>2.7507034327518287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SUM(D16:D23)</f>
        <v>735010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735010</v>
      </c>
      <c r="O15" s="42">
        <f t="shared" si="2"/>
        <v>413.6240855374226</v>
      </c>
      <c r="P15" s="10"/>
    </row>
    <row r="16" spans="1:16" ht="15">
      <c r="A16" s="12"/>
      <c r="B16" s="23">
        <v>331.5</v>
      </c>
      <c r="C16" s="19" t="s">
        <v>79</v>
      </c>
      <c r="D16" s="43">
        <v>54150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54150</v>
      </c>
      <c r="O16" s="44">
        <f t="shared" si="2"/>
        <v>30.472706809229038</v>
      </c>
      <c r="P16" s="9"/>
    </row>
    <row r="17" spans="1:16" ht="15">
      <c r="A17" s="12"/>
      <c r="B17" s="23">
        <v>334.49</v>
      </c>
      <c r="C17" s="19" t="s">
        <v>80</v>
      </c>
      <c r="D17" s="43">
        <v>564333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564333</v>
      </c>
      <c r="O17" s="44">
        <f t="shared" si="2"/>
        <v>317.57625211029824</v>
      </c>
      <c r="P17" s="9"/>
    </row>
    <row r="18" spans="1:16" ht="15">
      <c r="A18" s="12"/>
      <c r="B18" s="23">
        <v>335.12</v>
      </c>
      <c r="C18" s="19" t="s">
        <v>63</v>
      </c>
      <c r="D18" s="43">
        <v>40476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40476</v>
      </c>
      <c r="O18" s="44">
        <f t="shared" si="2"/>
        <v>22.77771525042206</v>
      </c>
      <c r="P18" s="9"/>
    </row>
    <row r="19" spans="1:16" ht="15">
      <c r="A19" s="12"/>
      <c r="B19" s="23">
        <v>335.14</v>
      </c>
      <c r="C19" s="19" t="s">
        <v>64</v>
      </c>
      <c r="D19" s="43">
        <v>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</v>
      </c>
      <c r="O19" s="44">
        <f t="shared" si="2"/>
        <v>0.04895891952729319</v>
      </c>
      <c r="P19" s="9"/>
    </row>
    <row r="20" spans="1:16" ht="15">
      <c r="A20" s="12"/>
      <c r="B20" s="23">
        <v>335.15</v>
      </c>
      <c r="C20" s="19" t="s">
        <v>65</v>
      </c>
      <c r="D20" s="43">
        <v>117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</v>
      </c>
      <c r="O20" s="44">
        <f t="shared" si="2"/>
        <v>0.06584130557118739</v>
      </c>
      <c r="P20" s="9"/>
    </row>
    <row r="21" spans="1:16" ht="15">
      <c r="A21" s="12"/>
      <c r="B21" s="23">
        <v>335.18</v>
      </c>
      <c r="C21" s="19" t="s">
        <v>66</v>
      </c>
      <c r="D21" s="43">
        <v>28169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28169</v>
      </c>
      <c r="O21" s="44">
        <f t="shared" si="2"/>
        <v>15.851997749015194</v>
      </c>
      <c r="P21" s="9"/>
    </row>
    <row r="22" spans="1:16" ht="15">
      <c r="A22" s="12"/>
      <c r="B22" s="23">
        <v>337.2</v>
      </c>
      <c r="C22" s="19" t="s">
        <v>22</v>
      </c>
      <c r="D22" s="43">
        <v>45454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45454</v>
      </c>
      <c r="O22" s="44">
        <f t="shared" si="2"/>
        <v>25.57906584130557</v>
      </c>
      <c r="P22" s="9"/>
    </row>
    <row r="23" spans="1:16" ht="15">
      <c r="A23" s="12"/>
      <c r="B23" s="23">
        <v>337.7</v>
      </c>
      <c r="C23" s="19" t="s">
        <v>56</v>
      </c>
      <c r="D23" s="43">
        <v>2224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2224</v>
      </c>
      <c r="O23" s="44">
        <f t="shared" si="2"/>
        <v>1.2515475520540236</v>
      </c>
      <c r="P23" s="9"/>
    </row>
    <row r="24" spans="1:16" ht="15.75">
      <c r="A24" s="27" t="s">
        <v>27</v>
      </c>
      <c r="B24" s="28"/>
      <c r="C24" s="29"/>
      <c r="D24" s="30">
        <f aca="true" t="shared" si="5" ref="D24:M24">SUM(D25:D30)</f>
        <v>104966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145948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250914</v>
      </c>
      <c r="O24" s="42">
        <f t="shared" si="2"/>
        <v>141.20090039392235</v>
      </c>
      <c r="P24" s="10"/>
    </row>
    <row r="25" spans="1:16" ht="15">
      <c r="A25" s="12"/>
      <c r="B25" s="23">
        <v>341.9</v>
      </c>
      <c r="C25" s="19" t="s">
        <v>67</v>
      </c>
      <c r="D25" s="43">
        <v>3600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6" ref="N25:N30">SUM(D25:M25)</f>
        <v>3600</v>
      </c>
      <c r="O25" s="44">
        <f t="shared" si="2"/>
        <v>2.0258863252673045</v>
      </c>
      <c r="P25" s="9"/>
    </row>
    <row r="26" spans="1:16" ht="15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108724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108724</v>
      </c>
      <c r="O26" s="44">
        <f t="shared" si="2"/>
        <v>61.18401800787845</v>
      </c>
      <c r="P26" s="9"/>
    </row>
    <row r="27" spans="1:16" ht="15">
      <c r="A27" s="12"/>
      <c r="B27" s="23">
        <v>343.4</v>
      </c>
      <c r="C27" s="19" t="s">
        <v>30</v>
      </c>
      <c r="D27" s="43">
        <v>76856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76856</v>
      </c>
      <c r="O27" s="44">
        <f t="shared" si="2"/>
        <v>43.2504220596511</v>
      </c>
      <c r="P27" s="9"/>
    </row>
    <row r="28" spans="1:16" ht="15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37224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37224</v>
      </c>
      <c r="O28" s="44">
        <f t="shared" si="2"/>
        <v>20.947664603263927</v>
      </c>
      <c r="P28" s="9"/>
    </row>
    <row r="29" spans="1:16" ht="15">
      <c r="A29" s="12"/>
      <c r="B29" s="23">
        <v>344.9</v>
      </c>
      <c r="C29" s="19" t="s">
        <v>68</v>
      </c>
      <c r="D29" s="43">
        <v>22825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22825</v>
      </c>
      <c r="O29" s="44">
        <f t="shared" si="2"/>
        <v>12.844682048396173</v>
      </c>
      <c r="P29" s="9"/>
    </row>
    <row r="30" spans="1:16" ht="15">
      <c r="A30" s="12"/>
      <c r="B30" s="23">
        <v>347.2</v>
      </c>
      <c r="C30" s="19" t="s">
        <v>33</v>
      </c>
      <c r="D30" s="43">
        <v>1685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1685</v>
      </c>
      <c r="O30" s="44">
        <f t="shared" si="2"/>
        <v>0.9482273494653911</v>
      </c>
      <c r="P30" s="9"/>
    </row>
    <row r="31" spans="1:16" ht="15.75">
      <c r="A31" s="27" t="s">
        <v>1</v>
      </c>
      <c r="B31" s="28"/>
      <c r="C31" s="29"/>
      <c r="D31" s="30">
        <f aca="true" t="shared" si="7" ref="D31:M31">SUM(D32:D33)</f>
        <v>11554</v>
      </c>
      <c r="E31" s="30">
        <f t="shared" si="7"/>
        <v>106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280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aca="true" t="shared" si="8" ref="N31:N38">SUM(D31:M31)</f>
        <v>11940</v>
      </c>
      <c r="O31" s="42">
        <f t="shared" si="2"/>
        <v>6.719189645469893</v>
      </c>
      <c r="P31" s="10"/>
    </row>
    <row r="32" spans="1:16" ht="15">
      <c r="A32" s="12"/>
      <c r="B32" s="23">
        <v>361.1</v>
      </c>
      <c r="C32" s="19" t="s">
        <v>36</v>
      </c>
      <c r="D32" s="43">
        <v>382</v>
      </c>
      <c r="E32" s="43">
        <v>106</v>
      </c>
      <c r="F32" s="43">
        <v>0</v>
      </c>
      <c r="G32" s="43">
        <v>0</v>
      </c>
      <c r="H32" s="43">
        <v>0</v>
      </c>
      <c r="I32" s="43">
        <v>280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768</v>
      </c>
      <c r="O32" s="44">
        <f t="shared" si="2"/>
        <v>0.4321890827236916</v>
      </c>
      <c r="P32" s="9"/>
    </row>
    <row r="33" spans="1:16" ht="15">
      <c r="A33" s="12"/>
      <c r="B33" s="23">
        <v>369.9</v>
      </c>
      <c r="C33" s="19" t="s">
        <v>37</v>
      </c>
      <c r="D33" s="43">
        <v>11172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11172</v>
      </c>
      <c r="O33" s="44">
        <f t="shared" si="2"/>
        <v>6.287000562746202</v>
      </c>
      <c r="P33" s="9"/>
    </row>
    <row r="34" spans="1:16" ht="15.75">
      <c r="A34" s="27" t="s">
        <v>28</v>
      </c>
      <c r="B34" s="28"/>
      <c r="C34" s="29"/>
      <c r="D34" s="30">
        <f aca="true" t="shared" si="9" ref="D34:M34">SUM(D35:D37)</f>
        <v>263012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263012</v>
      </c>
      <c r="O34" s="42">
        <f t="shared" si="2"/>
        <v>148.00900393922342</v>
      </c>
      <c r="P34" s="9"/>
    </row>
    <row r="35" spans="1:16" ht="15">
      <c r="A35" s="12"/>
      <c r="B35" s="23">
        <v>381</v>
      </c>
      <c r="C35" s="19" t="s">
        <v>38</v>
      </c>
      <c r="D35" s="43">
        <v>3461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3461</v>
      </c>
      <c r="O35" s="44">
        <f t="shared" si="2"/>
        <v>1.947664603263928</v>
      </c>
      <c r="P35" s="9"/>
    </row>
    <row r="36" spans="1:16" ht="15">
      <c r="A36" s="12"/>
      <c r="B36" s="23">
        <v>384</v>
      </c>
      <c r="C36" s="19" t="s">
        <v>39</v>
      </c>
      <c r="D36" s="43">
        <v>48480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48480</v>
      </c>
      <c r="O36" s="44">
        <f t="shared" si="2"/>
        <v>27.281935846933035</v>
      </c>
      <c r="P36" s="9"/>
    </row>
    <row r="37" spans="1:16" ht="15.75" thickBot="1">
      <c r="A37" s="12"/>
      <c r="B37" s="23">
        <v>388.2</v>
      </c>
      <c r="C37" s="19" t="s">
        <v>104</v>
      </c>
      <c r="D37" s="43">
        <v>211071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211071</v>
      </c>
      <c r="O37" s="44">
        <f t="shared" si="2"/>
        <v>118.77940348902645</v>
      </c>
      <c r="P37" s="9"/>
    </row>
    <row r="38" spans="1:119" ht="16.5" thickBot="1">
      <c r="A38" s="13" t="s">
        <v>34</v>
      </c>
      <c r="B38" s="21"/>
      <c r="C38" s="20"/>
      <c r="D38" s="14">
        <f>SUM(D5,D12,D15,D24,D31,D34)</f>
        <v>1305201</v>
      </c>
      <c r="E38" s="14">
        <f aca="true" t="shared" si="10" ref="E38:M38">SUM(E5,E12,E15,E24,E31,E34)</f>
        <v>31425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146228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8"/>
        <v>1482854</v>
      </c>
      <c r="O38" s="36">
        <f t="shared" si="2"/>
        <v>834.4704558244232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105</v>
      </c>
      <c r="M40" s="48"/>
      <c r="N40" s="48"/>
      <c r="O40" s="40">
        <v>1777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111031</v>
      </c>
      <c r="E5" s="25">
        <f t="shared" si="0"/>
        <v>34109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145140</v>
      </c>
      <c r="O5" s="31">
        <f aca="true" t="shared" si="2" ref="O5:O41">(N5/O$43)</f>
        <v>70.1159420289855</v>
      </c>
      <c r="P5" s="6"/>
    </row>
    <row r="6" spans="1:16" ht="15">
      <c r="A6" s="12"/>
      <c r="B6" s="23">
        <v>311</v>
      </c>
      <c r="C6" s="19" t="s">
        <v>76</v>
      </c>
      <c r="D6" s="43">
        <v>14467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14467</v>
      </c>
      <c r="O6" s="44">
        <f t="shared" si="2"/>
        <v>6.988888888888889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28917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28917</v>
      </c>
      <c r="O7" s="44">
        <f t="shared" si="2"/>
        <v>13.969565217391304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5192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5192</v>
      </c>
      <c r="O8" s="44">
        <f t="shared" si="2"/>
        <v>2.5082125603864736</v>
      </c>
      <c r="P8" s="9"/>
    </row>
    <row r="9" spans="1:16" ht="15">
      <c r="A9" s="12"/>
      <c r="B9" s="23">
        <v>312.6</v>
      </c>
      <c r="C9" s="19" t="s">
        <v>10</v>
      </c>
      <c r="D9" s="43">
        <v>59627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59627</v>
      </c>
      <c r="O9" s="44">
        <f t="shared" si="2"/>
        <v>28.805314009661835</v>
      </c>
      <c r="P9" s="9"/>
    </row>
    <row r="10" spans="1:16" ht="15">
      <c r="A10" s="12"/>
      <c r="B10" s="23">
        <v>314.1</v>
      </c>
      <c r="C10" s="19" t="s">
        <v>11</v>
      </c>
      <c r="D10" s="43">
        <v>25564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25564</v>
      </c>
      <c r="O10" s="44">
        <f t="shared" si="2"/>
        <v>12.349758454106281</v>
      </c>
      <c r="P10" s="9"/>
    </row>
    <row r="11" spans="1:16" ht="15">
      <c r="A11" s="12"/>
      <c r="B11" s="23">
        <v>315</v>
      </c>
      <c r="C11" s="19" t="s">
        <v>62</v>
      </c>
      <c r="D11" s="43">
        <v>11373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11373</v>
      </c>
      <c r="O11" s="44">
        <f t="shared" si="2"/>
        <v>5.494202898550725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65348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65348</v>
      </c>
      <c r="O12" s="42">
        <f t="shared" si="2"/>
        <v>31.569082125603863</v>
      </c>
      <c r="P12" s="10"/>
    </row>
    <row r="13" spans="1:16" ht="15">
      <c r="A13" s="12"/>
      <c r="B13" s="23">
        <v>323.1</v>
      </c>
      <c r="C13" s="19" t="s">
        <v>14</v>
      </c>
      <c r="D13" s="43">
        <v>61730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61730</v>
      </c>
      <c r="O13" s="44">
        <f t="shared" si="2"/>
        <v>29.82125603864734</v>
      </c>
      <c r="P13" s="9"/>
    </row>
    <row r="14" spans="1:16" ht="15">
      <c r="A14" s="12"/>
      <c r="B14" s="23">
        <v>329</v>
      </c>
      <c r="C14" s="19" t="s">
        <v>15</v>
      </c>
      <c r="D14" s="43">
        <v>3618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3618</v>
      </c>
      <c r="O14" s="44">
        <f t="shared" si="2"/>
        <v>1.7478260869565216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SUM(D16:D26)</f>
        <v>292252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133935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426187</v>
      </c>
      <c r="O15" s="42">
        <f t="shared" si="2"/>
        <v>205.88743961352657</v>
      </c>
      <c r="P15" s="10"/>
    </row>
    <row r="16" spans="1:16" ht="15">
      <c r="A16" s="12"/>
      <c r="B16" s="23">
        <v>331.9</v>
      </c>
      <c r="C16" s="19" t="s">
        <v>96</v>
      </c>
      <c r="D16" s="43">
        <v>61019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61019</v>
      </c>
      <c r="O16" s="44">
        <f t="shared" si="2"/>
        <v>29.477777777777778</v>
      </c>
      <c r="P16" s="9"/>
    </row>
    <row r="17" spans="1:16" ht="15">
      <c r="A17" s="12"/>
      <c r="B17" s="23">
        <v>334.2</v>
      </c>
      <c r="C17" s="19" t="s">
        <v>92</v>
      </c>
      <c r="D17" s="43">
        <v>25459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25459</v>
      </c>
      <c r="O17" s="44">
        <f t="shared" si="2"/>
        <v>12.299033816425121</v>
      </c>
      <c r="P17" s="9"/>
    </row>
    <row r="18" spans="1:16" ht="15">
      <c r="A18" s="12"/>
      <c r="B18" s="23">
        <v>334.35</v>
      </c>
      <c r="C18" s="19" t="s">
        <v>93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133935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133935</v>
      </c>
      <c r="O18" s="44">
        <f t="shared" si="2"/>
        <v>64.70289855072464</v>
      </c>
      <c r="P18" s="9"/>
    </row>
    <row r="19" spans="1:16" ht="15">
      <c r="A19" s="12"/>
      <c r="B19" s="23">
        <v>334.49</v>
      </c>
      <c r="C19" s="19" t="s">
        <v>80</v>
      </c>
      <c r="D19" s="43">
        <v>51781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51781</v>
      </c>
      <c r="O19" s="44">
        <f t="shared" si="2"/>
        <v>25.01497584541063</v>
      </c>
      <c r="P19" s="9"/>
    </row>
    <row r="20" spans="1:16" ht="15">
      <c r="A20" s="12"/>
      <c r="B20" s="23">
        <v>335.12</v>
      </c>
      <c r="C20" s="19" t="s">
        <v>63</v>
      </c>
      <c r="D20" s="43">
        <v>40520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40520</v>
      </c>
      <c r="O20" s="44">
        <f t="shared" si="2"/>
        <v>19.57487922705314</v>
      </c>
      <c r="P20" s="9"/>
    </row>
    <row r="21" spans="1:16" ht="15">
      <c r="A21" s="12"/>
      <c r="B21" s="23">
        <v>335.14</v>
      </c>
      <c r="C21" s="19" t="s">
        <v>64</v>
      </c>
      <c r="D21" s="43">
        <v>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</v>
      </c>
      <c r="O21" s="44">
        <f t="shared" si="2"/>
        <v>0.03188405797101449</v>
      </c>
      <c r="P21" s="9"/>
    </row>
    <row r="22" spans="1:16" ht="15">
      <c r="A22" s="12"/>
      <c r="B22" s="23">
        <v>335.15</v>
      </c>
      <c r="C22" s="19" t="s">
        <v>65</v>
      </c>
      <c r="D22" s="43">
        <v>133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</v>
      </c>
      <c r="O22" s="44">
        <f t="shared" si="2"/>
        <v>0.0642512077294686</v>
      </c>
      <c r="P22" s="9"/>
    </row>
    <row r="23" spans="1:16" ht="15">
      <c r="A23" s="12"/>
      <c r="B23" s="23">
        <v>335.18</v>
      </c>
      <c r="C23" s="19" t="s">
        <v>66</v>
      </c>
      <c r="D23" s="43">
        <v>32804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32804</v>
      </c>
      <c r="O23" s="44">
        <f t="shared" si="2"/>
        <v>15.847342995169083</v>
      </c>
      <c r="P23" s="9"/>
    </row>
    <row r="24" spans="1:16" ht="15">
      <c r="A24" s="12"/>
      <c r="B24" s="23">
        <v>337.2</v>
      </c>
      <c r="C24" s="19" t="s">
        <v>22</v>
      </c>
      <c r="D24" s="43">
        <v>40000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40000</v>
      </c>
      <c r="O24" s="44">
        <f t="shared" si="2"/>
        <v>19.32367149758454</v>
      </c>
      <c r="P24" s="9"/>
    </row>
    <row r="25" spans="1:16" ht="15">
      <c r="A25" s="12"/>
      <c r="B25" s="23">
        <v>337.7</v>
      </c>
      <c r="C25" s="19" t="s">
        <v>56</v>
      </c>
      <c r="D25" s="43">
        <v>2369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2369</v>
      </c>
      <c r="O25" s="44">
        <f t="shared" si="2"/>
        <v>1.1444444444444444</v>
      </c>
      <c r="P25" s="9"/>
    </row>
    <row r="26" spans="1:16" ht="15">
      <c r="A26" s="12"/>
      <c r="B26" s="23">
        <v>338</v>
      </c>
      <c r="C26" s="19" t="s">
        <v>97</v>
      </c>
      <c r="D26" s="43">
        <v>38101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38101</v>
      </c>
      <c r="O26" s="44">
        <f t="shared" si="2"/>
        <v>18.406280193236714</v>
      </c>
      <c r="P26" s="9"/>
    </row>
    <row r="27" spans="1:16" ht="15.75">
      <c r="A27" s="27" t="s">
        <v>27</v>
      </c>
      <c r="B27" s="28"/>
      <c r="C27" s="29"/>
      <c r="D27" s="30">
        <f aca="true" t="shared" si="5" ref="D27:M27">SUM(D28:D34)</f>
        <v>108104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146371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1"/>
        <v>254475</v>
      </c>
      <c r="O27" s="42">
        <f t="shared" si="2"/>
        <v>122.93478260869566</v>
      </c>
      <c r="P27" s="10"/>
    </row>
    <row r="28" spans="1:16" ht="15">
      <c r="A28" s="12"/>
      <c r="B28" s="23">
        <v>341.9</v>
      </c>
      <c r="C28" s="19" t="s">
        <v>67</v>
      </c>
      <c r="D28" s="43">
        <v>3600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3600</v>
      </c>
      <c r="O28" s="44">
        <f t="shared" si="2"/>
        <v>1.7391304347826086</v>
      </c>
      <c r="P28" s="9"/>
    </row>
    <row r="29" spans="1:16" ht="15">
      <c r="A29" s="12"/>
      <c r="B29" s="23">
        <v>343.3</v>
      </c>
      <c r="C29" s="19" t="s">
        <v>29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107594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107594</v>
      </c>
      <c r="O29" s="44">
        <f t="shared" si="2"/>
        <v>51.977777777777774</v>
      </c>
      <c r="P29" s="9"/>
    </row>
    <row r="30" spans="1:16" ht="15">
      <c r="A30" s="12"/>
      <c r="B30" s="23">
        <v>343.4</v>
      </c>
      <c r="C30" s="19" t="s">
        <v>30</v>
      </c>
      <c r="D30" s="43">
        <v>77282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77282</v>
      </c>
      <c r="O30" s="44">
        <f t="shared" si="2"/>
        <v>37.33429951690821</v>
      </c>
      <c r="P30" s="9"/>
    </row>
    <row r="31" spans="1:16" ht="15">
      <c r="A31" s="12"/>
      <c r="B31" s="23">
        <v>343.5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38777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38777</v>
      </c>
      <c r="O31" s="44">
        <f t="shared" si="2"/>
        <v>18.732850241545894</v>
      </c>
      <c r="P31" s="9"/>
    </row>
    <row r="32" spans="1:16" ht="15">
      <c r="A32" s="12"/>
      <c r="B32" s="23">
        <v>344.9</v>
      </c>
      <c r="C32" s="19" t="s">
        <v>68</v>
      </c>
      <c r="D32" s="43">
        <v>24907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24907</v>
      </c>
      <c r="O32" s="44">
        <f t="shared" si="2"/>
        <v>12.032367149758453</v>
      </c>
      <c r="P32" s="9"/>
    </row>
    <row r="33" spans="1:16" ht="15">
      <c r="A33" s="12"/>
      <c r="B33" s="23">
        <v>347.2</v>
      </c>
      <c r="C33" s="19" t="s">
        <v>33</v>
      </c>
      <c r="D33" s="43">
        <v>100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100</v>
      </c>
      <c r="O33" s="44">
        <f t="shared" si="2"/>
        <v>0.04830917874396135</v>
      </c>
      <c r="P33" s="9"/>
    </row>
    <row r="34" spans="1:16" ht="15">
      <c r="A34" s="12"/>
      <c r="B34" s="23">
        <v>347.4</v>
      </c>
      <c r="C34" s="19" t="s">
        <v>98</v>
      </c>
      <c r="D34" s="43">
        <v>2215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2215</v>
      </c>
      <c r="O34" s="44">
        <f t="shared" si="2"/>
        <v>1.070048309178744</v>
      </c>
      <c r="P34" s="9"/>
    </row>
    <row r="35" spans="1:16" ht="15.75">
      <c r="A35" s="27" t="s">
        <v>1</v>
      </c>
      <c r="B35" s="28"/>
      <c r="C35" s="29"/>
      <c r="D35" s="30">
        <f aca="true" t="shared" si="7" ref="D35:M35">SUM(D36:D37)</f>
        <v>4157</v>
      </c>
      <c r="E35" s="30">
        <f t="shared" si="7"/>
        <v>106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249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aca="true" t="shared" si="8" ref="N35:N41">SUM(D35:M35)</f>
        <v>4512</v>
      </c>
      <c r="O35" s="42">
        <f t="shared" si="2"/>
        <v>2.1797101449275362</v>
      </c>
      <c r="P35" s="10"/>
    </row>
    <row r="36" spans="1:16" ht="15">
      <c r="A36" s="12"/>
      <c r="B36" s="23">
        <v>361.1</v>
      </c>
      <c r="C36" s="19" t="s">
        <v>36</v>
      </c>
      <c r="D36" s="43">
        <v>0</v>
      </c>
      <c r="E36" s="43">
        <v>106</v>
      </c>
      <c r="F36" s="43">
        <v>0</v>
      </c>
      <c r="G36" s="43">
        <v>0</v>
      </c>
      <c r="H36" s="43">
        <v>0</v>
      </c>
      <c r="I36" s="43">
        <v>249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355</v>
      </c>
      <c r="O36" s="44">
        <f t="shared" si="2"/>
        <v>0.17149758454106281</v>
      </c>
      <c r="P36" s="9"/>
    </row>
    <row r="37" spans="1:16" ht="15">
      <c r="A37" s="12"/>
      <c r="B37" s="23">
        <v>369.9</v>
      </c>
      <c r="C37" s="19" t="s">
        <v>37</v>
      </c>
      <c r="D37" s="43">
        <v>4157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4157</v>
      </c>
      <c r="O37" s="44">
        <f t="shared" si="2"/>
        <v>2.0082125603864736</v>
      </c>
      <c r="P37" s="9"/>
    </row>
    <row r="38" spans="1:16" ht="15.75">
      <c r="A38" s="27" t="s">
        <v>28</v>
      </c>
      <c r="B38" s="28"/>
      <c r="C38" s="29"/>
      <c r="D38" s="30">
        <f aca="true" t="shared" si="9" ref="D38:M38">SUM(D39:D40)</f>
        <v>269858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0</v>
      </c>
      <c r="I38" s="30">
        <f t="shared" si="9"/>
        <v>0</v>
      </c>
      <c r="J38" s="30">
        <f t="shared" si="9"/>
        <v>0</v>
      </c>
      <c r="K38" s="30">
        <f t="shared" si="9"/>
        <v>0</v>
      </c>
      <c r="L38" s="30">
        <f t="shared" si="9"/>
        <v>0</v>
      </c>
      <c r="M38" s="30">
        <f t="shared" si="9"/>
        <v>0</v>
      </c>
      <c r="N38" s="30">
        <f t="shared" si="8"/>
        <v>269858</v>
      </c>
      <c r="O38" s="42">
        <f t="shared" si="2"/>
        <v>130.36618357487922</v>
      </c>
      <c r="P38" s="9"/>
    </row>
    <row r="39" spans="1:16" ht="15">
      <c r="A39" s="12"/>
      <c r="B39" s="23">
        <v>384</v>
      </c>
      <c r="C39" s="19" t="s">
        <v>39</v>
      </c>
      <c r="D39" s="43">
        <v>203832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203832</v>
      </c>
      <c r="O39" s="44">
        <f t="shared" si="2"/>
        <v>98.4695652173913</v>
      </c>
      <c r="P39" s="9"/>
    </row>
    <row r="40" spans="1:16" ht="15.75" thickBot="1">
      <c r="A40" s="45"/>
      <c r="B40" s="46">
        <v>392</v>
      </c>
      <c r="C40" s="47" t="s">
        <v>99</v>
      </c>
      <c r="D40" s="43">
        <v>66026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66026</v>
      </c>
      <c r="O40" s="44">
        <f t="shared" si="2"/>
        <v>31.896618357487924</v>
      </c>
      <c r="P40" s="9"/>
    </row>
    <row r="41" spans="1:119" ht="16.5" thickBot="1">
      <c r="A41" s="13" t="s">
        <v>34</v>
      </c>
      <c r="B41" s="21"/>
      <c r="C41" s="20"/>
      <c r="D41" s="14">
        <f>SUM(D5,D12,D15,D27,D35,D38)</f>
        <v>850750</v>
      </c>
      <c r="E41" s="14">
        <f aca="true" t="shared" si="10" ref="E41:M41">SUM(E5,E12,E15,E27,E35,E38)</f>
        <v>34215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280555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8"/>
        <v>1165520</v>
      </c>
      <c r="O41" s="36">
        <f t="shared" si="2"/>
        <v>563.0531400966183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100</v>
      </c>
      <c r="M43" s="48"/>
      <c r="N43" s="48"/>
      <c r="O43" s="40">
        <v>2070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109624</v>
      </c>
      <c r="E5" s="25">
        <f t="shared" si="0"/>
        <v>35145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144769</v>
      </c>
      <c r="O5" s="31">
        <f aca="true" t="shared" si="2" ref="O5:O38">(N5/O$40)</f>
        <v>66.01413588691291</v>
      </c>
      <c r="P5" s="6"/>
    </row>
    <row r="6" spans="1:16" ht="15">
      <c r="A6" s="12"/>
      <c r="B6" s="23">
        <v>311</v>
      </c>
      <c r="C6" s="19" t="s">
        <v>76</v>
      </c>
      <c r="D6" s="43">
        <v>14543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14543</v>
      </c>
      <c r="O6" s="44">
        <f t="shared" si="2"/>
        <v>6.63155494756042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29834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29834</v>
      </c>
      <c r="O7" s="44">
        <f t="shared" si="2"/>
        <v>13.604195166438668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5311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5311</v>
      </c>
      <c r="O8" s="44">
        <f t="shared" si="2"/>
        <v>2.421796625626995</v>
      </c>
      <c r="P8" s="9"/>
    </row>
    <row r="9" spans="1:16" ht="15">
      <c r="A9" s="12"/>
      <c r="B9" s="23">
        <v>312.6</v>
      </c>
      <c r="C9" s="19" t="s">
        <v>10</v>
      </c>
      <c r="D9" s="43">
        <v>53227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53227</v>
      </c>
      <c r="O9" s="44">
        <f t="shared" si="2"/>
        <v>24.271317829457363</v>
      </c>
      <c r="P9" s="9"/>
    </row>
    <row r="10" spans="1:16" ht="15">
      <c r="A10" s="12"/>
      <c r="B10" s="23">
        <v>314.1</v>
      </c>
      <c r="C10" s="19" t="s">
        <v>11</v>
      </c>
      <c r="D10" s="43">
        <v>27034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27034</v>
      </c>
      <c r="O10" s="44">
        <f t="shared" si="2"/>
        <v>12.327405380756954</v>
      </c>
      <c r="P10" s="9"/>
    </row>
    <row r="11" spans="1:16" ht="15">
      <c r="A11" s="12"/>
      <c r="B11" s="23">
        <v>315</v>
      </c>
      <c r="C11" s="19" t="s">
        <v>62</v>
      </c>
      <c r="D11" s="43">
        <v>14820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14820</v>
      </c>
      <c r="O11" s="44">
        <f t="shared" si="2"/>
        <v>6.757865937072504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83410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83410</v>
      </c>
      <c r="O12" s="42">
        <f t="shared" si="2"/>
        <v>38.034655722754216</v>
      </c>
      <c r="P12" s="10"/>
    </row>
    <row r="13" spans="1:16" ht="15">
      <c r="A13" s="12"/>
      <c r="B13" s="23">
        <v>323.1</v>
      </c>
      <c r="C13" s="19" t="s">
        <v>14</v>
      </c>
      <c r="D13" s="43">
        <v>79510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79510</v>
      </c>
      <c r="O13" s="44">
        <f t="shared" si="2"/>
        <v>36.2562699498404</v>
      </c>
      <c r="P13" s="9"/>
    </row>
    <row r="14" spans="1:16" ht="15">
      <c r="A14" s="12"/>
      <c r="B14" s="23">
        <v>329</v>
      </c>
      <c r="C14" s="19" t="s">
        <v>15</v>
      </c>
      <c r="D14" s="43">
        <v>3900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3900</v>
      </c>
      <c r="O14" s="44">
        <f t="shared" si="2"/>
        <v>1.7783857729138166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SUM(D16:D25)</f>
        <v>215782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386541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602323</v>
      </c>
      <c r="O15" s="42">
        <f t="shared" si="2"/>
        <v>274.65709074327407</v>
      </c>
      <c r="P15" s="10"/>
    </row>
    <row r="16" spans="1:16" ht="15">
      <c r="A16" s="12"/>
      <c r="B16" s="23">
        <v>331.35</v>
      </c>
      <c r="C16" s="19" t="s">
        <v>90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30000</v>
      </c>
      <c r="O16" s="44">
        <f t="shared" si="2"/>
        <v>13.679890560875513</v>
      </c>
      <c r="P16" s="9"/>
    </row>
    <row r="17" spans="1:16" ht="15">
      <c r="A17" s="12"/>
      <c r="B17" s="23">
        <v>331.7</v>
      </c>
      <c r="C17" s="19" t="s">
        <v>91</v>
      </c>
      <c r="D17" s="43">
        <v>99400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99400</v>
      </c>
      <c r="O17" s="44">
        <f t="shared" si="2"/>
        <v>45.326037391700865</v>
      </c>
      <c r="P17" s="9"/>
    </row>
    <row r="18" spans="1:16" ht="15">
      <c r="A18" s="12"/>
      <c r="B18" s="23">
        <v>334.2</v>
      </c>
      <c r="C18" s="19" t="s">
        <v>92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2.279981760145919</v>
      </c>
      <c r="P18" s="9"/>
    </row>
    <row r="19" spans="1:16" ht="15">
      <c r="A19" s="12"/>
      <c r="B19" s="23">
        <v>334.35</v>
      </c>
      <c r="C19" s="19" t="s">
        <v>93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356541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356541</v>
      </c>
      <c r="O19" s="44">
        <f t="shared" si="2"/>
        <v>162.58139534883722</v>
      </c>
      <c r="P19" s="9"/>
    </row>
    <row r="20" spans="1:16" ht="15">
      <c r="A20" s="12"/>
      <c r="B20" s="23">
        <v>335.12</v>
      </c>
      <c r="C20" s="19" t="s">
        <v>63</v>
      </c>
      <c r="D20" s="43">
        <v>40616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40616</v>
      </c>
      <c r="O20" s="44">
        <f t="shared" si="2"/>
        <v>18.520747834017328</v>
      </c>
      <c r="P20" s="9"/>
    </row>
    <row r="21" spans="1:16" ht="15">
      <c r="A21" s="12"/>
      <c r="B21" s="23">
        <v>335.14</v>
      </c>
      <c r="C21" s="19" t="s">
        <v>64</v>
      </c>
      <c r="D21" s="43">
        <v>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</v>
      </c>
      <c r="O21" s="44">
        <f t="shared" si="2"/>
        <v>0.017783857729138167</v>
      </c>
      <c r="P21" s="9"/>
    </row>
    <row r="22" spans="1:16" ht="15">
      <c r="A22" s="12"/>
      <c r="B22" s="23">
        <v>335.15</v>
      </c>
      <c r="C22" s="19" t="s">
        <v>65</v>
      </c>
      <c r="D22" s="43">
        <v>105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</v>
      </c>
      <c r="O22" s="44">
        <f t="shared" si="2"/>
        <v>0.047879616963064295</v>
      </c>
      <c r="P22" s="9"/>
    </row>
    <row r="23" spans="1:16" ht="15">
      <c r="A23" s="12"/>
      <c r="B23" s="23">
        <v>335.18</v>
      </c>
      <c r="C23" s="19" t="s">
        <v>66</v>
      </c>
      <c r="D23" s="43">
        <v>28140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28140</v>
      </c>
      <c r="O23" s="44">
        <f t="shared" si="2"/>
        <v>12.831737346101232</v>
      </c>
      <c r="P23" s="9"/>
    </row>
    <row r="24" spans="1:16" ht="15">
      <c r="A24" s="12"/>
      <c r="B24" s="23">
        <v>337.2</v>
      </c>
      <c r="C24" s="19" t="s">
        <v>22</v>
      </c>
      <c r="D24" s="43">
        <v>40000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40000</v>
      </c>
      <c r="O24" s="44">
        <f t="shared" si="2"/>
        <v>18.23985408116735</v>
      </c>
      <c r="P24" s="9"/>
    </row>
    <row r="25" spans="1:16" ht="15">
      <c r="A25" s="12"/>
      <c r="B25" s="23">
        <v>337.7</v>
      </c>
      <c r="C25" s="19" t="s">
        <v>56</v>
      </c>
      <c r="D25" s="43">
        <v>2482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2482</v>
      </c>
      <c r="O25" s="44">
        <f t="shared" si="2"/>
        <v>1.1317829457364341</v>
      </c>
      <c r="P25" s="9"/>
    </row>
    <row r="26" spans="1:16" ht="15.75">
      <c r="A26" s="27" t="s">
        <v>27</v>
      </c>
      <c r="B26" s="28"/>
      <c r="C26" s="29"/>
      <c r="D26" s="30">
        <f aca="true" t="shared" si="5" ref="D26:M26">SUM(D27:D32)</f>
        <v>103185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151112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30">
        <f t="shared" si="5"/>
        <v>0</v>
      </c>
      <c r="N26" s="30">
        <f t="shared" si="1"/>
        <v>254297</v>
      </c>
      <c r="O26" s="42">
        <f t="shared" si="2"/>
        <v>115.95850433196534</v>
      </c>
      <c r="P26" s="10"/>
    </row>
    <row r="27" spans="1:16" ht="15">
      <c r="A27" s="12"/>
      <c r="B27" s="23">
        <v>341.9</v>
      </c>
      <c r="C27" s="19" t="s">
        <v>67</v>
      </c>
      <c r="D27" s="43">
        <v>3600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aca="true" t="shared" si="6" ref="N27:N32">SUM(D27:M27)</f>
        <v>3600</v>
      </c>
      <c r="O27" s="44">
        <f t="shared" si="2"/>
        <v>1.6415868673050615</v>
      </c>
      <c r="P27" s="9"/>
    </row>
    <row r="28" spans="1:16" ht="15">
      <c r="A28" s="12"/>
      <c r="B28" s="23">
        <v>343.3</v>
      </c>
      <c r="C28" s="19" t="s">
        <v>29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114588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114588</v>
      </c>
      <c r="O28" s="44">
        <f t="shared" si="2"/>
        <v>52.25170998632011</v>
      </c>
      <c r="P28" s="9"/>
    </row>
    <row r="29" spans="1:16" ht="15">
      <c r="A29" s="12"/>
      <c r="B29" s="23">
        <v>343.4</v>
      </c>
      <c r="C29" s="19" t="s">
        <v>30</v>
      </c>
      <c r="D29" s="43">
        <v>74898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74898</v>
      </c>
      <c r="O29" s="44">
        <f t="shared" si="2"/>
        <v>34.15321477428181</v>
      </c>
      <c r="P29" s="9"/>
    </row>
    <row r="30" spans="1:16" ht="15">
      <c r="A30" s="12"/>
      <c r="B30" s="23">
        <v>343.5</v>
      </c>
      <c r="C30" s="19" t="s">
        <v>31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36524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36524</v>
      </c>
      <c r="O30" s="44">
        <f t="shared" si="2"/>
        <v>16.654810761513907</v>
      </c>
      <c r="P30" s="9"/>
    </row>
    <row r="31" spans="1:16" ht="15">
      <c r="A31" s="12"/>
      <c r="B31" s="23">
        <v>344.9</v>
      </c>
      <c r="C31" s="19" t="s">
        <v>68</v>
      </c>
      <c r="D31" s="43">
        <v>24059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24059</v>
      </c>
      <c r="O31" s="44">
        <f t="shared" si="2"/>
        <v>10.970816233470131</v>
      </c>
      <c r="P31" s="9"/>
    </row>
    <row r="32" spans="1:16" ht="15">
      <c r="A32" s="12"/>
      <c r="B32" s="23">
        <v>347.2</v>
      </c>
      <c r="C32" s="19" t="s">
        <v>33</v>
      </c>
      <c r="D32" s="43">
        <v>628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628</v>
      </c>
      <c r="O32" s="44">
        <f t="shared" si="2"/>
        <v>0.2863657090743274</v>
      </c>
      <c r="P32" s="9"/>
    </row>
    <row r="33" spans="1:16" ht="15.75">
      <c r="A33" s="27" t="s">
        <v>1</v>
      </c>
      <c r="B33" s="28"/>
      <c r="C33" s="29"/>
      <c r="D33" s="30">
        <f aca="true" t="shared" si="7" ref="D33:M33">SUM(D34:D35)</f>
        <v>6089</v>
      </c>
      <c r="E33" s="30">
        <f t="shared" si="7"/>
        <v>75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292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aca="true" t="shared" si="8" ref="N33:N38">SUM(D33:M33)</f>
        <v>6456</v>
      </c>
      <c r="O33" s="42">
        <f t="shared" si="2"/>
        <v>2.9439124487004102</v>
      </c>
      <c r="P33" s="10"/>
    </row>
    <row r="34" spans="1:16" ht="15">
      <c r="A34" s="12"/>
      <c r="B34" s="23">
        <v>361.1</v>
      </c>
      <c r="C34" s="19" t="s">
        <v>36</v>
      </c>
      <c r="D34" s="43">
        <v>129</v>
      </c>
      <c r="E34" s="43">
        <v>75</v>
      </c>
      <c r="F34" s="43">
        <v>0</v>
      </c>
      <c r="G34" s="43">
        <v>0</v>
      </c>
      <c r="H34" s="43">
        <v>0</v>
      </c>
      <c r="I34" s="43">
        <v>292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496</v>
      </c>
      <c r="O34" s="44">
        <f t="shared" si="2"/>
        <v>0.22617419060647515</v>
      </c>
      <c r="P34" s="9"/>
    </row>
    <row r="35" spans="1:16" ht="15">
      <c r="A35" s="12"/>
      <c r="B35" s="23">
        <v>369.9</v>
      </c>
      <c r="C35" s="19" t="s">
        <v>37</v>
      </c>
      <c r="D35" s="43">
        <v>5960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5960</v>
      </c>
      <c r="O35" s="44">
        <f t="shared" si="2"/>
        <v>2.7177382580939353</v>
      </c>
      <c r="P35" s="9"/>
    </row>
    <row r="36" spans="1:16" ht="15.75">
      <c r="A36" s="27" t="s">
        <v>28</v>
      </c>
      <c r="B36" s="28"/>
      <c r="C36" s="29"/>
      <c r="D36" s="30">
        <f aca="true" t="shared" si="9" ref="D36:M36">SUM(D37:D37)</f>
        <v>15000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  <c r="I36" s="30">
        <f t="shared" si="9"/>
        <v>0</v>
      </c>
      <c r="J36" s="30">
        <f t="shared" si="9"/>
        <v>0</v>
      </c>
      <c r="K36" s="30">
        <f t="shared" si="9"/>
        <v>0</v>
      </c>
      <c r="L36" s="30">
        <f t="shared" si="9"/>
        <v>0</v>
      </c>
      <c r="M36" s="30">
        <f t="shared" si="9"/>
        <v>0</v>
      </c>
      <c r="N36" s="30">
        <f t="shared" si="8"/>
        <v>15000</v>
      </c>
      <c r="O36" s="42">
        <f t="shared" si="2"/>
        <v>6.839945280437757</v>
      </c>
      <c r="P36" s="9"/>
    </row>
    <row r="37" spans="1:16" ht="15.75" thickBot="1">
      <c r="A37" s="12"/>
      <c r="B37" s="23">
        <v>381</v>
      </c>
      <c r="C37" s="19" t="s">
        <v>38</v>
      </c>
      <c r="D37" s="43">
        <v>15000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15000</v>
      </c>
      <c r="O37" s="44">
        <f t="shared" si="2"/>
        <v>6.839945280437757</v>
      </c>
      <c r="P37" s="9"/>
    </row>
    <row r="38" spans="1:119" ht="16.5" thickBot="1">
      <c r="A38" s="13" t="s">
        <v>34</v>
      </c>
      <c r="B38" s="21"/>
      <c r="C38" s="20"/>
      <c r="D38" s="14">
        <f>SUM(D5,D12,D15,D26,D33,D36)</f>
        <v>533090</v>
      </c>
      <c r="E38" s="14">
        <f aca="true" t="shared" si="10" ref="E38:M38">SUM(E5,E12,E15,E26,E33,E36)</f>
        <v>35220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537945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8"/>
        <v>1106255</v>
      </c>
      <c r="O38" s="36">
        <f t="shared" si="2"/>
        <v>504.44824441404467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94</v>
      </c>
      <c r="M40" s="48"/>
      <c r="N40" s="48"/>
      <c r="O40" s="40">
        <v>2193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116328</v>
      </c>
      <c r="E5" s="25">
        <f t="shared" si="0"/>
        <v>41011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157339</v>
      </c>
      <c r="O5" s="31">
        <f aca="true" t="shared" si="2" ref="O5:O35">(N5/O$37)</f>
        <v>72.1076993583868</v>
      </c>
      <c r="P5" s="6"/>
    </row>
    <row r="6" spans="1:16" ht="15">
      <c r="A6" s="12"/>
      <c r="B6" s="23">
        <v>311</v>
      </c>
      <c r="C6" s="19" t="s">
        <v>76</v>
      </c>
      <c r="D6" s="43">
        <v>14253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14253</v>
      </c>
      <c r="O6" s="44">
        <f t="shared" si="2"/>
        <v>6.532080659945005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34719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34719</v>
      </c>
      <c r="O7" s="44">
        <f t="shared" si="2"/>
        <v>15.911549037580201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6292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6292</v>
      </c>
      <c r="O8" s="44">
        <f t="shared" si="2"/>
        <v>2.8835930339138405</v>
      </c>
      <c r="P8" s="9"/>
    </row>
    <row r="9" spans="1:16" ht="15">
      <c r="A9" s="12"/>
      <c r="B9" s="23">
        <v>312.6</v>
      </c>
      <c r="C9" s="19" t="s">
        <v>10</v>
      </c>
      <c r="D9" s="43">
        <v>59125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59125</v>
      </c>
      <c r="O9" s="44">
        <f t="shared" si="2"/>
        <v>27.096700274977085</v>
      </c>
      <c r="P9" s="9"/>
    </row>
    <row r="10" spans="1:16" ht="15">
      <c r="A10" s="12"/>
      <c r="B10" s="23">
        <v>314.1</v>
      </c>
      <c r="C10" s="19" t="s">
        <v>11</v>
      </c>
      <c r="D10" s="43">
        <v>25922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25922</v>
      </c>
      <c r="O10" s="44">
        <f t="shared" si="2"/>
        <v>11.879926672777268</v>
      </c>
      <c r="P10" s="9"/>
    </row>
    <row r="11" spans="1:16" ht="15">
      <c r="A11" s="12"/>
      <c r="B11" s="23">
        <v>315</v>
      </c>
      <c r="C11" s="19" t="s">
        <v>62</v>
      </c>
      <c r="D11" s="43">
        <v>17028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17028</v>
      </c>
      <c r="O11" s="44">
        <f t="shared" si="2"/>
        <v>7.803849679193401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88115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88115</v>
      </c>
      <c r="O12" s="42">
        <f t="shared" si="2"/>
        <v>40.3826764436297</v>
      </c>
      <c r="P12" s="10"/>
    </row>
    <row r="13" spans="1:16" ht="15">
      <c r="A13" s="12"/>
      <c r="B13" s="23">
        <v>323.1</v>
      </c>
      <c r="C13" s="19" t="s">
        <v>14</v>
      </c>
      <c r="D13" s="43">
        <v>79915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79915</v>
      </c>
      <c r="O13" s="44">
        <f t="shared" si="2"/>
        <v>36.62465627864345</v>
      </c>
      <c r="P13" s="9"/>
    </row>
    <row r="14" spans="1:16" ht="15">
      <c r="A14" s="12"/>
      <c r="B14" s="23">
        <v>329</v>
      </c>
      <c r="C14" s="19" t="s">
        <v>15</v>
      </c>
      <c r="D14" s="43">
        <v>8200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8200</v>
      </c>
      <c r="O14" s="44">
        <f t="shared" si="2"/>
        <v>3.758020164986251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SUM(D16:D22)</f>
        <v>115545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251839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367384</v>
      </c>
      <c r="O15" s="42">
        <f t="shared" si="2"/>
        <v>168.37030247479376</v>
      </c>
      <c r="P15" s="10"/>
    </row>
    <row r="16" spans="1:16" ht="15">
      <c r="A16" s="12"/>
      <c r="B16" s="23">
        <v>335.12</v>
      </c>
      <c r="C16" s="19" t="s">
        <v>63</v>
      </c>
      <c r="D16" s="43">
        <v>40560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40560</v>
      </c>
      <c r="O16" s="44">
        <f t="shared" si="2"/>
        <v>18.5884509624198</v>
      </c>
      <c r="P16" s="9"/>
    </row>
    <row r="17" spans="1:16" ht="15">
      <c r="A17" s="12"/>
      <c r="B17" s="23">
        <v>335.14</v>
      </c>
      <c r="C17" s="19" t="s">
        <v>64</v>
      </c>
      <c r="D17" s="43">
        <v>227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</v>
      </c>
      <c r="O17" s="44">
        <f t="shared" si="2"/>
        <v>0.10403299725022915</v>
      </c>
      <c r="P17" s="9"/>
    </row>
    <row r="18" spans="1:16" ht="15">
      <c r="A18" s="12"/>
      <c r="B18" s="23">
        <v>335.15</v>
      </c>
      <c r="C18" s="19" t="s">
        <v>65</v>
      </c>
      <c r="D18" s="43">
        <v>446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446</v>
      </c>
      <c r="O18" s="44">
        <f t="shared" si="2"/>
        <v>0.20439963336388633</v>
      </c>
      <c r="P18" s="9"/>
    </row>
    <row r="19" spans="1:16" ht="15">
      <c r="A19" s="12"/>
      <c r="B19" s="23">
        <v>335.18</v>
      </c>
      <c r="C19" s="19" t="s">
        <v>66</v>
      </c>
      <c r="D19" s="43">
        <v>31450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31450</v>
      </c>
      <c r="O19" s="44">
        <f t="shared" si="2"/>
        <v>14.413382218148488</v>
      </c>
      <c r="P19" s="9"/>
    </row>
    <row r="20" spans="1:16" ht="15">
      <c r="A20" s="12"/>
      <c r="B20" s="23">
        <v>337.2</v>
      </c>
      <c r="C20" s="19" t="s">
        <v>22</v>
      </c>
      <c r="D20" s="43">
        <v>40000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40000</v>
      </c>
      <c r="O20" s="44">
        <f t="shared" si="2"/>
        <v>18.331805682859763</v>
      </c>
      <c r="P20" s="9"/>
    </row>
    <row r="21" spans="1:16" ht="15">
      <c r="A21" s="12"/>
      <c r="B21" s="23">
        <v>337.7</v>
      </c>
      <c r="C21" s="19" t="s">
        <v>56</v>
      </c>
      <c r="D21" s="43">
        <v>2862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2862</v>
      </c>
      <c r="O21" s="44">
        <f t="shared" si="2"/>
        <v>1.311640696608616</v>
      </c>
      <c r="P21" s="9"/>
    </row>
    <row r="22" spans="1:16" ht="15">
      <c r="A22" s="12"/>
      <c r="B22" s="23">
        <v>337.9</v>
      </c>
      <c r="C22" s="19" t="s">
        <v>85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251839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251839</v>
      </c>
      <c r="O22" s="44">
        <f t="shared" si="2"/>
        <v>115.41659028414298</v>
      </c>
      <c r="P22" s="9"/>
    </row>
    <row r="23" spans="1:16" ht="15.75">
      <c r="A23" s="27" t="s">
        <v>27</v>
      </c>
      <c r="B23" s="28"/>
      <c r="C23" s="29"/>
      <c r="D23" s="30">
        <f aca="true" t="shared" si="5" ref="D23:M23">SUM(D24:D29)</f>
        <v>104152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151237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255389</v>
      </c>
      <c r="O23" s="42">
        <f t="shared" si="2"/>
        <v>117.04353803849679</v>
      </c>
      <c r="P23" s="10"/>
    </row>
    <row r="24" spans="1:16" ht="15">
      <c r="A24" s="12"/>
      <c r="B24" s="23">
        <v>341.9</v>
      </c>
      <c r="C24" s="19" t="s">
        <v>67</v>
      </c>
      <c r="D24" s="43">
        <v>5355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6" ref="N24:N29">SUM(D24:M24)</f>
        <v>5355</v>
      </c>
      <c r="O24" s="44">
        <f t="shared" si="2"/>
        <v>2.454170485792851</v>
      </c>
      <c r="P24" s="9"/>
    </row>
    <row r="25" spans="1:16" ht="15">
      <c r="A25" s="12"/>
      <c r="B25" s="23">
        <v>343.3</v>
      </c>
      <c r="C25" s="19" t="s">
        <v>29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114795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114795</v>
      </c>
      <c r="O25" s="44">
        <f t="shared" si="2"/>
        <v>52.60999083409716</v>
      </c>
      <c r="P25" s="9"/>
    </row>
    <row r="26" spans="1:16" ht="15">
      <c r="A26" s="12"/>
      <c r="B26" s="23">
        <v>343.4</v>
      </c>
      <c r="C26" s="19" t="s">
        <v>30</v>
      </c>
      <c r="D26" s="43">
        <v>76500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76500</v>
      </c>
      <c r="O26" s="44">
        <f t="shared" si="2"/>
        <v>35.059578368469296</v>
      </c>
      <c r="P26" s="9"/>
    </row>
    <row r="27" spans="1:16" ht="15">
      <c r="A27" s="12"/>
      <c r="B27" s="23">
        <v>343.5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36442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36442</v>
      </c>
      <c r="O27" s="44">
        <f t="shared" si="2"/>
        <v>16.701191567369385</v>
      </c>
      <c r="P27" s="9"/>
    </row>
    <row r="28" spans="1:16" ht="15">
      <c r="A28" s="12"/>
      <c r="B28" s="23">
        <v>344.9</v>
      </c>
      <c r="C28" s="19" t="s">
        <v>68</v>
      </c>
      <c r="D28" s="43">
        <v>21972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21972</v>
      </c>
      <c r="O28" s="44">
        <f t="shared" si="2"/>
        <v>10.069660861594867</v>
      </c>
      <c r="P28" s="9"/>
    </row>
    <row r="29" spans="1:16" ht="15">
      <c r="A29" s="12"/>
      <c r="B29" s="23">
        <v>347.2</v>
      </c>
      <c r="C29" s="19" t="s">
        <v>33</v>
      </c>
      <c r="D29" s="43">
        <v>325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325</v>
      </c>
      <c r="O29" s="44">
        <f t="shared" si="2"/>
        <v>0.14894592117323557</v>
      </c>
      <c r="P29" s="9"/>
    </row>
    <row r="30" spans="1:16" ht="15.75">
      <c r="A30" s="27" t="s">
        <v>1</v>
      </c>
      <c r="B30" s="28"/>
      <c r="C30" s="29"/>
      <c r="D30" s="30">
        <f aca="true" t="shared" si="7" ref="D30:M30">SUM(D31:D32)</f>
        <v>4025</v>
      </c>
      <c r="E30" s="30">
        <f t="shared" si="7"/>
        <v>18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78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aca="true" t="shared" si="8" ref="N30:N35">SUM(D30:M30)</f>
        <v>4121</v>
      </c>
      <c r="O30" s="42">
        <f t="shared" si="2"/>
        <v>1.888634280476627</v>
      </c>
      <c r="P30" s="10"/>
    </row>
    <row r="31" spans="1:16" ht="15">
      <c r="A31" s="12"/>
      <c r="B31" s="23">
        <v>361.1</v>
      </c>
      <c r="C31" s="19" t="s">
        <v>36</v>
      </c>
      <c r="D31" s="43">
        <v>30</v>
      </c>
      <c r="E31" s="43">
        <v>18</v>
      </c>
      <c r="F31" s="43">
        <v>0</v>
      </c>
      <c r="G31" s="43">
        <v>0</v>
      </c>
      <c r="H31" s="43">
        <v>0</v>
      </c>
      <c r="I31" s="43">
        <v>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126</v>
      </c>
      <c r="O31" s="44">
        <f t="shared" si="2"/>
        <v>0.05774518790100825</v>
      </c>
      <c r="P31" s="9"/>
    </row>
    <row r="32" spans="1:16" ht="15">
      <c r="A32" s="12"/>
      <c r="B32" s="23">
        <v>369.9</v>
      </c>
      <c r="C32" s="19" t="s">
        <v>37</v>
      </c>
      <c r="D32" s="43">
        <v>3995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3995</v>
      </c>
      <c r="O32" s="44">
        <f t="shared" si="2"/>
        <v>1.8308890925756187</v>
      </c>
      <c r="P32" s="9"/>
    </row>
    <row r="33" spans="1:16" ht="15.75">
      <c r="A33" s="27" t="s">
        <v>28</v>
      </c>
      <c r="B33" s="28"/>
      <c r="C33" s="29"/>
      <c r="D33" s="30">
        <f aca="true" t="shared" si="9" ref="D33:M33">SUM(D34:D34)</f>
        <v>15000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8"/>
        <v>15000</v>
      </c>
      <c r="O33" s="42">
        <f t="shared" si="2"/>
        <v>6.8744271310724105</v>
      </c>
      <c r="P33" s="9"/>
    </row>
    <row r="34" spans="1:16" ht="15.75" thickBot="1">
      <c r="A34" s="12"/>
      <c r="B34" s="23">
        <v>381</v>
      </c>
      <c r="C34" s="19" t="s">
        <v>38</v>
      </c>
      <c r="D34" s="43">
        <v>15000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15000</v>
      </c>
      <c r="O34" s="44">
        <f t="shared" si="2"/>
        <v>6.8744271310724105</v>
      </c>
      <c r="P34" s="9"/>
    </row>
    <row r="35" spans="1:119" ht="16.5" thickBot="1">
      <c r="A35" s="13" t="s">
        <v>34</v>
      </c>
      <c r="B35" s="21"/>
      <c r="C35" s="20"/>
      <c r="D35" s="14">
        <f>SUM(D5,D12,D15,D23,D30,D33)</f>
        <v>443165</v>
      </c>
      <c r="E35" s="14">
        <f aca="true" t="shared" si="10" ref="E35:M35">SUM(E5,E12,E15,E23,E30,E33)</f>
        <v>41029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403154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8"/>
        <v>887348</v>
      </c>
      <c r="O35" s="36">
        <f t="shared" si="2"/>
        <v>406.66727772685607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88</v>
      </c>
      <c r="M37" s="48"/>
      <c r="N37" s="48"/>
      <c r="O37" s="40">
        <v>2182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113486</v>
      </c>
      <c r="E5" s="25">
        <f t="shared" si="0"/>
        <v>40744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154230</v>
      </c>
      <c r="O5" s="31">
        <f aca="true" t="shared" si="2" ref="O5:O40">(N5/O$42)</f>
        <v>71.10650069156293</v>
      </c>
      <c r="P5" s="6"/>
    </row>
    <row r="6" spans="1:16" ht="15">
      <c r="A6" s="12"/>
      <c r="B6" s="23">
        <v>311</v>
      </c>
      <c r="C6" s="19" t="s">
        <v>76</v>
      </c>
      <c r="D6" s="43">
        <v>13271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13271</v>
      </c>
      <c r="O6" s="44">
        <f t="shared" si="2"/>
        <v>6.118487782388197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34495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34495</v>
      </c>
      <c r="O7" s="44">
        <f t="shared" si="2"/>
        <v>15.903642231443062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6249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6249</v>
      </c>
      <c r="O8" s="44">
        <f t="shared" si="2"/>
        <v>2.8810511756569848</v>
      </c>
      <c r="P8" s="9"/>
    </row>
    <row r="9" spans="1:16" ht="15">
      <c r="A9" s="12"/>
      <c r="B9" s="23">
        <v>312.6</v>
      </c>
      <c r="C9" s="19" t="s">
        <v>10</v>
      </c>
      <c r="D9" s="43">
        <v>56127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56127</v>
      </c>
      <c r="O9" s="44">
        <f t="shared" si="2"/>
        <v>25.876901798063624</v>
      </c>
      <c r="P9" s="9"/>
    </row>
    <row r="10" spans="1:16" ht="15">
      <c r="A10" s="12"/>
      <c r="B10" s="23">
        <v>314.1</v>
      </c>
      <c r="C10" s="19" t="s">
        <v>11</v>
      </c>
      <c r="D10" s="43">
        <v>26640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26640</v>
      </c>
      <c r="O10" s="44">
        <f t="shared" si="2"/>
        <v>12.282157676348548</v>
      </c>
      <c r="P10" s="9"/>
    </row>
    <row r="11" spans="1:16" ht="15">
      <c r="A11" s="12"/>
      <c r="B11" s="23">
        <v>315</v>
      </c>
      <c r="C11" s="19" t="s">
        <v>62</v>
      </c>
      <c r="D11" s="43">
        <v>17448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17448</v>
      </c>
      <c r="O11" s="44">
        <f t="shared" si="2"/>
        <v>8.044260027662517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84240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84240</v>
      </c>
      <c r="O12" s="42">
        <f t="shared" si="2"/>
        <v>38.83817427385892</v>
      </c>
      <c r="P12" s="10"/>
    </row>
    <row r="13" spans="1:16" ht="15">
      <c r="A13" s="12"/>
      <c r="B13" s="23">
        <v>323.1</v>
      </c>
      <c r="C13" s="19" t="s">
        <v>14</v>
      </c>
      <c r="D13" s="43">
        <v>82715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82715</v>
      </c>
      <c r="O13" s="44">
        <f t="shared" si="2"/>
        <v>38.135085292761644</v>
      </c>
      <c r="P13" s="9"/>
    </row>
    <row r="14" spans="1:16" ht="15">
      <c r="A14" s="12"/>
      <c r="B14" s="23">
        <v>329</v>
      </c>
      <c r="C14" s="19" t="s">
        <v>15</v>
      </c>
      <c r="D14" s="43">
        <v>1525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1525</v>
      </c>
      <c r="O14" s="44">
        <f t="shared" si="2"/>
        <v>0.7030889810972798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SUM(D16:D26)</f>
        <v>217101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25011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242112</v>
      </c>
      <c r="O15" s="42">
        <f t="shared" si="2"/>
        <v>111.6237897648686</v>
      </c>
      <c r="P15" s="10"/>
    </row>
    <row r="16" spans="1:16" ht="15">
      <c r="A16" s="12"/>
      <c r="B16" s="23">
        <v>331.2</v>
      </c>
      <c r="C16" s="19" t="s">
        <v>83</v>
      </c>
      <c r="D16" s="43">
        <v>5005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5005</v>
      </c>
      <c r="O16" s="44">
        <f t="shared" si="2"/>
        <v>2.3075149838635314</v>
      </c>
      <c r="P16" s="9"/>
    </row>
    <row r="17" spans="1:16" ht="15">
      <c r="A17" s="12"/>
      <c r="B17" s="23">
        <v>331.5</v>
      </c>
      <c r="C17" s="19" t="s">
        <v>79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5369</v>
      </c>
      <c r="O17" s="44">
        <f t="shared" si="2"/>
        <v>2.475334255417243</v>
      </c>
      <c r="P17" s="9"/>
    </row>
    <row r="18" spans="1:16" ht="15">
      <c r="A18" s="12"/>
      <c r="B18" s="23">
        <v>334.49</v>
      </c>
      <c r="C18" s="19" t="s">
        <v>80</v>
      </c>
      <c r="D18" s="43">
        <v>107567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107567</v>
      </c>
      <c r="O18" s="44">
        <f t="shared" si="2"/>
        <v>49.5928999538958</v>
      </c>
      <c r="P18" s="9"/>
    </row>
    <row r="19" spans="1:16" ht="15">
      <c r="A19" s="12"/>
      <c r="B19" s="23">
        <v>335.12</v>
      </c>
      <c r="C19" s="19" t="s">
        <v>63</v>
      </c>
      <c r="D19" s="43">
        <v>40479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40479</v>
      </c>
      <c r="O19" s="44">
        <f t="shared" si="2"/>
        <v>18.662517289073307</v>
      </c>
      <c r="P19" s="9"/>
    </row>
    <row r="20" spans="1:16" ht="15">
      <c r="A20" s="12"/>
      <c r="B20" s="23">
        <v>335.14</v>
      </c>
      <c r="C20" s="19" t="s">
        <v>64</v>
      </c>
      <c r="D20" s="43">
        <v>172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172</v>
      </c>
      <c r="O20" s="44">
        <f t="shared" si="2"/>
        <v>0.0792992162286768</v>
      </c>
      <c r="P20" s="9"/>
    </row>
    <row r="21" spans="1:16" ht="15">
      <c r="A21" s="12"/>
      <c r="B21" s="23">
        <v>335.15</v>
      </c>
      <c r="C21" s="19" t="s">
        <v>65</v>
      </c>
      <c r="D21" s="43">
        <v>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105</v>
      </c>
      <c r="O21" s="44">
        <f t="shared" si="2"/>
        <v>0.048409405255878286</v>
      </c>
      <c r="P21" s="9"/>
    </row>
    <row r="22" spans="1:16" ht="15">
      <c r="A22" s="12"/>
      <c r="B22" s="23">
        <v>335.18</v>
      </c>
      <c r="C22" s="19" t="s">
        <v>66</v>
      </c>
      <c r="D22" s="43">
        <v>30584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30584</v>
      </c>
      <c r="O22" s="44">
        <f t="shared" si="2"/>
        <v>14.1005071461503</v>
      </c>
      <c r="P22" s="9"/>
    </row>
    <row r="23" spans="1:16" ht="15">
      <c r="A23" s="12"/>
      <c r="B23" s="23">
        <v>337.1</v>
      </c>
      <c r="C23" s="19" t="s">
        <v>84</v>
      </c>
      <c r="D23" s="43">
        <v>435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435</v>
      </c>
      <c r="O23" s="44">
        <f t="shared" si="2"/>
        <v>0.20055325034578148</v>
      </c>
      <c r="P23" s="9"/>
    </row>
    <row r="24" spans="1:16" ht="15">
      <c r="A24" s="12"/>
      <c r="B24" s="23">
        <v>337.2</v>
      </c>
      <c r="C24" s="19" t="s">
        <v>22</v>
      </c>
      <c r="D24" s="43">
        <v>30006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30006</v>
      </c>
      <c r="O24" s="44">
        <f t="shared" si="2"/>
        <v>13.83402489626556</v>
      </c>
      <c r="P24" s="9"/>
    </row>
    <row r="25" spans="1:16" ht="15">
      <c r="A25" s="12"/>
      <c r="B25" s="23">
        <v>337.7</v>
      </c>
      <c r="C25" s="19" t="s">
        <v>56</v>
      </c>
      <c r="D25" s="43">
        <v>2748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2748</v>
      </c>
      <c r="O25" s="44">
        <f t="shared" si="2"/>
        <v>1.2669432918395573</v>
      </c>
      <c r="P25" s="9"/>
    </row>
    <row r="26" spans="1:16" ht="15">
      <c r="A26" s="12"/>
      <c r="B26" s="23">
        <v>337.9</v>
      </c>
      <c r="C26" s="19" t="s">
        <v>85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19642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19642</v>
      </c>
      <c r="O26" s="44">
        <f t="shared" si="2"/>
        <v>9.055786076532964</v>
      </c>
      <c r="P26" s="9"/>
    </row>
    <row r="27" spans="1:16" ht="15.75">
      <c r="A27" s="27" t="s">
        <v>27</v>
      </c>
      <c r="B27" s="28"/>
      <c r="C27" s="29"/>
      <c r="D27" s="30">
        <f aca="true" t="shared" si="5" ref="D27:M27">SUM(D28:D33)</f>
        <v>103924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153315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1"/>
        <v>257239</v>
      </c>
      <c r="O27" s="42">
        <f t="shared" si="2"/>
        <v>118.5979714153988</v>
      </c>
      <c r="P27" s="10"/>
    </row>
    <row r="28" spans="1:16" ht="15">
      <c r="A28" s="12"/>
      <c r="B28" s="23">
        <v>341.9</v>
      </c>
      <c r="C28" s="19" t="s">
        <v>67</v>
      </c>
      <c r="D28" s="43">
        <v>5095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3">SUM(D28:M28)</f>
        <v>5095</v>
      </c>
      <c r="O28" s="44">
        <f t="shared" si="2"/>
        <v>2.3490087597971416</v>
      </c>
      <c r="P28" s="9"/>
    </row>
    <row r="29" spans="1:16" ht="15">
      <c r="A29" s="12"/>
      <c r="B29" s="23">
        <v>343.3</v>
      </c>
      <c r="C29" s="19" t="s">
        <v>29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116235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116235</v>
      </c>
      <c r="O29" s="44">
        <f t="shared" si="2"/>
        <v>53.58921161825726</v>
      </c>
      <c r="P29" s="9"/>
    </row>
    <row r="30" spans="1:16" ht="15">
      <c r="A30" s="12"/>
      <c r="B30" s="23">
        <v>343.4</v>
      </c>
      <c r="C30" s="19" t="s">
        <v>30</v>
      </c>
      <c r="D30" s="43">
        <v>77048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77048</v>
      </c>
      <c r="O30" s="44">
        <f t="shared" si="2"/>
        <v>35.52236053480867</v>
      </c>
      <c r="P30" s="9"/>
    </row>
    <row r="31" spans="1:16" ht="15">
      <c r="A31" s="12"/>
      <c r="B31" s="23">
        <v>343.5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37080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37080</v>
      </c>
      <c r="O31" s="44">
        <f t="shared" si="2"/>
        <v>17.095435684647303</v>
      </c>
      <c r="P31" s="9"/>
    </row>
    <row r="32" spans="1:16" ht="15">
      <c r="A32" s="12"/>
      <c r="B32" s="23">
        <v>344.9</v>
      </c>
      <c r="C32" s="19" t="s">
        <v>68</v>
      </c>
      <c r="D32" s="43">
        <v>21581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21581</v>
      </c>
      <c r="O32" s="44">
        <f t="shared" si="2"/>
        <v>9.94974642692485</v>
      </c>
      <c r="P32" s="9"/>
    </row>
    <row r="33" spans="1:16" ht="15">
      <c r="A33" s="12"/>
      <c r="B33" s="23">
        <v>347.2</v>
      </c>
      <c r="C33" s="19" t="s">
        <v>33</v>
      </c>
      <c r="D33" s="43">
        <v>200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200</v>
      </c>
      <c r="O33" s="44">
        <f t="shared" si="2"/>
        <v>0.09220839096357769</v>
      </c>
      <c r="P33" s="9"/>
    </row>
    <row r="34" spans="1:16" ht="15.75">
      <c r="A34" s="27" t="s">
        <v>1</v>
      </c>
      <c r="B34" s="28"/>
      <c r="C34" s="29"/>
      <c r="D34" s="30">
        <f aca="true" t="shared" si="7" ref="D34:M34">SUM(D35:D36)</f>
        <v>1615</v>
      </c>
      <c r="E34" s="30">
        <f t="shared" si="7"/>
        <v>20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85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aca="true" t="shared" si="8" ref="N34:N40">SUM(D34:M34)</f>
        <v>1720</v>
      </c>
      <c r="O34" s="42">
        <f t="shared" si="2"/>
        <v>0.792992162286768</v>
      </c>
      <c r="P34" s="10"/>
    </row>
    <row r="35" spans="1:16" ht="15">
      <c r="A35" s="12"/>
      <c r="B35" s="23">
        <v>361.1</v>
      </c>
      <c r="C35" s="19" t="s">
        <v>36</v>
      </c>
      <c r="D35" s="43">
        <v>34</v>
      </c>
      <c r="E35" s="43">
        <v>20</v>
      </c>
      <c r="F35" s="43">
        <v>0</v>
      </c>
      <c r="G35" s="43">
        <v>0</v>
      </c>
      <c r="H35" s="43">
        <v>0</v>
      </c>
      <c r="I35" s="43">
        <v>85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139</v>
      </c>
      <c r="O35" s="44">
        <f t="shared" si="2"/>
        <v>0.06408483171968649</v>
      </c>
      <c r="P35" s="9"/>
    </row>
    <row r="36" spans="1:16" ht="15">
      <c r="A36" s="12"/>
      <c r="B36" s="23">
        <v>369.9</v>
      </c>
      <c r="C36" s="19" t="s">
        <v>37</v>
      </c>
      <c r="D36" s="43">
        <v>1581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1581</v>
      </c>
      <c r="O36" s="44">
        <f t="shared" si="2"/>
        <v>0.7289073305670816</v>
      </c>
      <c r="P36" s="9"/>
    </row>
    <row r="37" spans="1:16" ht="15.75">
      <c r="A37" s="27" t="s">
        <v>28</v>
      </c>
      <c r="B37" s="28"/>
      <c r="C37" s="29"/>
      <c r="D37" s="30">
        <f aca="true" t="shared" si="9" ref="D37:M37">SUM(D38:D39)</f>
        <v>138365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8"/>
        <v>138365</v>
      </c>
      <c r="O37" s="42">
        <f t="shared" si="2"/>
        <v>63.79207007837713</v>
      </c>
      <c r="P37" s="9"/>
    </row>
    <row r="38" spans="1:16" ht="15">
      <c r="A38" s="12"/>
      <c r="B38" s="23">
        <v>381</v>
      </c>
      <c r="C38" s="19" t="s">
        <v>38</v>
      </c>
      <c r="D38" s="43">
        <v>15000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15000</v>
      </c>
      <c r="O38" s="44">
        <f t="shared" si="2"/>
        <v>6.915629322268327</v>
      </c>
      <c r="P38" s="9"/>
    </row>
    <row r="39" spans="1:16" ht="15.75" thickBot="1">
      <c r="A39" s="12"/>
      <c r="B39" s="23">
        <v>384</v>
      </c>
      <c r="C39" s="19" t="s">
        <v>39</v>
      </c>
      <c r="D39" s="43">
        <v>123365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123365</v>
      </c>
      <c r="O39" s="44">
        <f t="shared" si="2"/>
        <v>56.876440756108806</v>
      </c>
      <c r="P39" s="9"/>
    </row>
    <row r="40" spans="1:119" ht="16.5" thickBot="1">
      <c r="A40" s="13" t="s">
        <v>34</v>
      </c>
      <c r="B40" s="21"/>
      <c r="C40" s="20"/>
      <c r="D40" s="14">
        <f>SUM(D5,D12,D15,D27,D34,D37)</f>
        <v>658731</v>
      </c>
      <c r="E40" s="14">
        <f aca="true" t="shared" si="10" ref="E40:M40">SUM(E5,E12,E15,E27,E34,E37)</f>
        <v>40764</v>
      </c>
      <c r="F40" s="14">
        <f t="shared" si="10"/>
        <v>0</v>
      </c>
      <c r="G40" s="14">
        <f t="shared" si="10"/>
        <v>0</v>
      </c>
      <c r="H40" s="14">
        <f t="shared" si="10"/>
        <v>0</v>
      </c>
      <c r="I40" s="14">
        <f t="shared" si="10"/>
        <v>178411</v>
      </c>
      <c r="J40" s="14">
        <f t="shared" si="10"/>
        <v>0</v>
      </c>
      <c r="K40" s="14">
        <f t="shared" si="10"/>
        <v>0</v>
      </c>
      <c r="L40" s="14">
        <f t="shared" si="10"/>
        <v>0</v>
      </c>
      <c r="M40" s="14">
        <f t="shared" si="10"/>
        <v>0</v>
      </c>
      <c r="N40" s="14">
        <f t="shared" si="8"/>
        <v>877906</v>
      </c>
      <c r="O40" s="36">
        <f t="shared" si="2"/>
        <v>404.75149838635315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86</v>
      </c>
      <c r="M42" s="48"/>
      <c r="N42" s="48"/>
      <c r="O42" s="40">
        <v>2169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126540</v>
      </c>
      <c r="E5" s="25">
        <f t="shared" si="0"/>
        <v>36970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4">SUM(D5:M5)</f>
        <v>163510</v>
      </c>
      <c r="O5" s="31">
        <f aca="true" t="shared" si="2" ref="O5:O37">(N5/O$39)</f>
        <v>70.56970220112214</v>
      </c>
      <c r="P5" s="6"/>
    </row>
    <row r="6" spans="1:16" ht="15">
      <c r="A6" s="12"/>
      <c r="B6" s="23">
        <v>311</v>
      </c>
      <c r="C6" s="19" t="s">
        <v>76</v>
      </c>
      <c r="D6" s="43">
        <v>12805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12805</v>
      </c>
      <c r="O6" s="44">
        <f t="shared" si="2"/>
        <v>5.526542943461372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31302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31302</v>
      </c>
      <c r="O7" s="44">
        <f t="shared" si="2"/>
        <v>13.509710832973672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5668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5668</v>
      </c>
      <c r="O8" s="44">
        <f t="shared" si="2"/>
        <v>2.4462667242123435</v>
      </c>
      <c r="P8" s="9"/>
    </row>
    <row r="9" spans="1:16" ht="15">
      <c r="A9" s="12"/>
      <c r="B9" s="23">
        <v>312.6</v>
      </c>
      <c r="C9" s="19" t="s">
        <v>10</v>
      </c>
      <c r="D9" s="43">
        <v>55616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55616</v>
      </c>
      <c r="O9" s="44">
        <f t="shared" si="2"/>
        <v>24.00345274061286</v>
      </c>
      <c r="P9" s="9"/>
    </row>
    <row r="10" spans="1:16" ht="15">
      <c r="A10" s="12"/>
      <c r="B10" s="23">
        <v>314.1</v>
      </c>
      <c r="C10" s="19" t="s">
        <v>11</v>
      </c>
      <c r="D10" s="43">
        <v>27620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27620</v>
      </c>
      <c r="O10" s="44">
        <f t="shared" si="2"/>
        <v>11.920586965904187</v>
      </c>
      <c r="P10" s="9"/>
    </row>
    <row r="11" spans="1:16" ht="15">
      <c r="A11" s="12"/>
      <c r="B11" s="23">
        <v>315</v>
      </c>
      <c r="C11" s="19" t="s">
        <v>62</v>
      </c>
      <c r="D11" s="43">
        <v>30499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30499</v>
      </c>
      <c r="O11" s="44">
        <f t="shared" si="2"/>
        <v>13.163141993957703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91434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91434</v>
      </c>
      <c r="O12" s="42">
        <f t="shared" si="2"/>
        <v>39.46223564954683</v>
      </c>
      <c r="P12" s="10"/>
    </row>
    <row r="13" spans="1:16" ht="15">
      <c r="A13" s="12"/>
      <c r="B13" s="23">
        <v>323.1</v>
      </c>
      <c r="C13" s="19" t="s">
        <v>14</v>
      </c>
      <c r="D13" s="43">
        <v>86209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86209</v>
      </c>
      <c r="O13" s="44">
        <f t="shared" si="2"/>
        <v>37.207164436771684</v>
      </c>
      <c r="P13" s="9"/>
    </row>
    <row r="14" spans="1:16" ht="15">
      <c r="A14" s="12"/>
      <c r="B14" s="23">
        <v>329</v>
      </c>
      <c r="C14" s="19" t="s">
        <v>15</v>
      </c>
      <c r="D14" s="43">
        <v>5225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5225</v>
      </c>
      <c r="O14" s="44">
        <f t="shared" si="2"/>
        <v>2.25507121277514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SUM(D16:D23)</f>
        <v>120971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64433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185404</v>
      </c>
      <c r="O15" s="42">
        <f t="shared" si="2"/>
        <v>80.01899007337074</v>
      </c>
      <c r="P15" s="10"/>
    </row>
    <row r="16" spans="1:16" ht="15">
      <c r="A16" s="12"/>
      <c r="B16" s="23">
        <v>331.5</v>
      </c>
      <c r="C16" s="19" t="s">
        <v>79</v>
      </c>
      <c r="D16" s="43">
        <v>10739</v>
      </c>
      <c r="E16" s="43">
        <v>0</v>
      </c>
      <c r="F16" s="43">
        <v>0</v>
      </c>
      <c r="G16" s="43">
        <v>0</v>
      </c>
      <c r="H16" s="43">
        <v>0</v>
      </c>
      <c r="I16" s="43">
        <v>64433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75172</v>
      </c>
      <c r="O16" s="44">
        <f t="shared" si="2"/>
        <v>32.4436771687527</v>
      </c>
      <c r="P16" s="9"/>
    </row>
    <row r="17" spans="1:16" ht="15">
      <c r="A17" s="12"/>
      <c r="B17" s="23">
        <v>334.49</v>
      </c>
      <c r="C17" s="19" t="s">
        <v>80</v>
      </c>
      <c r="D17" s="43">
        <v>11725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11725</v>
      </c>
      <c r="O17" s="44">
        <f t="shared" si="2"/>
        <v>5.0604229607250755</v>
      </c>
      <c r="P17" s="9"/>
    </row>
    <row r="18" spans="1:16" ht="15">
      <c r="A18" s="12"/>
      <c r="B18" s="23">
        <v>335.12</v>
      </c>
      <c r="C18" s="19" t="s">
        <v>63</v>
      </c>
      <c r="D18" s="43">
        <v>40557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40557</v>
      </c>
      <c r="O18" s="44">
        <f t="shared" si="2"/>
        <v>17.504100129477774</v>
      </c>
      <c r="P18" s="9"/>
    </row>
    <row r="19" spans="1:16" ht="15">
      <c r="A19" s="12"/>
      <c r="B19" s="23">
        <v>335.14</v>
      </c>
      <c r="C19" s="19" t="s">
        <v>64</v>
      </c>
      <c r="D19" s="43">
        <v>117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117</v>
      </c>
      <c r="O19" s="44">
        <f t="shared" si="2"/>
        <v>0.050496331463098836</v>
      </c>
      <c r="P19" s="9"/>
    </row>
    <row r="20" spans="1:16" ht="15">
      <c r="A20" s="12"/>
      <c r="B20" s="23">
        <v>335.15</v>
      </c>
      <c r="C20" s="19" t="s">
        <v>65</v>
      </c>
      <c r="D20" s="43">
        <v>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</v>
      </c>
      <c r="O20" s="44">
        <f t="shared" si="2"/>
        <v>0.03495899870522227</v>
      </c>
      <c r="P20" s="9"/>
    </row>
    <row r="21" spans="1:16" ht="15">
      <c r="A21" s="12"/>
      <c r="B21" s="23">
        <v>335.18</v>
      </c>
      <c r="C21" s="19" t="s">
        <v>66</v>
      </c>
      <c r="D21" s="43">
        <v>29947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29947</v>
      </c>
      <c r="O21" s="44">
        <f t="shared" si="2"/>
        <v>12.924902891670262</v>
      </c>
      <c r="P21" s="9"/>
    </row>
    <row r="22" spans="1:16" ht="15">
      <c r="A22" s="12"/>
      <c r="B22" s="23">
        <v>337.2</v>
      </c>
      <c r="C22" s="19" t="s">
        <v>22</v>
      </c>
      <c r="D22" s="43">
        <v>25000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25000</v>
      </c>
      <c r="O22" s="44">
        <f t="shared" si="2"/>
        <v>10.789814415192058</v>
      </c>
      <c r="P22" s="9"/>
    </row>
    <row r="23" spans="1:16" ht="15">
      <c r="A23" s="12"/>
      <c r="B23" s="23">
        <v>337.7</v>
      </c>
      <c r="C23" s="19" t="s">
        <v>56</v>
      </c>
      <c r="D23" s="43">
        <v>2805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2805</v>
      </c>
      <c r="O23" s="44">
        <f t="shared" si="2"/>
        <v>1.2106171773845489</v>
      </c>
      <c r="P23" s="9"/>
    </row>
    <row r="24" spans="1:16" ht="15.75">
      <c r="A24" s="27" t="s">
        <v>27</v>
      </c>
      <c r="B24" s="28"/>
      <c r="C24" s="29"/>
      <c r="D24" s="30">
        <f aca="true" t="shared" si="5" ref="D24:M24">SUM(D25:D30)</f>
        <v>103588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146022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249610</v>
      </c>
      <c r="O24" s="42">
        <f t="shared" si="2"/>
        <v>107.7298230470436</v>
      </c>
      <c r="P24" s="10"/>
    </row>
    <row r="25" spans="1:16" ht="15">
      <c r="A25" s="12"/>
      <c r="B25" s="23">
        <v>341.9</v>
      </c>
      <c r="C25" s="19" t="s">
        <v>67</v>
      </c>
      <c r="D25" s="43">
        <v>3730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6" ref="N25:N30">SUM(D25:M25)</f>
        <v>3730</v>
      </c>
      <c r="O25" s="44">
        <f t="shared" si="2"/>
        <v>1.6098403107466552</v>
      </c>
      <c r="P25" s="9"/>
    </row>
    <row r="26" spans="1:16" ht="15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109797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109797</v>
      </c>
      <c r="O26" s="44">
        <f t="shared" si="2"/>
        <v>47.3875701337937</v>
      </c>
      <c r="P26" s="9"/>
    </row>
    <row r="27" spans="1:16" ht="15">
      <c r="A27" s="12"/>
      <c r="B27" s="23">
        <v>343.4</v>
      </c>
      <c r="C27" s="19" t="s">
        <v>30</v>
      </c>
      <c r="D27" s="43">
        <v>77633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77633</v>
      </c>
      <c r="O27" s="44">
        <f t="shared" si="2"/>
        <v>33.505826499784206</v>
      </c>
      <c r="P27" s="9"/>
    </row>
    <row r="28" spans="1:16" ht="15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36225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36225</v>
      </c>
      <c r="O28" s="44">
        <f t="shared" si="2"/>
        <v>15.634441087613293</v>
      </c>
      <c r="P28" s="9"/>
    </row>
    <row r="29" spans="1:16" ht="15">
      <c r="A29" s="12"/>
      <c r="B29" s="23">
        <v>344.9</v>
      </c>
      <c r="C29" s="19" t="s">
        <v>68</v>
      </c>
      <c r="D29" s="43">
        <v>22125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22125</v>
      </c>
      <c r="O29" s="44">
        <f t="shared" si="2"/>
        <v>9.548985757444973</v>
      </c>
      <c r="P29" s="9"/>
    </row>
    <row r="30" spans="1:16" ht="15">
      <c r="A30" s="12"/>
      <c r="B30" s="23">
        <v>347.2</v>
      </c>
      <c r="C30" s="19" t="s">
        <v>33</v>
      </c>
      <c r="D30" s="43">
        <v>100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100</v>
      </c>
      <c r="O30" s="44">
        <f t="shared" si="2"/>
        <v>0.04315925766076824</v>
      </c>
      <c r="P30" s="9"/>
    </row>
    <row r="31" spans="1:16" ht="15.75">
      <c r="A31" s="27" t="s">
        <v>1</v>
      </c>
      <c r="B31" s="28"/>
      <c r="C31" s="29"/>
      <c r="D31" s="30">
        <f aca="true" t="shared" si="7" ref="D31:M31">SUM(D32:D33)</f>
        <v>1341</v>
      </c>
      <c r="E31" s="30">
        <f t="shared" si="7"/>
        <v>1223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60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aca="true" t="shared" si="8" ref="N31:N37">SUM(D31:M31)</f>
        <v>2624</v>
      </c>
      <c r="O31" s="42">
        <f t="shared" si="2"/>
        <v>1.1324989210185585</v>
      </c>
      <c r="P31" s="10"/>
    </row>
    <row r="32" spans="1:16" ht="15">
      <c r="A32" s="12"/>
      <c r="B32" s="23">
        <v>361.1</v>
      </c>
      <c r="C32" s="19" t="s">
        <v>36</v>
      </c>
      <c r="D32" s="43">
        <v>44</v>
      </c>
      <c r="E32" s="43">
        <v>23</v>
      </c>
      <c r="F32" s="43">
        <v>0</v>
      </c>
      <c r="G32" s="43">
        <v>0</v>
      </c>
      <c r="H32" s="43">
        <v>0</v>
      </c>
      <c r="I32" s="43">
        <v>60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127</v>
      </c>
      <c r="O32" s="44">
        <f t="shared" si="2"/>
        <v>0.05481225722917566</v>
      </c>
      <c r="P32" s="9"/>
    </row>
    <row r="33" spans="1:16" ht="15">
      <c r="A33" s="12"/>
      <c r="B33" s="23">
        <v>369.9</v>
      </c>
      <c r="C33" s="19" t="s">
        <v>37</v>
      </c>
      <c r="D33" s="43">
        <v>1297</v>
      </c>
      <c r="E33" s="43">
        <v>1200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2497</v>
      </c>
      <c r="O33" s="44">
        <f t="shared" si="2"/>
        <v>1.0776866637893827</v>
      </c>
      <c r="P33" s="9"/>
    </row>
    <row r="34" spans="1:16" ht="15.75">
      <c r="A34" s="27" t="s">
        <v>28</v>
      </c>
      <c r="B34" s="28"/>
      <c r="C34" s="29"/>
      <c r="D34" s="30">
        <f aca="true" t="shared" si="9" ref="D34:M34">SUM(D35:D36)</f>
        <v>48196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48196</v>
      </c>
      <c r="O34" s="42">
        <f t="shared" si="2"/>
        <v>20.80103582218386</v>
      </c>
      <c r="P34" s="9"/>
    </row>
    <row r="35" spans="1:16" ht="15">
      <c r="A35" s="12"/>
      <c r="B35" s="23">
        <v>381</v>
      </c>
      <c r="C35" s="19" t="s">
        <v>38</v>
      </c>
      <c r="D35" s="43">
        <v>15000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15000</v>
      </c>
      <c r="O35" s="44">
        <f t="shared" si="2"/>
        <v>6.473888649115235</v>
      </c>
      <c r="P35" s="9"/>
    </row>
    <row r="36" spans="1:16" ht="15.75" thickBot="1">
      <c r="A36" s="12"/>
      <c r="B36" s="23">
        <v>384</v>
      </c>
      <c r="C36" s="19" t="s">
        <v>39</v>
      </c>
      <c r="D36" s="43">
        <v>33196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33196</v>
      </c>
      <c r="O36" s="44">
        <f t="shared" si="2"/>
        <v>14.327147173068623</v>
      </c>
      <c r="P36" s="9"/>
    </row>
    <row r="37" spans="1:119" ht="16.5" thickBot="1">
      <c r="A37" s="13" t="s">
        <v>34</v>
      </c>
      <c r="B37" s="21"/>
      <c r="C37" s="20"/>
      <c r="D37" s="14">
        <f>SUM(D5,D12,D15,D24,D31,D34)</f>
        <v>492070</v>
      </c>
      <c r="E37" s="14">
        <f aca="true" t="shared" si="10" ref="E37:M37">SUM(E5,E12,E15,E24,E31,E34)</f>
        <v>38193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210515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740778</v>
      </c>
      <c r="O37" s="36">
        <f t="shared" si="2"/>
        <v>319.7142857142857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81</v>
      </c>
      <c r="M39" s="48"/>
      <c r="N39" s="48"/>
      <c r="O39" s="40">
        <v>2317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131577</v>
      </c>
      <c r="E5" s="25">
        <f t="shared" si="0"/>
        <v>32887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164464</v>
      </c>
      <c r="O5" s="31">
        <f aca="true" t="shared" si="2" ref="O5:O32">(N5/O$34)</f>
        <v>70.3739837398374</v>
      </c>
      <c r="P5" s="6"/>
    </row>
    <row r="6" spans="1:16" ht="15">
      <c r="A6" s="12"/>
      <c r="B6" s="23">
        <v>311</v>
      </c>
      <c r="C6" s="19" t="s">
        <v>76</v>
      </c>
      <c r="D6" s="43">
        <v>12663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12663</v>
      </c>
      <c r="O6" s="44">
        <f t="shared" si="2"/>
        <v>5.418485237483954</v>
      </c>
      <c r="P6" s="9"/>
    </row>
    <row r="7" spans="1:16" ht="15">
      <c r="A7" s="12"/>
      <c r="B7" s="23">
        <v>312.1</v>
      </c>
      <c r="C7" s="19" t="s">
        <v>8</v>
      </c>
      <c r="D7" s="43">
        <v>0</v>
      </c>
      <c r="E7" s="43">
        <v>27397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27397</v>
      </c>
      <c r="O7" s="44">
        <f t="shared" si="2"/>
        <v>11.723149336756526</v>
      </c>
      <c r="P7" s="9"/>
    </row>
    <row r="8" spans="1:16" ht="15">
      <c r="A8" s="12"/>
      <c r="B8" s="23">
        <v>312.3</v>
      </c>
      <c r="C8" s="19" t="s">
        <v>9</v>
      </c>
      <c r="D8" s="43">
        <v>0</v>
      </c>
      <c r="E8" s="43">
        <v>5490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5490</v>
      </c>
      <c r="O8" s="44">
        <f t="shared" si="2"/>
        <v>2.349165596919127</v>
      </c>
      <c r="P8" s="9"/>
    </row>
    <row r="9" spans="1:16" ht="15">
      <c r="A9" s="12"/>
      <c r="B9" s="23">
        <v>312.6</v>
      </c>
      <c r="C9" s="19" t="s">
        <v>10</v>
      </c>
      <c r="D9" s="43">
        <v>54316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54316</v>
      </c>
      <c r="O9" s="44">
        <f t="shared" si="2"/>
        <v>23.24176294394523</v>
      </c>
      <c r="P9" s="9"/>
    </row>
    <row r="10" spans="1:16" ht="15">
      <c r="A10" s="12"/>
      <c r="B10" s="23">
        <v>314.1</v>
      </c>
      <c r="C10" s="19" t="s">
        <v>11</v>
      </c>
      <c r="D10" s="43">
        <v>30641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30641</v>
      </c>
      <c r="O10" s="44">
        <f t="shared" si="2"/>
        <v>13.111253744116388</v>
      </c>
      <c r="P10" s="9"/>
    </row>
    <row r="11" spans="1:16" ht="15">
      <c r="A11" s="12"/>
      <c r="B11" s="23">
        <v>315</v>
      </c>
      <c r="C11" s="19" t="s">
        <v>62</v>
      </c>
      <c r="D11" s="43">
        <v>33957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33957</v>
      </c>
      <c r="O11" s="44">
        <f t="shared" si="2"/>
        <v>14.530166880616175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78556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78556</v>
      </c>
      <c r="O12" s="42">
        <f t="shared" si="2"/>
        <v>33.6140350877193</v>
      </c>
      <c r="P12" s="10"/>
    </row>
    <row r="13" spans="1:16" ht="15">
      <c r="A13" s="12"/>
      <c r="B13" s="23">
        <v>323.1</v>
      </c>
      <c r="C13" s="19" t="s">
        <v>14</v>
      </c>
      <c r="D13" s="43">
        <v>74869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74869</v>
      </c>
      <c r="O13" s="44">
        <f t="shared" si="2"/>
        <v>32.036371416345744</v>
      </c>
      <c r="P13" s="9"/>
    </row>
    <row r="14" spans="1:16" ht="15">
      <c r="A14" s="12"/>
      <c r="B14" s="23">
        <v>329</v>
      </c>
      <c r="C14" s="19" t="s">
        <v>15</v>
      </c>
      <c r="D14" s="43">
        <v>3687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3687</v>
      </c>
      <c r="O14" s="44">
        <f t="shared" si="2"/>
        <v>1.577663671373556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SUM(D16:D21)</f>
        <v>97685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97685</v>
      </c>
      <c r="O15" s="42">
        <f t="shared" si="2"/>
        <v>41.79931536157467</v>
      </c>
      <c r="P15" s="10"/>
    </row>
    <row r="16" spans="1:16" ht="15">
      <c r="A16" s="12"/>
      <c r="B16" s="23">
        <v>335.12</v>
      </c>
      <c r="C16" s="19" t="s">
        <v>63</v>
      </c>
      <c r="D16" s="43">
        <v>40263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40263</v>
      </c>
      <c r="O16" s="44">
        <f t="shared" si="2"/>
        <v>17.22849807445443</v>
      </c>
      <c r="P16" s="9"/>
    </row>
    <row r="17" spans="1:16" ht="15">
      <c r="A17" s="12"/>
      <c r="B17" s="23">
        <v>335.14</v>
      </c>
      <c r="C17" s="19" t="s">
        <v>64</v>
      </c>
      <c r="D17" s="43">
        <v>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</v>
      </c>
      <c r="O17" s="44">
        <f t="shared" si="2"/>
        <v>0.029097133076593923</v>
      </c>
      <c r="P17" s="9"/>
    </row>
    <row r="18" spans="1:16" ht="15">
      <c r="A18" s="12"/>
      <c r="B18" s="23">
        <v>335.15</v>
      </c>
      <c r="C18" s="19" t="s">
        <v>65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</v>
      </c>
      <c r="O18" s="44">
        <f t="shared" si="2"/>
        <v>0.03594351732991014</v>
      </c>
      <c r="P18" s="9"/>
    </row>
    <row r="19" spans="1:16" ht="15">
      <c r="A19" s="12"/>
      <c r="B19" s="23">
        <v>335.18</v>
      </c>
      <c r="C19" s="19" t="s">
        <v>66</v>
      </c>
      <c r="D19" s="43">
        <v>29491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29491</v>
      </c>
      <c r="O19" s="44">
        <f t="shared" si="2"/>
        <v>12.619169875909286</v>
      </c>
      <c r="P19" s="9"/>
    </row>
    <row r="20" spans="1:16" ht="15">
      <c r="A20" s="12"/>
      <c r="B20" s="23">
        <v>337.2</v>
      </c>
      <c r="C20" s="19" t="s">
        <v>22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10.69747539580659</v>
      </c>
      <c r="P20" s="9"/>
    </row>
    <row r="21" spans="1:16" ht="15">
      <c r="A21" s="12"/>
      <c r="B21" s="23">
        <v>337.7</v>
      </c>
      <c r="C21" s="19" t="s">
        <v>56</v>
      </c>
      <c r="D21" s="43">
        <v>2779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2779</v>
      </c>
      <c r="O21" s="44">
        <f t="shared" si="2"/>
        <v>1.1891313649978605</v>
      </c>
      <c r="P21" s="9"/>
    </row>
    <row r="22" spans="1:16" ht="15.75">
      <c r="A22" s="27" t="s">
        <v>27</v>
      </c>
      <c r="B22" s="28"/>
      <c r="C22" s="29"/>
      <c r="D22" s="30">
        <f aca="true" t="shared" si="5" ref="D22:M22">SUM(D23:D28)</f>
        <v>90535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152847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243382</v>
      </c>
      <c r="O22" s="42">
        <f t="shared" si="2"/>
        <v>104.14291827128798</v>
      </c>
      <c r="P22" s="10"/>
    </row>
    <row r="23" spans="1:16" ht="15">
      <c r="A23" s="12"/>
      <c r="B23" s="23">
        <v>341.9</v>
      </c>
      <c r="C23" s="19" t="s">
        <v>67</v>
      </c>
      <c r="D23" s="43">
        <v>3600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28">SUM(D23:M23)</f>
        <v>3600</v>
      </c>
      <c r="O23" s="44">
        <f t="shared" si="2"/>
        <v>1.5404364569961488</v>
      </c>
      <c r="P23" s="9"/>
    </row>
    <row r="24" spans="1:16" ht="15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116538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116538</v>
      </c>
      <c r="O24" s="44">
        <f t="shared" si="2"/>
        <v>49.866495507060336</v>
      </c>
      <c r="P24" s="9"/>
    </row>
    <row r="25" spans="1:16" ht="15">
      <c r="A25" s="12"/>
      <c r="B25" s="23">
        <v>343.4</v>
      </c>
      <c r="C25" s="19" t="s">
        <v>30</v>
      </c>
      <c r="D25" s="43">
        <v>62302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62302</v>
      </c>
      <c r="O25" s="44">
        <f t="shared" si="2"/>
        <v>26.658964484381684</v>
      </c>
      <c r="P25" s="9"/>
    </row>
    <row r="26" spans="1:16" ht="15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36309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36309</v>
      </c>
      <c r="O26" s="44">
        <f t="shared" si="2"/>
        <v>15.536585365853659</v>
      </c>
      <c r="P26" s="9"/>
    </row>
    <row r="27" spans="1:16" ht="15">
      <c r="A27" s="12"/>
      <c r="B27" s="23">
        <v>344.9</v>
      </c>
      <c r="C27" s="19" t="s">
        <v>68</v>
      </c>
      <c r="D27" s="43">
        <v>24533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24533</v>
      </c>
      <c r="O27" s="44">
        <f t="shared" si="2"/>
        <v>10.497646555412922</v>
      </c>
      <c r="P27" s="9"/>
    </row>
    <row r="28" spans="1:16" ht="15">
      <c r="A28" s="12"/>
      <c r="B28" s="23">
        <v>347.2</v>
      </c>
      <c r="C28" s="19" t="s">
        <v>33</v>
      </c>
      <c r="D28" s="43">
        <v>100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100</v>
      </c>
      <c r="O28" s="44">
        <f t="shared" si="2"/>
        <v>0.04278990158322636</v>
      </c>
      <c r="P28" s="9"/>
    </row>
    <row r="29" spans="1:16" ht="15.75">
      <c r="A29" s="27" t="s">
        <v>1</v>
      </c>
      <c r="B29" s="28"/>
      <c r="C29" s="29"/>
      <c r="D29" s="30">
        <f aca="true" t="shared" si="7" ref="D29:M29">SUM(D30:D31)</f>
        <v>2331</v>
      </c>
      <c r="E29" s="30">
        <f t="shared" si="7"/>
        <v>10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66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>SUM(D29:M29)</f>
        <v>2407</v>
      </c>
      <c r="O29" s="42">
        <f t="shared" si="2"/>
        <v>1.0299529311082585</v>
      </c>
      <c r="P29" s="10"/>
    </row>
    <row r="30" spans="1:16" ht="15">
      <c r="A30" s="12"/>
      <c r="B30" s="23">
        <v>361.1</v>
      </c>
      <c r="C30" s="19" t="s">
        <v>36</v>
      </c>
      <c r="D30" s="43">
        <v>48</v>
      </c>
      <c r="E30" s="43">
        <v>10</v>
      </c>
      <c r="F30" s="43">
        <v>0</v>
      </c>
      <c r="G30" s="43">
        <v>0</v>
      </c>
      <c r="H30" s="43">
        <v>0</v>
      </c>
      <c r="I30" s="43">
        <v>66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124</v>
      </c>
      <c r="O30" s="44">
        <f t="shared" si="2"/>
        <v>0.05305947796320069</v>
      </c>
      <c r="P30" s="9"/>
    </row>
    <row r="31" spans="1:16" ht="15.75" thickBot="1">
      <c r="A31" s="12"/>
      <c r="B31" s="23">
        <v>369.9</v>
      </c>
      <c r="C31" s="19" t="s">
        <v>37</v>
      </c>
      <c r="D31" s="43">
        <v>2283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2283</v>
      </c>
      <c r="O31" s="44">
        <f t="shared" si="2"/>
        <v>0.9768934531450578</v>
      </c>
      <c r="P31" s="9"/>
    </row>
    <row r="32" spans="1:119" ht="16.5" thickBot="1">
      <c r="A32" s="13" t="s">
        <v>34</v>
      </c>
      <c r="B32" s="21"/>
      <c r="C32" s="20"/>
      <c r="D32" s="14">
        <f>SUM(D5,D12,D15,D22,D29)</f>
        <v>400684</v>
      </c>
      <c r="E32" s="14">
        <f aca="true" t="shared" si="8" ref="E32:M32">SUM(E5,E12,E15,E22,E29)</f>
        <v>32897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152913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>SUM(D32:M32)</f>
        <v>586494</v>
      </c>
      <c r="O32" s="36">
        <f t="shared" si="2"/>
        <v>250.9602053915276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77</v>
      </c>
      <c r="M34" s="48"/>
      <c r="N34" s="48"/>
      <c r="O34" s="40">
        <v>2337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115056</v>
      </c>
      <c r="E5" s="25">
        <f t="shared" si="0"/>
        <v>34818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149874</v>
      </c>
      <c r="O5" s="31">
        <f aca="true" t="shared" si="2" ref="O5:O34">(N5/O$36)</f>
        <v>64.65660051768766</v>
      </c>
      <c r="P5" s="6"/>
    </row>
    <row r="6" spans="1:16" ht="15">
      <c r="A6" s="12"/>
      <c r="B6" s="23">
        <v>312.1</v>
      </c>
      <c r="C6" s="19" t="s">
        <v>8</v>
      </c>
      <c r="D6" s="43">
        <v>0</v>
      </c>
      <c r="E6" s="43">
        <v>29502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29502</v>
      </c>
      <c r="O6" s="44">
        <f t="shared" si="2"/>
        <v>12.72735116479724</v>
      </c>
      <c r="P6" s="9"/>
    </row>
    <row r="7" spans="1:16" ht="15">
      <c r="A7" s="12"/>
      <c r="B7" s="23">
        <v>312.3</v>
      </c>
      <c r="C7" s="19" t="s">
        <v>9</v>
      </c>
      <c r="D7" s="43">
        <v>0</v>
      </c>
      <c r="E7" s="43">
        <v>5316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5316</v>
      </c>
      <c r="O7" s="44">
        <f t="shared" si="2"/>
        <v>2.293356341673857</v>
      </c>
      <c r="P7" s="9"/>
    </row>
    <row r="8" spans="1:16" ht="15">
      <c r="A8" s="12"/>
      <c r="B8" s="23">
        <v>312.6</v>
      </c>
      <c r="C8" s="19" t="s">
        <v>10</v>
      </c>
      <c r="D8" s="43">
        <v>52783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52783</v>
      </c>
      <c r="O8" s="44">
        <f t="shared" si="2"/>
        <v>22.770923209663504</v>
      </c>
      <c r="P8" s="9"/>
    </row>
    <row r="9" spans="1:16" ht="15">
      <c r="A9" s="12"/>
      <c r="B9" s="23">
        <v>314.1</v>
      </c>
      <c r="C9" s="19" t="s">
        <v>11</v>
      </c>
      <c r="D9" s="43">
        <v>24547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24547</v>
      </c>
      <c r="O9" s="44">
        <f t="shared" si="2"/>
        <v>10.589732528041415</v>
      </c>
      <c r="P9" s="9"/>
    </row>
    <row r="10" spans="1:16" ht="15">
      <c r="A10" s="12"/>
      <c r="B10" s="23">
        <v>315</v>
      </c>
      <c r="C10" s="19" t="s">
        <v>62</v>
      </c>
      <c r="D10" s="43">
        <v>37726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37726</v>
      </c>
      <c r="O10" s="44">
        <f t="shared" si="2"/>
        <v>16.27523727351165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80892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80892</v>
      </c>
      <c r="O11" s="42">
        <f t="shared" si="2"/>
        <v>34.89732528041415</v>
      </c>
      <c r="P11" s="10"/>
    </row>
    <row r="12" spans="1:16" ht="15">
      <c r="A12" s="12"/>
      <c r="B12" s="23">
        <v>323.1</v>
      </c>
      <c r="C12" s="19" t="s">
        <v>14</v>
      </c>
      <c r="D12" s="43">
        <v>75304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75304</v>
      </c>
      <c r="O12" s="44">
        <f t="shared" si="2"/>
        <v>32.48662640207075</v>
      </c>
      <c r="P12" s="9"/>
    </row>
    <row r="13" spans="1:16" ht="15">
      <c r="A13" s="12"/>
      <c r="B13" s="23">
        <v>329</v>
      </c>
      <c r="C13" s="19" t="s">
        <v>15</v>
      </c>
      <c r="D13" s="43">
        <v>5588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5588</v>
      </c>
      <c r="O13" s="44">
        <f t="shared" si="2"/>
        <v>2.4106988783433994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SUM(D15:D21)</f>
        <v>96744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569855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666599</v>
      </c>
      <c r="O14" s="42">
        <f t="shared" si="2"/>
        <v>287.57506471095775</v>
      </c>
      <c r="P14" s="10"/>
    </row>
    <row r="15" spans="1:16" ht="15">
      <c r="A15" s="12"/>
      <c r="B15" s="23">
        <v>331.31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569855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569855</v>
      </c>
      <c r="O15" s="44">
        <f t="shared" si="2"/>
        <v>245.83908541846418</v>
      </c>
      <c r="P15" s="9"/>
    </row>
    <row r="16" spans="1:16" ht="15">
      <c r="A16" s="12"/>
      <c r="B16" s="23">
        <v>335.12</v>
      </c>
      <c r="C16" s="19" t="s">
        <v>63</v>
      </c>
      <c r="D16" s="43">
        <v>39959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39959</v>
      </c>
      <c r="O16" s="44">
        <f t="shared" si="2"/>
        <v>17.238567730802416</v>
      </c>
      <c r="P16" s="9"/>
    </row>
    <row r="17" spans="1:16" ht="15">
      <c r="A17" s="12"/>
      <c r="B17" s="23">
        <v>335.14</v>
      </c>
      <c r="C17" s="19" t="s">
        <v>64</v>
      </c>
      <c r="D17" s="43">
        <v>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</v>
      </c>
      <c r="O17" s="44">
        <f t="shared" si="2"/>
        <v>0.06729939603106126</v>
      </c>
      <c r="P17" s="9"/>
    </row>
    <row r="18" spans="1:16" ht="15">
      <c r="A18" s="12"/>
      <c r="B18" s="23">
        <v>335.15</v>
      </c>
      <c r="C18" s="19" t="s">
        <v>65</v>
      </c>
      <c r="D18" s="43">
        <v>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</v>
      </c>
      <c r="O18" s="44">
        <f t="shared" si="2"/>
        <v>0.04227782571182054</v>
      </c>
      <c r="P18" s="9"/>
    </row>
    <row r="19" spans="1:16" ht="15">
      <c r="A19" s="12"/>
      <c r="B19" s="23">
        <v>335.18</v>
      </c>
      <c r="C19" s="19" t="s">
        <v>66</v>
      </c>
      <c r="D19" s="43">
        <v>28701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28701</v>
      </c>
      <c r="O19" s="44">
        <f t="shared" si="2"/>
        <v>12.381794650560828</v>
      </c>
      <c r="P19" s="9"/>
    </row>
    <row r="20" spans="1:16" ht="15">
      <c r="A20" s="12"/>
      <c r="B20" s="23">
        <v>337.2</v>
      </c>
      <c r="C20" s="19" t="s">
        <v>22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10.785159620362382</v>
      </c>
      <c r="P20" s="9"/>
    </row>
    <row r="21" spans="1:16" ht="15">
      <c r="A21" s="12"/>
      <c r="B21" s="23">
        <v>337.7</v>
      </c>
      <c r="C21" s="19" t="s">
        <v>56</v>
      </c>
      <c r="D21" s="43">
        <v>2830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2830</v>
      </c>
      <c r="O21" s="44">
        <f t="shared" si="2"/>
        <v>1.2208800690250217</v>
      </c>
      <c r="P21" s="9"/>
    </row>
    <row r="22" spans="1:16" ht="15.75">
      <c r="A22" s="27" t="s">
        <v>27</v>
      </c>
      <c r="B22" s="28"/>
      <c r="C22" s="29"/>
      <c r="D22" s="30">
        <f aca="true" t="shared" si="5" ref="D22:M22">SUM(D23:D28)</f>
        <v>90800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152927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243727</v>
      </c>
      <c r="O22" s="42">
        <f t="shared" si="2"/>
        <v>105.14538395168249</v>
      </c>
      <c r="P22" s="10"/>
    </row>
    <row r="23" spans="1:16" ht="15">
      <c r="A23" s="12"/>
      <c r="B23" s="23">
        <v>341.9</v>
      </c>
      <c r="C23" s="19" t="s">
        <v>67</v>
      </c>
      <c r="D23" s="43">
        <v>3600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28">SUM(D23:M23)</f>
        <v>3600</v>
      </c>
      <c r="O23" s="44">
        <f t="shared" si="2"/>
        <v>1.553062985332183</v>
      </c>
      <c r="P23" s="9"/>
    </row>
    <row r="24" spans="1:16" ht="15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118943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118943</v>
      </c>
      <c r="O24" s="44">
        <f t="shared" si="2"/>
        <v>51.31276962899051</v>
      </c>
      <c r="P24" s="9"/>
    </row>
    <row r="25" spans="1:16" ht="15">
      <c r="A25" s="12"/>
      <c r="B25" s="23">
        <v>343.4</v>
      </c>
      <c r="C25" s="19" t="s">
        <v>30</v>
      </c>
      <c r="D25" s="43">
        <v>67298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67298</v>
      </c>
      <c r="O25" s="44">
        <f t="shared" si="2"/>
        <v>29.0327868852459</v>
      </c>
      <c r="P25" s="9"/>
    </row>
    <row r="26" spans="1:16" ht="15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33984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33984</v>
      </c>
      <c r="O26" s="44">
        <f t="shared" si="2"/>
        <v>14.660914581535806</v>
      </c>
      <c r="P26" s="9"/>
    </row>
    <row r="27" spans="1:16" ht="15">
      <c r="A27" s="12"/>
      <c r="B27" s="23">
        <v>344.9</v>
      </c>
      <c r="C27" s="19" t="s">
        <v>68</v>
      </c>
      <c r="D27" s="43">
        <v>19752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19752</v>
      </c>
      <c r="O27" s="44">
        <f t="shared" si="2"/>
        <v>8.52113891285591</v>
      </c>
      <c r="P27" s="9"/>
    </row>
    <row r="28" spans="1:16" ht="15">
      <c r="A28" s="12"/>
      <c r="B28" s="23">
        <v>347.2</v>
      </c>
      <c r="C28" s="19" t="s">
        <v>33</v>
      </c>
      <c r="D28" s="43">
        <v>150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150</v>
      </c>
      <c r="O28" s="44">
        <f t="shared" si="2"/>
        <v>0.06471095772217429</v>
      </c>
      <c r="P28" s="9"/>
    </row>
    <row r="29" spans="1:16" ht="15.75">
      <c r="A29" s="27" t="s">
        <v>1</v>
      </c>
      <c r="B29" s="28"/>
      <c r="C29" s="29"/>
      <c r="D29" s="30">
        <f aca="true" t="shared" si="7" ref="D29:M29">SUM(D30:D31)</f>
        <v>6746</v>
      </c>
      <c r="E29" s="30">
        <f t="shared" si="7"/>
        <v>5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61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aca="true" t="shared" si="8" ref="N29:N34">SUM(D29:M29)</f>
        <v>6812</v>
      </c>
      <c r="O29" s="42">
        <f t="shared" si="2"/>
        <v>2.9387402933563416</v>
      </c>
      <c r="P29" s="10"/>
    </row>
    <row r="30" spans="1:16" ht="15">
      <c r="A30" s="12"/>
      <c r="B30" s="23">
        <v>361.1</v>
      </c>
      <c r="C30" s="19" t="s">
        <v>36</v>
      </c>
      <c r="D30" s="43">
        <v>466</v>
      </c>
      <c r="E30" s="43">
        <v>5</v>
      </c>
      <c r="F30" s="43">
        <v>0</v>
      </c>
      <c r="G30" s="43">
        <v>0</v>
      </c>
      <c r="H30" s="43">
        <v>0</v>
      </c>
      <c r="I30" s="43">
        <v>61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532</v>
      </c>
      <c r="O30" s="44">
        <f t="shared" si="2"/>
        <v>0.22950819672131148</v>
      </c>
      <c r="P30" s="9"/>
    </row>
    <row r="31" spans="1:16" ht="15">
      <c r="A31" s="12"/>
      <c r="B31" s="23">
        <v>369.9</v>
      </c>
      <c r="C31" s="19" t="s">
        <v>37</v>
      </c>
      <c r="D31" s="43">
        <v>6280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6280</v>
      </c>
      <c r="O31" s="44">
        <f t="shared" si="2"/>
        <v>2.7092320966350303</v>
      </c>
      <c r="P31" s="9"/>
    </row>
    <row r="32" spans="1:16" ht="15.75">
      <c r="A32" s="27" t="s">
        <v>28</v>
      </c>
      <c r="B32" s="28"/>
      <c r="C32" s="29"/>
      <c r="D32" s="30">
        <f aca="true" t="shared" si="9" ref="D32:M32">SUM(D33:D33)</f>
        <v>0</v>
      </c>
      <c r="E32" s="30">
        <f t="shared" si="9"/>
        <v>5266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8773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14039</v>
      </c>
      <c r="O32" s="42">
        <f t="shared" si="2"/>
        <v>6.056514236410699</v>
      </c>
      <c r="P32" s="9"/>
    </row>
    <row r="33" spans="1:16" ht="15.75" thickBot="1">
      <c r="A33" s="12"/>
      <c r="B33" s="23">
        <v>381</v>
      </c>
      <c r="C33" s="19" t="s">
        <v>38</v>
      </c>
      <c r="D33" s="43">
        <v>0</v>
      </c>
      <c r="E33" s="43">
        <v>5266</v>
      </c>
      <c r="F33" s="43">
        <v>0</v>
      </c>
      <c r="G33" s="43">
        <v>0</v>
      </c>
      <c r="H33" s="43">
        <v>0</v>
      </c>
      <c r="I33" s="43">
        <v>8773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14039</v>
      </c>
      <c r="O33" s="44">
        <f t="shared" si="2"/>
        <v>6.056514236410699</v>
      </c>
      <c r="P33" s="9"/>
    </row>
    <row r="34" spans="1:119" ht="16.5" thickBot="1">
      <c r="A34" s="13" t="s">
        <v>34</v>
      </c>
      <c r="B34" s="21"/>
      <c r="C34" s="20"/>
      <c r="D34" s="14">
        <f>SUM(D5,D11,D14,D22,D29,D32)</f>
        <v>390238</v>
      </c>
      <c r="E34" s="14">
        <f aca="true" t="shared" si="10" ref="E34:M34">SUM(E5,E11,E14,E22,E29,E32)</f>
        <v>40089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731616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1161943</v>
      </c>
      <c r="O34" s="36">
        <f t="shared" si="2"/>
        <v>501.26962899050903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69</v>
      </c>
      <c r="M36" s="48"/>
      <c r="N36" s="48"/>
      <c r="O36" s="40">
        <v>2318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2022-06-10T20:17:09Z</cp:lastPrinted>
  <dcterms:created xsi:type="dcterms:W3CDTF">2000-08-31T21:26:31Z</dcterms:created>
  <dcterms:modified xsi:type="dcterms:W3CDTF">2022-06-14T20:13:24Z</dcterms:modified>
  <cp:category/>
  <cp:version/>
  <cp:contentType/>
  <cp:contentStatus/>
</cp:coreProperties>
</file>