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'2007'!$A$1:$O$14</definedName>
    <definedName name="_xlnm.Print_Area" localSheetId="13">'2008'!$A$1:$O$21</definedName>
    <definedName name="_xlnm.Print_Area" localSheetId="12">'2009'!$A$1:$O$22</definedName>
    <definedName name="_xlnm.Print_Area" localSheetId="11">'2010'!$A$1:$O$24</definedName>
    <definedName name="_xlnm.Print_Area" localSheetId="10">'2011'!$A$1:$O$22</definedName>
    <definedName name="_xlnm.Print_Area" localSheetId="9">'2012'!$A$1:$O$24</definedName>
    <definedName name="_xlnm.Print_Area" localSheetId="8">'2013'!$A$1:$O$24</definedName>
    <definedName name="_xlnm.Print_Area" localSheetId="7">'2014'!$A$1:$O$24</definedName>
    <definedName name="_xlnm.Print_Area" localSheetId="6">'2015'!$A$1:$O$24</definedName>
    <definedName name="_xlnm.Print_Area" localSheetId="5">'2016'!$A$1:$O$24</definedName>
    <definedName name="_xlnm.Print_Area" localSheetId="4">'2017'!$A$1:$O$25</definedName>
    <definedName name="_xlnm.Print_Area" localSheetId="3">'2018'!$A$1:$O$79</definedName>
    <definedName name="_xlnm.Print_Area" localSheetId="2">'2019'!$A$1:$O$24</definedName>
    <definedName name="_xlnm.Print_Area" localSheetId="1">'2020'!$A$1:$O$26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<sst xmlns="http://schemas.openxmlformats.org/spreadsheetml/2006/main" count="582" uniqueCount="128">
  <si>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</si>
  <si>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</si>
  <si>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</si>
  <si>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</si>
  <si>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</si>
  <si>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</si>
  <si>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</si>
  <si>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</si>
  <si>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</si>
  <si>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</si>
  <si>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</si>
  <si>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</si>
  <si>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</si>
  <si>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</si>
  <si>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</si>
  <si>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</si>
  <si>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</si>
  <si>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</si>
  <si>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</si>
  <si>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</si>
  <si>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</si>
  <si>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</si>
  <si>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</si>
  <si>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</si>
  <si>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</si>
  <si>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Public Safety</t>
  </si>
  <si>
    <t>Law Enforcement</t>
  </si>
  <si>
    <t>Physical Environment</t>
  </si>
  <si>
    <t>Garbage / Solid Waste Control Services</t>
  </si>
  <si>
    <t>Transportation</t>
  </si>
  <si>
    <t>Road and Street Facilities</t>
  </si>
  <si>
    <t>2009 Municipal Population:</t>
  </si>
  <si>
    <t>Loxahatchee Groves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</si>
  <si>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</si>
  <si>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</si>
  <si>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</si>
  <si>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</si>
  <si>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</si>
  <si>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</si>
  <si>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</si>
  <si>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</si>
  <si>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</si>
  <si>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</si>
  <si>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</si>
  <si>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</si>
  <si>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</si>
  <si>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</si>
  <si>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</si>
  <si>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</si>
  <si>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</si>
  <si>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</si>
  <si>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</si>
  <si>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</si>
  <si>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</si>
  <si>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</si>
  <si>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</si>
  <si>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</si>
  <si>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</si>
  <si>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</si>
  <si>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Physical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</si>
  <si>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</si>
  <si>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</si>
  <si>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</si>
  <si>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</si>
  <si>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Conservation / Resource Management</t>
  </si>
  <si>
    <t>2018 Municipal Population:</t>
  </si>
  <si>
    <t>Local Fiscal Year Ended September 30, 2019</t>
  </si>
  <si>
    <t>Protective Inspections</t>
  </si>
  <si>
    <t>2019 Municipal Population:</t>
  </si>
  <si>
    <t>Local Fiscal Year Ended September 30, 2020</t>
  </si>
  <si>
    <t>2020 Municipal Population:</t>
  </si>
  <si>
    <t>Local Fiscal Year Ended September 30, 2021</t>
  </si>
  <si>
    <t>Debt Service Payments</t>
  </si>
  <si>
    <t>Pension Benefits</t>
  </si>
  <si>
    <t>Fire Control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</si>
  <si>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</si>
  <si>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</si>
  <si>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</si>
  <si>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</si>
  <si>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</si>
  <si>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</si>
  <si>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</si>
  <si>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Water Utility Services</t>
  </si>
  <si>
    <t>Sewer / Wastewater Services</t>
  </si>
  <si>
    <t>Airports</t>
  </si>
  <si>
    <t>Parking Facilities</t>
  </si>
  <si>
    <t>Economic Environment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</si>
  <si>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</si>
  <si>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</si>
  <si>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</si>
  <si>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</si>
  <si>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</si>
  <si>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</si>
  <si>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</si>
  <si>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Cultural Services</t>
  </si>
  <si>
    <t>Special Events</t>
  </si>
  <si>
    <t>Charter Schools</t>
  </si>
  <si>
    <t>Other Culture / Recreation</t>
  </si>
  <si>
    <t>Installment Purchase Acquisitions</t>
  </si>
  <si>
    <t>Payment to Refunded Bond Escrow Agent</t>
  </si>
  <si>
    <t>Extraordinary Items (Loss)</t>
  </si>
  <si>
    <t>Special Items (Loss)</t>
  </si>
  <si>
    <t>2021 Municipal Population:</t>
  </si>
  <si>
    <t>Per Capita Account</t>
  </si>
  <si>
    <t>Custodial</t>
  </si>
  <si>
    <t>Total Account</t>
  </si>
  <si>
    <t>Inter-fund Group Transfers Out</t>
  </si>
  <si>
    <t>Detention / Corrections</t>
  </si>
  <si>
    <t>Water / Sewer Services</t>
  </si>
  <si>
    <t>Flood Control / Stormwater Control</t>
  </si>
  <si>
    <t>Water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</si>
  <si>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</si>
  <si>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</si>
  <si>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</si>
  <si>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</si>
  <si>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</si>
  <si>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</si>
  <si>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</si>
  <si>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</si>
  <si>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</si>
  <si>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</si>
  <si>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</si>
  <si>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Capital Lease Acquisitions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</si>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</sst>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104</v>
      </c>
      <c r="N4" s="32" t="s">
        <v>5</v>
      </c>
      <c r="O4" s="32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1298744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1298744</v>
      </c>
      <c r="P5" s="30">
        <f>(O5/P$22)</f>
        <v>384.3575022195916</v>
      </c>
      <c r="Q5" s="6"/>
    </row>
    <row r="6" spans="1:17" ht="15">
      <c r="A6" s="12"/>
      <c r="B6" s="42">
        <v>511</v>
      </c>
      <c r="C6" s="19" t="s">
        <v>19</v>
      </c>
      <c r="D6" s="43">
        <v>158860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158860</v>
      </c>
      <c r="P6" s="44">
        <f>(O6/P$22)</f>
        <v>47.01390944066292</v>
      </c>
      <c r="Q6" s="9"/>
    </row>
    <row r="7" spans="1:17" ht="15">
      <c r="A7" s="12"/>
      <c r="B7" s="42">
        <v>512</v>
      </c>
      <c r="C7" s="19" t="s">
        <v>20</v>
      </c>
      <c r="D7" s="43">
        <v>730750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730750</v>
      </c>
      <c r="P7" s="44">
        <f>(O7/P$22)</f>
        <v>216.2622077537733</v>
      </c>
      <c r="Q7" s="9"/>
    </row>
    <row r="8" spans="1:17" ht="15">
      <c r="A8" s="12"/>
      <c r="B8" s="42">
        <v>513</v>
      </c>
      <c r="C8" s="19" t="s">
        <v>21</v>
      </c>
      <c r="D8" s="43">
        <v>73043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73043</v>
      </c>
      <c r="P8" s="44">
        <f>(O8/P$22)</f>
        <v>21.616750517904705</v>
      </c>
      <c r="Q8" s="9"/>
    </row>
    <row r="9" spans="1:17" ht="15">
      <c r="A9" s="12"/>
      <c r="B9" s="42">
        <v>514</v>
      </c>
      <c r="C9" s="19" t="s">
        <v>22</v>
      </c>
      <c r="D9" s="43">
        <v>175829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175829</v>
      </c>
      <c r="P9" s="44">
        <f>(O9/P$22)</f>
        <v>52.035809411068364</v>
      </c>
      <c r="Q9" s="9"/>
    </row>
    <row r="10" spans="1:17" ht="15">
      <c r="A10" s="12"/>
      <c r="B10" s="42">
        <v>519</v>
      </c>
      <c r="C10" s="19" t="s">
        <v>39</v>
      </c>
      <c r="D10" s="43">
        <v>160262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160262</v>
      </c>
      <c r="P10" s="44">
        <f>(O10/P$22)</f>
        <v>47.4288250961823</v>
      </c>
      <c r="Q10" s="9"/>
    </row>
    <row r="11" spans="1:17" ht="15.75">
      <c r="A11" s="26" t="s">
        <v>25</v>
      </c>
      <c r="B11" s="27"/>
      <c r="C11" s="28"/>
      <c r="D11" s="29">
        <f>SUM(D12:D14)</f>
        <v>1119128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1119128</v>
      </c>
      <c r="P11" s="41">
        <f>(O11/P$22)</f>
        <v>331.20094702574727</v>
      </c>
      <c r="Q11" s="10"/>
    </row>
    <row r="12" spans="1:17" ht="15">
      <c r="A12" s="12"/>
      <c r="B12" s="42">
        <v>521</v>
      </c>
      <c r="C12" s="19" t="s">
        <v>26</v>
      </c>
      <c r="D12" s="43">
        <v>622200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622200</v>
      </c>
      <c r="P12" s="44">
        <f>(O12/P$22)</f>
        <v>184.13731873335306</v>
      </c>
      <c r="Q12" s="9"/>
    </row>
    <row r="13" spans="1:17" ht="15">
      <c r="A13" s="12"/>
      <c r="B13" s="42">
        <v>524</v>
      </c>
      <c r="C13" s="19" t="s">
        <v>67</v>
      </c>
      <c r="D13" s="43">
        <v>397176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397176</v>
      </c>
      <c r="P13" s="44">
        <f>(O13/P$22)</f>
        <v>117.5424681858538</v>
      </c>
      <c r="Q13" s="9"/>
    </row>
    <row r="14" spans="1:17" ht="15">
      <c r="A14" s="12"/>
      <c r="B14" s="42">
        <v>529</v>
      </c>
      <c r="C14" s="19" t="s">
        <v>79</v>
      </c>
      <c r="D14" s="43">
        <v>99752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99752</v>
      </c>
      <c r="P14" s="44">
        <f>(O14/P$22)</f>
        <v>29.521160106540396</v>
      </c>
      <c r="Q14" s="9"/>
    </row>
    <row r="15" spans="1:17" ht="15.75">
      <c r="A15" s="26" t="s">
        <v>27</v>
      </c>
      <c r="B15" s="27"/>
      <c r="C15" s="28"/>
      <c r="D15" s="29">
        <f>SUM(D16:D17)</f>
        <v>0</v>
      </c>
      <c r="E15" s="29">
        <f>SUM(E16:E17)</f>
        <v>1327823</v>
      </c>
      <c r="F15" s="29">
        <f>SUM(F16:F17)</f>
        <v>0</v>
      </c>
      <c r="G15" s="29">
        <f>SUM(G16:G17)</f>
        <v>2040647</v>
      </c>
      <c r="H15" s="29">
        <f>SUM(H16:H17)</f>
        <v>0</v>
      </c>
      <c r="I15" s="29">
        <f>SUM(I16:I17)</f>
        <v>699312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4067782</v>
      </c>
      <c r="P15" s="41">
        <f>(O15/P$22)</f>
        <v>1203.8419650784256</v>
      </c>
      <c r="Q15" s="10"/>
    </row>
    <row r="16" spans="1:17" ht="15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699312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699312</v>
      </c>
      <c r="P16" s="44">
        <f>(O16/P$22)</f>
        <v>206.95827167801124</v>
      </c>
      <c r="Q16" s="9"/>
    </row>
    <row r="17" spans="1:17" ht="15">
      <c r="A17" s="12"/>
      <c r="B17" s="42">
        <v>539</v>
      </c>
      <c r="C17" s="19" t="s">
        <v>59</v>
      </c>
      <c r="D17" s="43">
        <v>0</v>
      </c>
      <c r="E17" s="43">
        <v>1327823</v>
      </c>
      <c r="F17" s="43">
        <v>0</v>
      </c>
      <c r="G17" s="43">
        <v>2040647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3368470</v>
      </c>
      <c r="P17" s="44">
        <f>(O17/P$22)</f>
        <v>996.8836934004144</v>
      </c>
      <c r="Q17" s="9"/>
    </row>
    <row r="18" spans="1:17" ht="15.75">
      <c r="A18" s="26" t="s">
        <v>34</v>
      </c>
      <c r="B18" s="27"/>
      <c r="C18" s="28"/>
      <c r="D18" s="29">
        <f>SUM(D19:D19)</f>
        <v>77950</v>
      </c>
      <c r="E18" s="29">
        <f>SUM(E19:E19)</f>
        <v>1841695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1919645</v>
      </c>
      <c r="P18" s="41">
        <f>(O18/P$22)</f>
        <v>568.1103876886652</v>
      </c>
      <c r="Q18" s="9"/>
    </row>
    <row r="19" spans="1:17" ht="15.75" thickBot="1">
      <c r="A19" s="12"/>
      <c r="B19" s="42">
        <v>581</v>
      </c>
      <c r="C19" s="19" t="s">
        <v>106</v>
      </c>
      <c r="D19" s="43">
        <v>77950</v>
      </c>
      <c r="E19" s="43">
        <v>1841695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1919645</v>
      </c>
      <c r="P19" s="44">
        <f>(O19/P$22)</f>
        <v>568.1103876886652</v>
      </c>
      <c r="Q19" s="9"/>
    </row>
    <row r="20" spans="1:120" ht="16.5" thickBot="1">
      <c r="A20" s="13" t="s">
        <v>10</v>
      </c>
      <c r="B20" s="21"/>
      <c r="C20" s="20"/>
      <c r="D20" s="14">
        <f>SUM(D5,D11,D15,D18)</f>
        <v>2495822</v>
      </c>
      <c r="E20" s="14">
        <f aca="true" t="shared" si="0" ref="E20:N20">SUM(E5,E11,E15,E18)</f>
        <v>3169518</v>
      </c>
      <c r="F20" s="14">
        <f t="shared" si="0"/>
        <v>0</v>
      </c>
      <c r="G20" s="14">
        <f t="shared" si="0"/>
        <v>2040647</v>
      </c>
      <c r="H20" s="14">
        <f t="shared" si="0"/>
        <v>0</v>
      </c>
      <c r="I20" s="14">
        <f t="shared" si="0"/>
        <v>699312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>SUM(D20:N20)</f>
        <v>8405299</v>
      </c>
      <c r="P20" s="35">
        <f>(O20/P$22)</f>
        <v>2487.51080201243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102</v>
      </c>
      <c r="N22" s="93"/>
      <c r="O22" s="93"/>
      <c r="P22" s="39">
        <v>3379</v>
      </c>
    </row>
    <row r="23" spans="1:16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6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578987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578987</v>
      </c>
      <c r="O5" s="30">
        <f aca="true" t="shared" si="2" ref="O5:O20">(N5/O$22)</f>
        <v>182.47305389221557</v>
      </c>
      <c r="P5" s="6"/>
    </row>
    <row r="6" spans="1:16" ht="15">
      <c r="A6" s="12"/>
      <c r="B6" s="42">
        <v>511</v>
      </c>
      <c r="C6" s="19" t="s">
        <v>19</v>
      </c>
      <c r="D6" s="43">
        <v>9923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9923</v>
      </c>
      <c r="O6" s="44">
        <f t="shared" si="2"/>
        <v>3.1273242987708794</v>
      </c>
      <c r="P6" s="9"/>
    </row>
    <row r="7" spans="1:16" ht="15">
      <c r="A7" s="12"/>
      <c r="B7" s="42">
        <v>512</v>
      </c>
      <c r="C7" s="19" t="s">
        <v>20</v>
      </c>
      <c r="D7" s="43">
        <v>270261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270261</v>
      </c>
      <c r="O7" s="44">
        <f t="shared" si="2"/>
        <v>85.17522849038764</v>
      </c>
      <c r="P7" s="9"/>
    </row>
    <row r="8" spans="1:16" ht="15">
      <c r="A8" s="12"/>
      <c r="B8" s="42">
        <v>513</v>
      </c>
      <c r="C8" s="19" t="s">
        <v>21</v>
      </c>
      <c r="D8" s="43">
        <v>33372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33372</v>
      </c>
      <c r="O8" s="44">
        <f t="shared" si="2"/>
        <v>10.517491333123226</v>
      </c>
      <c r="P8" s="9"/>
    </row>
    <row r="9" spans="1:16" ht="15">
      <c r="A9" s="12"/>
      <c r="B9" s="42">
        <v>514</v>
      </c>
      <c r="C9" s="19" t="s">
        <v>22</v>
      </c>
      <c r="D9" s="43">
        <v>67402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67402</v>
      </c>
      <c r="O9" s="44">
        <f t="shared" si="2"/>
        <v>21.242357390482194</v>
      </c>
      <c r="P9" s="9"/>
    </row>
    <row r="10" spans="1:16" ht="15">
      <c r="A10" s="12"/>
      <c r="B10" s="42">
        <v>515</v>
      </c>
      <c r="C10" s="19" t="s">
        <v>23</v>
      </c>
      <c r="D10" s="43">
        <v>84773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84773</v>
      </c>
      <c r="O10" s="44">
        <f t="shared" si="2"/>
        <v>26.71698707847463</v>
      </c>
      <c r="P10" s="9"/>
    </row>
    <row r="11" spans="1:16" ht="15">
      <c r="A11" s="12"/>
      <c r="B11" s="42">
        <v>519</v>
      </c>
      <c r="C11" s="19" t="s">
        <v>39</v>
      </c>
      <c r="D11" s="43">
        <v>113256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113256</v>
      </c>
      <c r="O11" s="44">
        <f t="shared" si="2"/>
        <v>35.693665300976996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274911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274911</v>
      </c>
      <c r="O12" s="41">
        <f t="shared" si="2"/>
        <v>86.64071856287426</v>
      </c>
      <c r="P12" s="10"/>
    </row>
    <row r="13" spans="1:16" ht="15">
      <c r="A13" s="12"/>
      <c r="B13" s="42">
        <v>521</v>
      </c>
      <c r="C13" s="19" t="s">
        <v>26</v>
      </c>
      <c r="D13" s="43">
        <v>274911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274911</v>
      </c>
      <c r="O13" s="44">
        <f t="shared" si="2"/>
        <v>86.64071856287426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1847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429196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431043</v>
      </c>
      <c r="O14" s="41">
        <f t="shared" si="2"/>
        <v>135.84714780964387</v>
      </c>
      <c r="P14" s="10"/>
    </row>
    <row r="15" spans="1:16" ht="15">
      <c r="A15" s="12"/>
      <c r="B15" s="42">
        <v>534</v>
      </c>
      <c r="C15" s="19" t="s">
        <v>28</v>
      </c>
      <c r="D15" s="43">
        <v>1847</v>
      </c>
      <c r="E15" s="43">
        <v>0</v>
      </c>
      <c r="F15" s="43">
        <v>0</v>
      </c>
      <c r="G15" s="43">
        <v>0</v>
      </c>
      <c r="H15" s="43">
        <v>0</v>
      </c>
      <c r="I15" s="43">
        <v>429196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431043</v>
      </c>
      <c r="O15" s="44">
        <f t="shared" si="2"/>
        <v>135.84714780964387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389787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389787</v>
      </c>
      <c r="O16" s="41">
        <f t="shared" si="2"/>
        <v>122.84494169555626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389787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389787</v>
      </c>
      <c r="O17" s="44">
        <f t="shared" si="2"/>
        <v>122.84494169555626</v>
      </c>
      <c r="P17" s="9"/>
    </row>
    <row r="18" spans="1:16" ht="15.75">
      <c r="A18" s="26" t="s">
        <v>34</v>
      </c>
      <c r="B18" s="27"/>
      <c r="C18" s="28"/>
      <c r="D18" s="29">
        <f aca="true" t="shared" si="6" ref="D18:M18">SUM(D19:D19)</f>
        <v>1048913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1048913</v>
      </c>
      <c r="O18" s="41">
        <f t="shared" si="2"/>
        <v>330.5745351402458</v>
      </c>
      <c r="P18" s="9"/>
    </row>
    <row r="19" spans="1:16" ht="15.75" thickBot="1">
      <c r="A19" s="12"/>
      <c r="B19" s="42">
        <v>581</v>
      </c>
      <c r="C19" s="19" t="s">
        <v>35</v>
      </c>
      <c r="D19" s="43">
        <v>1048913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1048913</v>
      </c>
      <c r="O19" s="44">
        <f t="shared" si="2"/>
        <v>330.5745351402458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1904658</v>
      </c>
      <c r="E20" s="14">
        <f aca="true" t="shared" si="7" ref="E20:M20">SUM(E5,E12,E14,E16,E18)</f>
        <v>389787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429196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2723641</v>
      </c>
      <c r="O20" s="35">
        <f t="shared" si="2"/>
        <v>858.3803971005358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42</v>
      </c>
      <c r="M22" s="93"/>
      <c r="N22" s="93"/>
      <c r="O22" s="39">
        <v>3173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480664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480664</v>
      </c>
      <c r="O5" s="30">
        <f aca="true" t="shared" si="2" ref="O5:O18">(N5/O$20)</f>
        <v>152.01265022137886</v>
      </c>
      <c r="P5" s="6"/>
    </row>
    <row r="6" spans="1:16" ht="15">
      <c r="A6" s="12"/>
      <c r="B6" s="42">
        <v>511</v>
      </c>
      <c r="C6" s="19" t="s">
        <v>19</v>
      </c>
      <c r="D6" s="43">
        <v>7606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7606</v>
      </c>
      <c r="O6" s="44">
        <f t="shared" si="2"/>
        <v>2.4054395951929157</v>
      </c>
      <c r="P6" s="9"/>
    </row>
    <row r="7" spans="1:16" ht="15">
      <c r="A7" s="12"/>
      <c r="B7" s="42">
        <v>512</v>
      </c>
      <c r="C7" s="19" t="s">
        <v>20</v>
      </c>
      <c r="D7" s="43">
        <v>217921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217921</v>
      </c>
      <c r="O7" s="44">
        <f t="shared" si="2"/>
        <v>68.91872232764074</v>
      </c>
      <c r="P7" s="9"/>
    </row>
    <row r="8" spans="1:16" ht="15">
      <c r="A8" s="12"/>
      <c r="B8" s="42">
        <v>513</v>
      </c>
      <c r="C8" s="19" t="s">
        <v>21</v>
      </c>
      <c r="D8" s="43">
        <v>34605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34605</v>
      </c>
      <c r="O8" s="44">
        <f t="shared" si="2"/>
        <v>10.944022770398481</v>
      </c>
      <c r="P8" s="9"/>
    </row>
    <row r="9" spans="1:16" ht="15">
      <c r="A9" s="12"/>
      <c r="B9" s="42">
        <v>514</v>
      </c>
      <c r="C9" s="19" t="s">
        <v>22</v>
      </c>
      <c r="D9" s="43">
        <v>116099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116099</v>
      </c>
      <c r="O9" s="44">
        <f t="shared" si="2"/>
        <v>36.71695129664769</v>
      </c>
      <c r="P9" s="9"/>
    </row>
    <row r="10" spans="1:16" ht="15">
      <c r="A10" s="12"/>
      <c r="B10" s="42">
        <v>515</v>
      </c>
      <c r="C10" s="19" t="s">
        <v>23</v>
      </c>
      <c r="D10" s="43">
        <v>76586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76586</v>
      </c>
      <c r="O10" s="44">
        <f t="shared" si="2"/>
        <v>24.220746363061355</v>
      </c>
      <c r="P10" s="9"/>
    </row>
    <row r="11" spans="1:16" ht="15">
      <c r="A11" s="12"/>
      <c r="B11" s="42">
        <v>519</v>
      </c>
      <c r="C11" s="19" t="s">
        <v>39</v>
      </c>
      <c r="D11" s="43">
        <v>27847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27847</v>
      </c>
      <c r="O11" s="44">
        <f t="shared" si="2"/>
        <v>8.806767868437698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274785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274785</v>
      </c>
      <c r="O12" s="41">
        <f t="shared" si="2"/>
        <v>86.9022770398482</v>
      </c>
      <c r="P12" s="10"/>
    </row>
    <row r="13" spans="1:16" ht="15">
      <c r="A13" s="12"/>
      <c r="B13" s="42">
        <v>521</v>
      </c>
      <c r="C13" s="19" t="s">
        <v>26</v>
      </c>
      <c r="D13" s="43">
        <v>274785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274785</v>
      </c>
      <c r="O13" s="44">
        <f t="shared" si="2"/>
        <v>86.9022770398482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407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469761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470168</v>
      </c>
      <c r="O14" s="41">
        <f t="shared" si="2"/>
        <v>148.6932321315623</v>
      </c>
      <c r="P14" s="10"/>
    </row>
    <row r="15" spans="1:16" ht="15">
      <c r="A15" s="12"/>
      <c r="B15" s="42">
        <v>534</v>
      </c>
      <c r="C15" s="19" t="s">
        <v>28</v>
      </c>
      <c r="D15" s="43">
        <v>407</v>
      </c>
      <c r="E15" s="43">
        <v>0</v>
      </c>
      <c r="F15" s="43">
        <v>0</v>
      </c>
      <c r="G15" s="43">
        <v>0</v>
      </c>
      <c r="H15" s="43">
        <v>0</v>
      </c>
      <c r="I15" s="43">
        <v>469761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470168</v>
      </c>
      <c r="O15" s="44">
        <f t="shared" si="2"/>
        <v>148.6932321315623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182589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182589</v>
      </c>
      <c r="O16" s="41">
        <f t="shared" si="2"/>
        <v>57.74478178368121</v>
      </c>
      <c r="P16" s="10"/>
    </row>
    <row r="17" spans="1:16" ht="15.75" thickBot="1">
      <c r="A17" s="12"/>
      <c r="B17" s="42">
        <v>541</v>
      </c>
      <c r="C17" s="19" t="s">
        <v>30</v>
      </c>
      <c r="D17" s="43">
        <v>0</v>
      </c>
      <c r="E17" s="43">
        <v>182589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182589</v>
      </c>
      <c r="O17" s="44">
        <f t="shared" si="2"/>
        <v>57.74478178368121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755856</v>
      </c>
      <c r="E18" s="14">
        <f aca="true" t="shared" si="6" ref="E18:M18">SUM(E5,E12,E14,E16)</f>
        <v>182589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469761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1408206</v>
      </c>
      <c r="O18" s="35">
        <f t="shared" si="2"/>
        <v>445.3529411764706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40</v>
      </c>
      <c r="M20" s="93"/>
      <c r="N20" s="93"/>
      <c r="O20" s="39">
        <v>3162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449861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449861</v>
      </c>
      <c r="O5" s="30">
        <f aca="true" t="shared" si="2" ref="O5:O20">(N5/O$22)</f>
        <v>141.46572327044026</v>
      </c>
      <c r="P5" s="6"/>
    </row>
    <row r="6" spans="1:16" ht="15">
      <c r="A6" s="12"/>
      <c r="B6" s="42">
        <v>511</v>
      </c>
      <c r="C6" s="19" t="s">
        <v>19</v>
      </c>
      <c r="D6" s="43">
        <v>24915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24915</v>
      </c>
      <c r="O6" s="44">
        <f t="shared" si="2"/>
        <v>7.834905660377358</v>
      </c>
      <c r="P6" s="9"/>
    </row>
    <row r="7" spans="1:16" ht="15">
      <c r="A7" s="12"/>
      <c r="B7" s="42">
        <v>512</v>
      </c>
      <c r="C7" s="19" t="s">
        <v>20</v>
      </c>
      <c r="D7" s="43">
        <v>238484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238484</v>
      </c>
      <c r="O7" s="44">
        <f t="shared" si="2"/>
        <v>74.99496855345912</v>
      </c>
      <c r="P7" s="9"/>
    </row>
    <row r="8" spans="1:16" ht="15">
      <c r="A8" s="12"/>
      <c r="B8" s="42">
        <v>513</v>
      </c>
      <c r="C8" s="19" t="s">
        <v>21</v>
      </c>
      <c r="D8" s="43">
        <v>1922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1922</v>
      </c>
      <c r="O8" s="44">
        <f t="shared" si="2"/>
        <v>0.6044025157232704</v>
      </c>
      <c r="P8" s="9"/>
    </row>
    <row r="9" spans="1:16" ht="15">
      <c r="A9" s="12"/>
      <c r="B9" s="42">
        <v>514</v>
      </c>
      <c r="C9" s="19" t="s">
        <v>22</v>
      </c>
      <c r="D9" s="43">
        <v>78530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78530</v>
      </c>
      <c r="O9" s="44">
        <f t="shared" si="2"/>
        <v>24.69496855345912</v>
      </c>
      <c r="P9" s="9"/>
    </row>
    <row r="10" spans="1:16" ht="15">
      <c r="A10" s="12"/>
      <c r="B10" s="42">
        <v>515</v>
      </c>
      <c r="C10" s="19" t="s">
        <v>23</v>
      </c>
      <c r="D10" s="43">
        <v>91510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91510</v>
      </c>
      <c r="O10" s="44">
        <f t="shared" si="2"/>
        <v>28.77672955974843</v>
      </c>
      <c r="P10" s="9"/>
    </row>
    <row r="11" spans="1:16" ht="15">
      <c r="A11" s="12"/>
      <c r="B11" s="42">
        <v>516</v>
      </c>
      <c r="C11" s="19" t="s">
        <v>24</v>
      </c>
      <c r="D11" s="43">
        <v>14500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14500</v>
      </c>
      <c r="O11" s="44">
        <f t="shared" si="2"/>
        <v>4.559748427672956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272064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272064</v>
      </c>
      <c r="O12" s="41">
        <f t="shared" si="2"/>
        <v>85.55471698113207</v>
      </c>
      <c r="P12" s="10"/>
    </row>
    <row r="13" spans="1:16" ht="15">
      <c r="A13" s="12"/>
      <c r="B13" s="42">
        <v>521</v>
      </c>
      <c r="C13" s="19" t="s">
        <v>26</v>
      </c>
      <c r="D13" s="43">
        <v>272064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272064</v>
      </c>
      <c r="O13" s="44">
        <f t="shared" si="2"/>
        <v>85.55471698113207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482326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482326</v>
      </c>
      <c r="O14" s="41">
        <f t="shared" si="2"/>
        <v>151.6748427672956</v>
      </c>
      <c r="P14" s="10"/>
    </row>
    <row r="15" spans="1:16" ht="15">
      <c r="A15" s="12"/>
      <c r="B15" s="42">
        <v>534</v>
      </c>
      <c r="C15" s="19" t="s">
        <v>28</v>
      </c>
      <c r="D15" s="43">
        <v>482326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482326</v>
      </c>
      <c r="O15" s="44">
        <f t="shared" si="2"/>
        <v>151.6748427672956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233852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233852</v>
      </c>
      <c r="O16" s="41">
        <f t="shared" si="2"/>
        <v>73.53836477987421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233852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233852</v>
      </c>
      <c r="O17" s="44">
        <f t="shared" si="2"/>
        <v>73.53836477987421</v>
      </c>
      <c r="P17" s="9"/>
    </row>
    <row r="18" spans="1:16" ht="15.75">
      <c r="A18" s="26" t="s">
        <v>34</v>
      </c>
      <c r="B18" s="27"/>
      <c r="C18" s="28"/>
      <c r="D18" s="29">
        <f aca="true" t="shared" si="6" ref="D18:M18">SUM(D19:D19)</f>
        <v>315885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315885</v>
      </c>
      <c r="O18" s="41">
        <f t="shared" si="2"/>
        <v>99.33490566037736</v>
      </c>
      <c r="P18" s="9"/>
    </row>
    <row r="19" spans="1:16" ht="15.75" thickBot="1">
      <c r="A19" s="12"/>
      <c r="B19" s="42">
        <v>581</v>
      </c>
      <c r="C19" s="19" t="s">
        <v>35</v>
      </c>
      <c r="D19" s="43">
        <v>315885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315885</v>
      </c>
      <c r="O19" s="44">
        <f t="shared" si="2"/>
        <v>99.33490566037736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1520136</v>
      </c>
      <c r="E20" s="14">
        <f aca="true" t="shared" si="7" ref="E20:M20">SUM(E5,E12,E14,E16,E18)</f>
        <v>233852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1753988</v>
      </c>
      <c r="O20" s="35">
        <f t="shared" si="2"/>
        <v>551.5685534591195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36</v>
      </c>
      <c r="M22" s="93"/>
      <c r="N22" s="93"/>
      <c r="O22" s="39">
        <v>3180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560348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560348</v>
      </c>
      <c r="O5" s="30">
        <f aca="true" t="shared" si="2" ref="O5:O18">(N5/O$20)</f>
        <v>173.5360792815113</v>
      </c>
      <c r="P5" s="6"/>
    </row>
    <row r="6" spans="1:16" ht="15">
      <c r="A6" s="12"/>
      <c r="B6" s="42">
        <v>511</v>
      </c>
      <c r="C6" s="19" t="s">
        <v>19</v>
      </c>
      <c r="D6" s="43">
        <v>38492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38492</v>
      </c>
      <c r="O6" s="44">
        <f t="shared" si="2"/>
        <v>11.92071848869619</v>
      </c>
      <c r="P6" s="9"/>
    </row>
    <row r="7" spans="1:16" ht="15">
      <c r="A7" s="12"/>
      <c r="B7" s="42">
        <v>512</v>
      </c>
      <c r="C7" s="19" t="s">
        <v>20</v>
      </c>
      <c r="D7" s="43">
        <v>156331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156331</v>
      </c>
      <c r="O7" s="44">
        <f t="shared" si="2"/>
        <v>48.414679467327346</v>
      </c>
      <c r="P7" s="9"/>
    </row>
    <row r="8" spans="1:16" ht="15">
      <c r="A8" s="12"/>
      <c r="B8" s="42">
        <v>513</v>
      </c>
      <c r="C8" s="19" t="s">
        <v>21</v>
      </c>
      <c r="D8" s="43">
        <v>3040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3040</v>
      </c>
      <c r="O8" s="44">
        <f t="shared" si="2"/>
        <v>0.9414679467327346</v>
      </c>
      <c r="P8" s="9"/>
    </row>
    <row r="9" spans="1:16" ht="15">
      <c r="A9" s="12"/>
      <c r="B9" s="42">
        <v>514</v>
      </c>
      <c r="C9" s="19" t="s">
        <v>22</v>
      </c>
      <c r="D9" s="43">
        <v>112699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112699</v>
      </c>
      <c r="O9" s="44">
        <f t="shared" si="2"/>
        <v>34.902136884484364</v>
      </c>
      <c r="P9" s="9"/>
    </row>
    <row r="10" spans="1:16" ht="15">
      <c r="A10" s="12"/>
      <c r="B10" s="42">
        <v>515</v>
      </c>
      <c r="C10" s="19" t="s">
        <v>23</v>
      </c>
      <c r="D10" s="43">
        <v>238286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238286</v>
      </c>
      <c r="O10" s="44">
        <f t="shared" si="2"/>
        <v>73.79560235366986</v>
      </c>
      <c r="P10" s="9"/>
    </row>
    <row r="11" spans="1:16" ht="15">
      <c r="A11" s="12"/>
      <c r="B11" s="42">
        <v>516</v>
      </c>
      <c r="C11" s="19" t="s">
        <v>24</v>
      </c>
      <c r="D11" s="43">
        <v>11500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11500</v>
      </c>
      <c r="O11" s="44">
        <f t="shared" si="2"/>
        <v>3.5614741406008052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280295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280295</v>
      </c>
      <c r="O12" s="41">
        <f t="shared" si="2"/>
        <v>86.80551254258285</v>
      </c>
      <c r="P12" s="10"/>
    </row>
    <row r="13" spans="1:16" ht="15">
      <c r="A13" s="12"/>
      <c r="B13" s="42">
        <v>521</v>
      </c>
      <c r="C13" s="19" t="s">
        <v>26</v>
      </c>
      <c r="D13" s="43">
        <v>280295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280295</v>
      </c>
      <c r="O13" s="44">
        <f t="shared" si="2"/>
        <v>86.80551254258285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435975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435975</v>
      </c>
      <c r="O14" s="41">
        <f t="shared" si="2"/>
        <v>135.01858160421182</v>
      </c>
      <c r="P14" s="10"/>
    </row>
    <row r="15" spans="1:16" ht="15">
      <c r="A15" s="12"/>
      <c r="B15" s="42">
        <v>534</v>
      </c>
      <c r="C15" s="19" t="s">
        <v>28</v>
      </c>
      <c r="D15" s="43">
        <v>435975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435975</v>
      </c>
      <c r="O15" s="44">
        <f t="shared" si="2"/>
        <v>135.01858160421182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44548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44548</v>
      </c>
      <c r="O16" s="41">
        <f t="shared" si="2"/>
        <v>13.796221740476927</v>
      </c>
      <c r="P16" s="10"/>
    </row>
    <row r="17" spans="1:16" ht="15.75" thickBot="1">
      <c r="A17" s="12"/>
      <c r="B17" s="42">
        <v>541</v>
      </c>
      <c r="C17" s="19" t="s">
        <v>30</v>
      </c>
      <c r="D17" s="43">
        <v>44548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44548</v>
      </c>
      <c r="O17" s="44">
        <f t="shared" si="2"/>
        <v>13.796221740476927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1321166</v>
      </c>
      <c r="E18" s="14">
        <f aca="true" t="shared" si="6" ref="E18:M18">SUM(E5,E12,E14,E16)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1321166</v>
      </c>
      <c r="O18" s="35">
        <f t="shared" si="2"/>
        <v>409.1563951687829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31</v>
      </c>
      <c r="M20" s="93"/>
      <c r="N20" s="93"/>
      <c r="O20" s="39">
        <v>3229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761133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761133</v>
      </c>
      <c r="O5" s="30">
        <f aca="true" t="shared" si="2" ref="O5:O17">(N5/O$19)</f>
        <v>235.49907178217822</v>
      </c>
      <c r="P5" s="6"/>
    </row>
    <row r="6" spans="1:16" ht="15">
      <c r="A6" s="12"/>
      <c r="B6" s="42">
        <v>511</v>
      </c>
      <c r="C6" s="19" t="s">
        <v>19</v>
      </c>
      <c r="D6" s="43">
        <v>384713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384713</v>
      </c>
      <c r="O6" s="44">
        <f t="shared" si="2"/>
        <v>119.03248762376238</v>
      </c>
      <c r="P6" s="9"/>
    </row>
    <row r="7" spans="1:16" ht="15">
      <c r="A7" s="12"/>
      <c r="B7" s="42">
        <v>512</v>
      </c>
      <c r="C7" s="19" t="s">
        <v>20</v>
      </c>
      <c r="D7" s="43">
        <v>48568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48568</v>
      </c>
      <c r="O7" s="44">
        <f t="shared" si="2"/>
        <v>15.027227722772277</v>
      </c>
      <c r="P7" s="9"/>
    </row>
    <row r="8" spans="1:16" ht="15">
      <c r="A8" s="12"/>
      <c r="B8" s="42">
        <v>513</v>
      </c>
      <c r="C8" s="19" t="s">
        <v>21</v>
      </c>
      <c r="D8" s="43">
        <v>20445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20445</v>
      </c>
      <c r="O8" s="44">
        <f t="shared" si="2"/>
        <v>6.325804455445544</v>
      </c>
      <c r="P8" s="9"/>
    </row>
    <row r="9" spans="1:16" ht="15">
      <c r="A9" s="12"/>
      <c r="B9" s="42">
        <v>515</v>
      </c>
      <c r="C9" s="19" t="s">
        <v>23</v>
      </c>
      <c r="D9" s="43">
        <v>205972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205972</v>
      </c>
      <c r="O9" s="44">
        <f t="shared" si="2"/>
        <v>63.728960396039604</v>
      </c>
      <c r="P9" s="9"/>
    </row>
    <row r="10" spans="1:16" ht="15">
      <c r="A10" s="12"/>
      <c r="B10" s="42">
        <v>519</v>
      </c>
      <c r="C10" s="19" t="s">
        <v>39</v>
      </c>
      <c r="D10" s="43">
        <v>101435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101435</v>
      </c>
      <c r="O10" s="44">
        <f t="shared" si="2"/>
        <v>31.384591584158414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SUM(D12:D12)</f>
        <v>241921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241921</v>
      </c>
      <c r="O11" s="41">
        <f t="shared" si="2"/>
        <v>74.85179455445545</v>
      </c>
      <c r="P11" s="10"/>
    </row>
    <row r="12" spans="1:16" ht="15">
      <c r="A12" s="12"/>
      <c r="B12" s="42">
        <v>521</v>
      </c>
      <c r="C12" s="19" t="s">
        <v>26</v>
      </c>
      <c r="D12" s="43">
        <v>241921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241921</v>
      </c>
      <c r="O12" s="44">
        <f t="shared" si="2"/>
        <v>74.85179455445545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156639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156639</v>
      </c>
      <c r="O13" s="41">
        <f t="shared" si="2"/>
        <v>48.46503712871287</v>
      </c>
      <c r="P13" s="10"/>
    </row>
    <row r="14" spans="1:16" ht="15">
      <c r="A14" s="12"/>
      <c r="B14" s="42">
        <v>534</v>
      </c>
      <c r="C14" s="19" t="s">
        <v>28</v>
      </c>
      <c r="D14" s="43">
        <v>156639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156639</v>
      </c>
      <c r="O14" s="44">
        <f t="shared" si="2"/>
        <v>48.46503712871287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50401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50401</v>
      </c>
      <c r="O15" s="41">
        <f t="shared" si="2"/>
        <v>15.594368811881187</v>
      </c>
      <c r="P15" s="10"/>
    </row>
    <row r="16" spans="1:16" ht="15.75" thickBot="1">
      <c r="A16" s="12"/>
      <c r="B16" s="42">
        <v>541</v>
      </c>
      <c r="C16" s="19" t="s">
        <v>30</v>
      </c>
      <c r="D16" s="43">
        <v>50401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50401</v>
      </c>
      <c r="O16" s="44">
        <f t="shared" si="2"/>
        <v>15.594368811881187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1210094</v>
      </c>
      <c r="E17" s="14">
        <f aca="true" t="shared" si="6" ref="E17:M17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1210094</v>
      </c>
      <c r="O17" s="35">
        <f t="shared" si="2"/>
        <v>374.4102722772277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44</v>
      </c>
      <c r="M19" s="93"/>
      <c r="N19" s="93"/>
      <c r="O19" s="39">
        <v>3232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118205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118205</v>
      </c>
      <c r="O5" s="30">
        <f aca="true" t="shared" si="2" ref="O5:O10">(N5/O$12)</f>
        <v>36.98529411764706</v>
      </c>
      <c r="P5" s="6"/>
    </row>
    <row r="6" spans="1:16" ht="15">
      <c r="A6" s="12"/>
      <c r="B6" s="42">
        <v>511</v>
      </c>
      <c r="C6" s="19" t="s">
        <v>19</v>
      </c>
      <c r="D6" s="43">
        <v>1048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1048</v>
      </c>
      <c r="O6" s="44">
        <f t="shared" si="2"/>
        <v>0.327909887359199</v>
      </c>
      <c r="P6" s="9"/>
    </row>
    <row r="7" spans="1:16" ht="15">
      <c r="A7" s="12"/>
      <c r="B7" s="42">
        <v>512</v>
      </c>
      <c r="C7" s="19" t="s">
        <v>20</v>
      </c>
      <c r="D7" s="43">
        <v>44648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44648</v>
      </c>
      <c r="O7" s="44">
        <f t="shared" si="2"/>
        <v>13.969962453066334</v>
      </c>
      <c r="P7" s="9"/>
    </row>
    <row r="8" spans="1:16" ht="15">
      <c r="A8" s="12"/>
      <c r="B8" s="42">
        <v>513</v>
      </c>
      <c r="C8" s="19" t="s">
        <v>21</v>
      </c>
      <c r="D8" s="43">
        <v>2550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2550</v>
      </c>
      <c r="O8" s="44">
        <f t="shared" si="2"/>
        <v>0.7978723404255319</v>
      </c>
      <c r="P8" s="9"/>
    </row>
    <row r="9" spans="1:16" ht="15.75" thickBot="1">
      <c r="A9" s="12"/>
      <c r="B9" s="42">
        <v>519</v>
      </c>
      <c r="C9" s="19" t="s">
        <v>39</v>
      </c>
      <c r="D9" s="43">
        <v>69959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69959</v>
      </c>
      <c r="O9" s="44">
        <f t="shared" si="2"/>
        <v>21.889549436795996</v>
      </c>
      <c r="P9" s="9"/>
    </row>
    <row r="10" spans="1:119" ht="16.5" thickBot="1">
      <c r="A10" s="13" t="s">
        <v>10</v>
      </c>
      <c r="B10" s="21"/>
      <c r="C10" s="20"/>
      <c r="D10" s="14">
        <f>SUM(D5)</f>
        <v>118205</v>
      </c>
      <c r="E10" s="14">
        <f aca="true" t="shared" si="3" ref="E10:M10">SUM(E5)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1"/>
        <v>118205</v>
      </c>
      <c r="O10" s="35">
        <f t="shared" si="2"/>
        <v>36.98529411764706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3" t="s">
        <v>57</v>
      </c>
      <c r="M12" s="93"/>
      <c r="N12" s="93"/>
      <c r="O12" s="39">
        <v>3196</v>
      </c>
    </row>
    <row r="13" spans="1:15" ht="1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5" ht="15.75" customHeight="1" thickBot="1">
      <c r="A14" s="97" t="s">
        <v>37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1544740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1544740</v>
      </c>
      <c r="O5" s="30">
        <f aca="true" t="shared" si="2" ref="O5:O22">(N5/O$24)</f>
        <v>450.887332165791</v>
      </c>
      <c r="P5" s="6"/>
    </row>
    <row r="6" spans="1:16" ht="15">
      <c r="A6" s="12"/>
      <c r="B6" s="42">
        <v>511</v>
      </c>
      <c r="C6" s="19" t="s">
        <v>19</v>
      </c>
      <c r="D6" s="43">
        <v>144746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144746</v>
      </c>
      <c r="O6" s="44">
        <f t="shared" si="2"/>
        <v>42.24927028604787</v>
      </c>
      <c r="P6" s="9"/>
    </row>
    <row r="7" spans="1:16" ht="15">
      <c r="A7" s="12"/>
      <c r="B7" s="42">
        <v>512</v>
      </c>
      <c r="C7" s="19" t="s">
        <v>20</v>
      </c>
      <c r="D7" s="43">
        <v>646444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646444</v>
      </c>
      <c r="O7" s="44">
        <f t="shared" si="2"/>
        <v>188.68768242848805</v>
      </c>
      <c r="P7" s="9"/>
    </row>
    <row r="8" spans="1:16" ht="15">
      <c r="A8" s="12"/>
      <c r="B8" s="42">
        <v>513</v>
      </c>
      <c r="C8" s="19" t="s">
        <v>21</v>
      </c>
      <c r="D8" s="43">
        <v>63317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63317</v>
      </c>
      <c r="O8" s="44">
        <f t="shared" si="2"/>
        <v>18.481319322825453</v>
      </c>
      <c r="P8" s="9"/>
    </row>
    <row r="9" spans="1:16" ht="15">
      <c r="A9" s="12"/>
      <c r="B9" s="42">
        <v>514</v>
      </c>
      <c r="C9" s="19" t="s">
        <v>22</v>
      </c>
      <c r="D9" s="43">
        <v>165561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165561</v>
      </c>
      <c r="O9" s="44">
        <f t="shared" si="2"/>
        <v>48.324868651488615</v>
      </c>
      <c r="P9" s="9"/>
    </row>
    <row r="10" spans="1:16" ht="15">
      <c r="A10" s="12"/>
      <c r="B10" s="42">
        <v>515</v>
      </c>
      <c r="C10" s="19" t="s">
        <v>23</v>
      </c>
      <c r="D10" s="43">
        <v>336225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336225</v>
      </c>
      <c r="O10" s="44">
        <f t="shared" si="2"/>
        <v>98.13922942206655</v>
      </c>
      <c r="P10" s="9"/>
    </row>
    <row r="11" spans="1:16" ht="15">
      <c r="A11" s="12"/>
      <c r="B11" s="42">
        <v>519</v>
      </c>
      <c r="C11" s="19" t="s">
        <v>48</v>
      </c>
      <c r="D11" s="43">
        <v>188447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188447</v>
      </c>
      <c r="O11" s="44">
        <f t="shared" si="2"/>
        <v>55.00496205487449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665819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665819</v>
      </c>
      <c r="O12" s="41">
        <f t="shared" si="2"/>
        <v>194.34296555750146</v>
      </c>
      <c r="P12" s="10"/>
    </row>
    <row r="13" spans="1:16" ht="15">
      <c r="A13" s="12"/>
      <c r="B13" s="42">
        <v>521</v>
      </c>
      <c r="C13" s="19" t="s">
        <v>26</v>
      </c>
      <c r="D13" s="43">
        <v>622200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622200</v>
      </c>
      <c r="O13" s="44">
        <f t="shared" si="2"/>
        <v>181.61120840630474</v>
      </c>
      <c r="P13" s="9"/>
    </row>
    <row r="14" spans="1:16" ht="15">
      <c r="A14" s="12"/>
      <c r="B14" s="42">
        <v>524</v>
      </c>
      <c r="C14" s="19" t="s">
        <v>67</v>
      </c>
      <c r="D14" s="43">
        <v>43619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43619</v>
      </c>
      <c r="O14" s="44">
        <f t="shared" si="2"/>
        <v>12.731757151196732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SUM(D16:D17)</f>
        <v>0</v>
      </c>
      <c r="E15" s="29">
        <f t="shared" si="4"/>
        <v>2229670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703481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2933151</v>
      </c>
      <c r="O15" s="41">
        <f t="shared" si="2"/>
        <v>856.1444833625219</v>
      </c>
      <c r="P15" s="10"/>
    </row>
    <row r="16" spans="1:16" ht="15">
      <c r="A16" s="12"/>
      <c r="B16" s="42">
        <v>534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703481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703481</v>
      </c>
      <c r="O16" s="44">
        <f t="shared" si="2"/>
        <v>205.335960303561</v>
      </c>
      <c r="P16" s="9"/>
    </row>
    <row r="17" spans="1:16" ht="15">
      <c r="A17" s="12"/>
      <c r="B17" s="42">
        <v>537</v>
      </c>
      <c r="C17" s="19" t="s">
        <v>64</v>
      </c>
      <c r="D17" s="43">
        <v>0</v>
      </c>
      <c r="E17" s="43">
        <v>2229670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2229670</v>
      </c>
      <c r="O17" s="44">
        <f t="shared" si="2"/>
        <v>650.8085230589609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166279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166279</v>
      </c>
      <c r="O18" s="41">
        <f t="shared" si="2"/>
        <v>48.53444249854057</v>
      </c>
      <c r="P18" s="10"/>
    </row>
    <row r="19" spans="1:16" ht="15">
      <c r="A19" s="12"/>
      <c r="B19" s="42">
        <v>541</v>
      </c>
      <c r="C19" s="19" t="s">
        <v>50</v>
      </c>
      <c r="D19" s="43">
        <v>0</v>
      </c>
      <c r="E19" s="43">
        <v>0</v>
      </c>
      <c r="F19" s="43">
        <v>0</v>
      </c>
      <c r="G19" s="43">
        <v>166279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166279</v>
      </c>
      <c r="O19" s="44">
        <f t="shared" si="2"/>
        <v>48.53444249854057</v>
      </c>
      <c r="P19" s="9"/>
    </row>
    <row r="20" spans="1:16" ht="15.75">
      <c r="A20" s="26" t="s">
        <v>51</v>
      </c>
      <c r="B20" s="27"/>
      <c r="C20" s="28"/>
      <c r="D20" s="29">
        <f aca="true" t="shared" si="6" ref="D20:M20">SUM(D21:D21)</f>
        <v>90683</v>
      </c>
      <c r="E20" s="29">
        <f t="shared" si="6"/>
        <v>400000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490683</v>
      </c>
      <c r="O20" s="41">
        <f t="shared" si="2"/>
        <v>143.223292469352</v>
      </c>
      <c r="P20" s="9"/>
    </row>
    <row r="21" spans="1:16" ht="15.75" thickBot="1">
      <c r="A21" s="12"/>
      <c r="B21" s="42">
        <v>581</v>
      </c>
      <c r="C21" s="19" t="s">
        <v>52</v>
      </c>
      <c r="D21" s="43">
        <v>90683</v>
      </c>
      <c r="E21" s="43">
        <v>400000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490683</v>
      </c>
      <c r="O21" s="44">
        <f t="shared" si="2"/>
        <v>143.223292469352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2301242</v>
      </c>
      <c r="E22" s="14">
        <f aca="true" t="shared" si="7" ref="E22:M22">SUM(E5,E12,E15,E18,E20)</f>
        <v>2629670</v>
      </c>
      <c r="F22" s="14">
        <f t="shared" si="7"/>
        <v>0</v>
      </c>
      <c r="G22" s="14">
        <f t="shared" si="7"/>
        <v>166279</v>
      </c>
      <c r="H22" s="14">
        <f t="shared" si="7"/>
        <v>0</v>
      </c>
      <c r="I22" s="14">
        <f t="shared" si="7"/>
        <v>703481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5800672</v>
      </c>
      <c r="O22" s="35">
        <f t="shared" si="2"/>
        <v>1693.132516053707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70</v>
      </c>
      <c r="M24" s="93"/>
      <c r="N24" s="93"/>
      <c r="O24" s="39">
        <v>3426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1504901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1504901</v>
      </c>
      <c r="O5" s="30">
        <f aca="true" t="shared" si="2" ref="O5:O20">(N5/O$22)</f>
        <v>442.0978260869565</v>
      </c>
      <c r="P5" s="6"/>
    </row>
    <row r="6" spans="1:16" ht="15">
      <c r="A6" s="12"/>
      <c r="B6" s="42">
        <v>511</v>
      </c>
      <c r="C6" s="19" t="s">
        <v>19</v>
      </c>
      <c r="D6" s="43">
        <v>125411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125411</v>
      </c>
      <c r="O6" s="44">
        <f t="shared" si="2"/>
        <v>36.842244418331376</v>
      </c>
      <c r="P6" s="9"/>
    </row>
    <row r="7" spans="1:16" ht="15">
      <c r="A7" s="12"/>
      <c r="B7" s="42">
        <v>512</v>
      </c>
      <c r="C7" s="19" t="s">
        <v>20</v>
      </c>
      <c r="D7" s="43">
        <v>729245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729245</v>
      </c>
      <c r="O7" s="44">
        <f t="shared" si="2"/>
        <v>214.23178613396004</v>
      </c>
      <c r="P7" s="9"/>
    </row>
    <row r="8" spans="1:16" ht="15">
      <c r="A8" s="12"/>
      <c r="B8" s="42">
        <v>513</v>
      </c>
      <c r="C8" s="19" t="s">
        <v>21</v>
      </c>
      <c r="D8" s="43">
        <v>66845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66845</v>
      </c>
      <c r="O8" s="44">
        <f t="shared" si="2"/>
        <v>19.637191539365453</v>
      </c>
      <c r="P8" s="9"/>
    </row>
    <row r="9" spans="1:16" ht="15">
      <c r="A9" s="12"/>
      <c r="B9" s="42">
        <v>514</v>
      </c>
      <c r="C9" s="19" t="s">
        <v>22</v>
      </c>
      <c r="D9" s="43">
        <v>167597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167597</v>
      </c>
      <c r="O9" s="44">
        <f t="shared" si="2"/>
        <v>49.235311398354874</v>
      </c>
      <c r="P9" s="9"/>
    </row>
    <row r="10" spans="1:16" ht="15">
      <c r="A10" s="12"/>
      <c r="B10" s="42">
        <v>515</v>
      </c>
      <c r="C10" s="19" t="s">
        <v>23</v>
      </c>
      <c r="D10" s="43">
        <v>208773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208773</v>
      </c>
      <c r="O10" s="44">
        <f t="shared" si="2"/>
        <v>61.33166862514689</v>
      </c>
      <c r="P10" s="9"/>
    </row>
    <row r="11" spans="1:16" ht="15">
      <c r="A11" s="12"/>
      <c r="B11" s="42">
        <v>519</v>
      </c>
      <c r="C11" s="19" t="s">
        <v>48</v>
      </c>
      <c r="D11" s="43">
        <v>207030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207030</v>
      </c>
      <c r="O11" s="44">
        <f t="shared" si="2"/>
        <v>60.81962397179789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710240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710240</v>
      </c>
      <c r="O12" s="41">
        <f t="shared" si="2"/>
        <v>208.64864864864865</v>
      </c>
      <c r="P12" s="10"/>
    </row>
    <row r="13" spans="1:16" ht="15">
      <c r="A13" s="12"/>
      <c r="B13" s="42">
        <v>521</v>
      </c>
      <c r="C13" s="19" t="s">
        <v>26</v>
      </c>
      <c r="D13" s="43">
        <v>622412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622412</v>
      </c>
      <c r="O13" s="44">
        <f t="shared" si="2"/>
        <v>182.84723854289072</v>
      </c>
      <c r="P13" s="9"/>
    </row>
    <row r="14" spans="1:16" ht="15">
      <c r="A14" s="12"/>
      <c r="B14" s="42">
        <v>524</v>
      </c>
      <c r="C14" s="19" t="s">
        <v>67</v>
      </c>
      <c r="D14" s="43">
        <v>87828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87828</v>
      </c>
      <c r="O14" s="44">
        <f t="shared" si="2"/>
        <v>25.80141010575793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SUM(D16:D17)</f>
        <v>0</v>
      </c>
      <c r="E15" s="29">
        <f t="shared" si="4"/>
        <v>1734717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550288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2285005</v>
      </c>
      <c r="O15" s="41">
        <f t="shared" si="2"/>
        <v>671.2705640423031</v>
      </c>
      <c r="P15" s="10"/>
    </row>
    <row r="16" spans="1:16" ht="15">
      <c r="A16" s="12"/>
      <c r="B16" s="42">
        <v>534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550288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550288</v>
      </c>
      <c r="O16" s="44">
        <f t="shared" si="2"/>
        <v>161.65922444183315</v>
      </c>
      <c r="P16" s="9"/>
    </row>
    <row r="17" spans="1:16" ht="15">
      <c r="A17" s="12"/>
      <c r="B17" s="42">
        <v>537</v>
      </c>
      <c r="C17" s="19" t="s">
        <v>64</v>
      </c>
      <c r="D17" s="43">
        <v>0</v>
      </c>
      <c r="E17" s="43">
        <v>1734717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1734717</v>
      </c>
      <c r="O17" s="44">
        <f t="shared" si="2"/>
        <v>509.61133960047005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SUM(D19:D19)</f>
        <v>0</v>
      </c>
      <c r="E18" s="29">
        <f t="shared" si="5"/>
        <v>56927</v>
      </c>
      <c r="F18" s="29">
        <f t="shared" si="5"/>
        <v>0</v>
      </c>
      <c r="G18" s="29">
        <f t="shared" si="5"/>
        <v>263175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320102</v>
      </c>
      <c r="O18" s="41">
        <f t="shared" si="2"/>
        <v>94.03701527614571</v>
      </c>
      <c r="P18" s="10"/>
    </row>
    <row r="19" spans="1:16" ht="15.75" thickBot="1">
      <c r="A19" s="12"/>
      <c r="B19" s="42">
        <v>541</v>
      </c>
      <c r="C19" s="19" t="s">
        <v>50</v>
      </c>
      <c r="D19" s="43">
        <v>0</v>
      </c>
      <c r="E19" s="43">
        <v>56927</v>
      </c>
      <c r="F19" s="43">
        <v>0</v>
      </c>
      <c r="G19" s="43">
        <v>263175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320102</v>
      </c>
      <c r="O19" s="44">
        <f t="shared" si="2"/>
        <v>94.03701527614571</v>
      </c>
      <c r="P19" s="9"/>
    </row>
    <row r="20" spans="1:119" ht="16.5" thickBot="1">
      <c r="A20" s="13" t="s">
        <v>10</v>
      </c>
      <c r="B20" s="21"/>
      <c r="C20" s="20"/>
      <c r="D20" s="14">
        <f>SUM(D5,D12,D15,D18)</f>
        <v>2215141</v>
      </c>
      <c r="E20" s="14">
        <f aca="true" t="shared" si="6" ref="E20:M20">SUM(E5,E12,E15,E18)</f>
        <v>1791644</v>
      </c>
      <c r="F20" s="14">
        <f t="shared" si="6"/>
        <v>0</v>
      </c>
      <c r="G20" s="14">
        <f t="shared" si="6"/>
        <v>263175</v>
      </c>
      <c r="H20" s="14">
        <f t="shared" si="6"/>
        <v>0</v>
      </c>
      <c r="I20" s="14">
        <f t="shared" si="6"/>
        <v>550288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4820248</v>
      </c>
      <c r="O20" s="35">
        <f t="shared" si="2"/>
        <v>1416.054054054054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68</v>
      </c>
      <c r="M22" s="93"/>
      <c r="N22" s="93"/>
      <c r="O22" s="39">
        <v>3404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(N5/O$77)</f>
        <v>0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72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73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25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74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107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76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77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78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79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27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80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81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82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49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83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108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64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109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59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29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50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84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110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111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85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112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90"/>
      <c r="B43" s="91">
        <v>551</v>
      </c>
      <c r="C43" s="92" t="s">
        <v>113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90"/>
      <c r="B44" s="91">
        <v>552</v>
      </c>
      <c r="C44" s="92" t="s">
        <v>87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90"/>
      <c r="B45" s="91">
        <v>553</v>
      </c>
      <c r="C45" s="92" t="s">
        <v>114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90"/>
      <c r="B46" s="91">
        <v>554</v>
      </c>
      <c r="C46" s="92" t="s">
        <v>88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90"/>
      <c r="B47" s="91">
        <v>559</v>
      </c>
      <c r="C47" s="92" t="s">
        <v>89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90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115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116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117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118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119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91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92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93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120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94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95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121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96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97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51</v>
      </c>
      <c r="B63" s="27"/>
      <c r="C63" s="28"/>
      <c r="D63" s="29">
        <f>SUM(D64:D74)</f>
        <v>0</v>
      </c>
      <c r="E63" s="29">
        <f aca="true" t="shared" si="13" ref="E63:M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52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98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4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122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99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586</v>
      </c>
      <c r="C68" s="19" t="s">
        <v>123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6" ht="15">
      <c r="A69" s="12"/>
      <c r="B69" s="42">
        <v>587</v>
      </c>
      <c r="C69" s="19" t="s">
        <v>124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5">(N69/O$77)</f>
        <v>0</v>
      </c>
      <c r="P69" s="9"/>
    </row>
    <row r="70" spans="1:16" ht="15">
      <c r="A70" s="12"/>
      <c r="B70" s="42">
        <v>588</v>
      </c>
      <c r="C70" s="19" t="s">
        <v>125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590</v>
      </c>
      <c r="C71" s="19" t="s">
        <v>126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591</v>
      </c>
      <c r="C72" s="19" t="s">
        <v>127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">
      <c r="A73" s="12"/>
      <c r="B73" s="42">
        <v>592</v>
      </c>
      <c r="C73" s="19" t="s">
        <v>100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6" ht="15.75" thickBot="1">
      <c r="A74" s="12"/>
      <c r="B74" s="42">
        <v>593</v>
      </c>
      <c r="C74" s="19" t="s">
        <v>101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aca="true" t="shared" si="16" ref="E75:M75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5" ht="15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65</v>
      </c>
      <c r="M77" s="93"/>
      <c r="N77" s="93"/>
      <c r="O77" s="39">
        <v>3384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37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948468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948468</v>
      </c>
      <c r="O5" s="30">
        <f aca="true" t="shared" si="2" ref="O5:O21">(N5/O$23)</f>
        <v>285.5971093044264</v>
      </c>
      <c r="P5" s="6"/>
    </row>
    <row r="6" spans="1:16" ht="15">
      <c r="A6" s="12"/>
      <c r="B6" s="42">
        <v>511</v>
      </c>
      <c r="C6" s="19" t="s">
        <v>19</v>
      </c>
      <c r="D6" s="43">
        <v>84877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84877</v>
      </c>
      <c r="O6" s="44">
        <f t="shared" si="2"/>
        <v>25.55766335441132</v>
      </c>
      <c r="P6" s="9"/>
    </row>
    <row r="7" spans="1:16" ht="15">
      <c r="A7" s="12"/>
      <c r="B7" s="42">
        <v>512</v>
      </c>
      <c r="C7" s="19" t="s">
        <v>20</v>
      </c>
      <c r="D7" s="43">
        <v>328238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328238</v>
      </c>
      <c r="O7" s="44">
        <f t="shared" si="2"/>
        <v>98.8370972598615</v>
      </c>
      <c r="P7" s="9"/>
    </row>
    <row r="8" spans="1:16" ht="15">
      <c r="A8" s="12"/>
      <c r="B8" s="42">
        <v>513</v>
      </c>
      <c r="C8" s="19" t="s">
        <v>21</v>
      </c>
      <c r="D8" s="43">
        <v>31705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31705</v>
      </c>
      <c r="O8" s="44">
        <f t="shared" si="2"/>
        <v>9.546823246010238</v>
      </c>
      <c r="P8" s="9"/>
    </row>
    <row r="9" spans="1:16" ht="15">
      <c r="A9" s="12"/>
      <c r="B9" s="42">
        <v>514</v>
      </c>
      <c r="C9" s="19" t="s">
        <v>22</v>
      </c>
      <c r="D9" s="43">
        <v>112043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112043</v>
      </c>
      <c r="O9" s="44">
        <f t="shared" si="2"/>
        <v>33.73772959951822</v>
      </c>
      <c r="P9" s="9"/>
    </row>
    <row r="10" spans="1:16" ht="15">
      <c r="A10" s="12"/>
      <c r="B10" s="42">
        <v>515</v>
      </c>
      <c r="C10" s="19" t="s">
        <v>23</v>
      </c>
      <c r="D10" s="43">
        <v>172412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172412</v>
      </c>
      <c r="O10" s="44">
        <f t="shared" si="2"/>
        <v>51.91568804576934</v>
      </c>
      <c r="P10" s="9"/>
    </row>
    <row r="11" spans="1:16" ht="15">
      <c r="A11" s="12"/>
      <c r="B11" s="42">
        <v>519</v>
      </c>
      <c r="C11" s="19" t="s">
        <v>48</v>
      </c>
      <c r="D11" s="43">
        <v>219193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219193</v>
      </c>
      <c r="O11" s="44">
        <f t="shared" si="2"/>
        <v>66.00210779885576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294621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294621</v>
      </c>
      <c r="O12" s="41">
        <f t="shared" si="2"/>
        <v>88.7145438121048</v>
      </c>
      <c r="P12" s="10"/>
    </row>
    <row r="13" spans="1:16" ht="15">
      <c r="A13" s="12"/>
      <c r="B13" s="42">
        <v>521</v>
      </c>
      <c r="C13" s="19" t="s">
        <v>26</v>
      </c>
      <c r="D13" s="43">
        <v>294621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294621</v>
      </c>
      <c r="O13" s="44">
        <f t="shared" si="2"/>
        <v>88.7145438121048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25516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553265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578781</v>
      </c>
      <c r="O14" s="41">
        <f t="shared" si="2"/>
        <v>174.27913279132792</v>
      </c>
      <c r="P14" s="10"/>
    </row>
    <row r="15" spans="1:16" ht="15">
      <c r="A15" s="12"/>
      <c r="B15" s="42">
        <v>534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553265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553265</v>
      </c>
      <c r="O15" s="44">
        <f t="shared" si="2"/>
        <v>166.59590484793736</v>
      </c>
      <c r="P15" s="9"/>
    </row>
    <row r="16" spans="1:16" ht="15">
      <c r="A16" s="12"/>
      <c r="B16" s="42">
        <v>539</v>
      </c>
      <c r="C16" s="19" t="s">
        <v>59</v>
      </c>
      <c r="D16" s="43">
        <v>25516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25516</v>
      </c>
      <c r="O16" s="44">
        <f t="shared" si="2"/>
        <v>7.683227943390545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0</v>
      </c>
      <c r="E17" s="29">
        <f t="shared" si="5"/>
        <v>439726</v>
      </c>
      <c r="F17" s="29">
        <f t="shared" si="5"/>
        <v>0</v>
      </c>
      <c r="G17" s="29">
        <f t="shared" si="5"/>
        <v>508552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948278</v>
      </c>
      <c r="O17" s="41">
        <f t="shared" si="2"/>
        <v>285.5398976211984</v>
      </c>
      <c r="P17" s="10"/>
    </row>
    <row r="18" spans="1:16" ht="15">
      <c r="A18" s="12"/>
      <c r="B18" s="42">
        <v>541</v>
      </c>
      <c r="C18" s="19" t="s">
        <v>50</v>
      </c>
      <c r="D18" s="43">
        <v>0</v>
      </c>
      <c r="E18" s="43">
        <v>439726</v>
      </c>
      <c r="F18" s="43">
        <v>0</v>
      </c>
      <c r="G18" s="43">
        <v>508552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948278</v>
      </c>
      <c r="O18" s="44">
        <f t="shared" si="2"/>
        <v>285.5398976211984</v>
      </c>
      <c r="P18" s="9"/>
    </row>
    <row r="19" spans="1:16" ht="15.75">
      <c r="A19" s="26" t="s">
        <v>51</v>
      </c>
      <c r="B19" s="27"/>
      <c r="C19" s="28"/>
      <c r="D19" s="29">
        <f aca="true" t="shared" si="6" ref="D19:M19">SUM(D20:D20)</f>
        <v>92547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92547</v>
      </c>
      <c r="O19" s="41">
        <f t="shared" si="2"/>
        <v>27.867208672086722</v>
      </c>
      <c r="P19" s="9"/>
    </row>
    <row r="20" spans="1:16" ht="15.75" thickBot="1">
      <c r="A20" s="12"/>
      <c r="B20" s="42">
        <v>581</v>
      </c>
      <c r="C20" s="19" t="s">
        <v>52</v>
      </c>
      <c r="D20" s="43">
        <v>92547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92547</v>
      </c>
      <c r="O20" s="44">
        <f t="shared" si="2"/>
        <v>27.867208672086722</v>
      </c>
      <c r="P20" s="9"/>
    </row>
    <row r="21" spans="1:119" ht="16.5" thickBot="1">
      <c r="A21" s="13" t="s">
        <v>10</v>
      </c>
      <c r="B21" s="21"/>
      <c r="C21" s="20"/>
      <c r="D21" s="14">
        <f>SUM(D5,D12,D14,D17,D19)</f>
        <v>1361152</v>
      </c>
      <c r="E21" s="14">
        <f aca="true" t="shared" si="7" ref="E21:M21">SUM(E5,E12,E14,E17,E19)</f>
        <v>439726</v>
      </c>
      <c r="F21" s="14">
        <f t="shared" si="7"/>
        <v>0</v>
      </c>
      <c r="G21" s="14">
        <f t="shared" si="7"/>
        <v>508552</v>
      </c>
      <c r="H21" s="14">
        <f t="shared" si="7"/>
        <v>0</v>
      </c>
      <c r="I21" s="14">
        <f t="shared" si="7"/>
        <v>553265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2862695</v>
      </c>
      <c r="O21" s="35">
        <f t="shared" si="2"/>
        <v>861.9978922011443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62</v>
      </c>
      <c r="M23" s="93"/>
      <c r="N23" s="93"/>
      <c r="O23" s="39">
        <v>3321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910437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910437</v>
      </c>
      <c r="O5" s="30">
        <f aca="true" t="shared" si="2" ref="O5:O20">(N5/O$22)</f>
        <v>278.33598287985325</v>
      </c>
      <c r="P5" s="6"/>
    </row>
    <row r="6" spans="1:16" ht="15">
      <c r="A6" s="12"/>
      <c r="B6" s="42">
        <v>511</v>
      </c>
      <c r="C6" s="19" t="s">
        <v>19</v>
      </c>
      <c r="D6" s="43">
        <v>63077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63077</v>
      </c>
      <c r="O6" s="44">
        <f t="shared" si="2"/>
        <v>19.283705288902475</v>
      </c>
      <c r="P6" s="9"/>
    </row>
    <row r="7" spans="1:16" ht="15">
      <c r="A7" s="12"/>
      <c r="B7" s="42">
        <v>512</v>
      </c>
      <c r="C7" s="19" t="s">
        <v>20</v>
      </c>
      <c r="D7" s="43">
        <v>318014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318014</v>
      </c>
      <c r="O7" s="44">
        <f t="shared" si="2"/>
        <v>97.22225619076735</v>
      </c>
      <c r="P7" s="9"/>
    </row>
    <row r="8" spans="1:16" ht="15">
      <c r="A8" s="12"/>
      <c r="B8" s="42">
        <v>513</v>
      </c>
      <c r="C8" s="19" t="s">
        <v>21</v>
      </c>
      <c r="D8" s="43">
        <v>29422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29422</v>
      </c>
      <c r="O8" s="44">
        <f t="shared" si="2"/>
        <v>8.994802812595536</v>
      </c>
      <c r="P8" s="9"/>
    </row>
    <row r="9" spans="1:16" ht="15">
      <c r="A9" s="12"/>
      <c r="B9" s="42">
        <v>514</v>
      </c>
      <c r="C9" s="19" t="s">
        <v>22</v>
      </c>
      <c r="D9" s="43">
        <v>98383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98383</v>
      </c>
      <c r="O9" s="44">
        <f t="shared" si="2"/>
        <v>30.077346377254663</v>
      </c>
      <c r="P9" s="9"/>
    </row>
    <row r="10" spans="1:16" ht="15">
      <c r="A10" s="12"/>
      <c r="B10" s="42">
        <v>515</v>
      </c>
      <c r="C10" s="19" t="s">
        <v>23</v>
      </c>
      <c r="D10" s="43">
        <v>279395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279395</v>
      </c>
      <c r="O10" s="44">
        <f t="shared" si="2"/>
        <v>85.41577499235707</v>
      </c>
      <c r="P10" s="9"/>
    </row>
    <row r="11" spans="1:16" ht="15">
      <c r="A11" s="12"/>
      <c r="B11" s="42">
        <v>519</v>
      </c>
      <c r="C11" s="19" t="s">
        <v>48</v>
      </c>
      <c r="D11" s="43">
        <v>122146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122146</v>
      </c>
      <c r="O11" s="44">
        <f t="shared" si="2"/>
        <v>37.34209721797615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290048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290048</v>
      </c>
      <c r="O12" s="41">
        <f t="shared" si="2"/>
        <v>88.6725771935188</v>
      </c>
      <c r="P12" s="10"/>
    </row>
    <row r="13" spans="1:16" ht="15">
      <c r="A13" s="12"/>
      <c r="B13" s="42">
        <v>521</v>
      </c>
      <c r="C13" s="19" t="s">
        <v>26</v>
      </c>
      <c r="D13" s="43">
        <v>290048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290048</v>
      </c>
      <c r="O13" s="44">
        <f t="shared" si="2"/>
        <v>88.6725771935188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435614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435614</v>
      </c>
      <c r="O14" s="41">
        <f t="shared" si="2"/>
        <v>133.17456435340875</v>
      </c>
      <c r="P14" s="10"/>
    </row>
    <row r="15" spans="1:16" ht="15">
      <c r="A15" s="12"/>
      <c r="B15" s="42">
        <v>534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435614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435614</v>
      </c>
      <c r="O15" s="44">
        <f t="shared" si="2"/>
        <v>133.17456435340875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768167</v>
      </c>
      <c r="F16" s="29">
        <f t="shared" si="5"/>
        <v>0</v>
      </c>
      <c r="G16" s="29">
        <f t="shared" si="5"/>
        <v>1181822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1949989</v>
      </c>
      <c r="O16" s="41">
        <f t="shared" si="2"/>
        <v>596.1446040966065</v>
      </c>
      <c r="P16" s="10"/>
    </row>
    <row r="17" spans="1:16" ht="15">
      <c r="A17" s="12"/>
      <c r="B17" s="42">
        <v>541</v>
      </c>
      <c r="C17" s="19" t="s">
        <v>50</v>
      </c>
      <c r="D17" s="43">
        <v>0</v>
      </c>
      <c r="E17" s="43">
        <v>768167</v>
      </c>
      <c r="F17" s="43">
        <v>0</v>
      </c>
      <c r="G17" s="43">
        <v>1181822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1949989</v>
      </c>
      <c r="O17" s="44">
        <f t="shared" si="2"/>
        <v>596.1446040966065</v>
      </c>
      <c r="P17" s="9"/>
    </row>
    <row r="18" spans="1:16" ht="15.75">
      <c r="A18" s="26" t="s">
        <v>51</v>
      </c>
      <c r="B18" s="27"/>
      <c r="C18" s="28"/>
      <c r="D18" s="29">
        <f aca="true" t="shared" si="6" ref="D18:M18">SUM(D19:D19)</f>
        <v>463260</v>
      </c>
      <c r="E18" s="29">
        <f t="shared" si="6"/>
        <v>9875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473135</v>
      </c>
      <c r="O18" s="41">
        <f t="shared" si="2"/>
        <v>144.6453683888719</v>
      </c>
      <c r="P18" s="9"/>
    </row>
    <row r="19" spans="1:16" ht="15.75" thickBot="1">
      <c r="A19" s="12"/>
      <c r="B19" s="42">
        <v>581</v>
      </c>
      <c r="C19" s="19" t="s">
        <v>52</v>
      </c>
      <c r="D19" s="43">
        <v>463260</v>
      </c>
      <c r="E19" s="43">
        <v>9875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473135</v>
      </c>
      <c r="O19" s="44">
        <f t="shared" si="2"/>
        <v>144.6453683888719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1663745</v>
      </c>
      <c r="E20" s="14">
        <f aca="true" t="shared" si="7" ref="E20:M20">SUM(E5,E12,E14,E16,E18)</f>
        <v>778042</v>
      </c>
      <c r="F20" s="14">
        <f t="shared" si="7"/>
        <v>0</v>
      </c>
      <c r="G20" s="14">
        <f t="shared" si="7"/>
        <v>1181822</v>
      </c>
      <c r="H20" s="14">
        <f t="shared" si="7"/>
        <v>0</v>
      </c>
      <c r="I20" s="14">
        <f t="shared" si="7"/>
        <v>435614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4059223</v>
      </c>
      <c r="O20" s="35">
        <f t="shared" si="2"/>
        <v>1240.9730969122593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60</v>
      </c>
      <c r="M22" s="93"/>
      <c r="N22" s="93"/>
      <c r="O22" s="39">
        <v>3271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1424052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1424052</v>
      </c>
      <c r="O5" s="30">
        <f aca="true" t="shared" si="2" ref="O5:O20">(N5/O$22)</f>
        <v>444.59943802684984</v>
      </c>
      <c r="P5" s="6"/>
    </row>
    <row r="6" spans="1:16" ht="15">
      <c r="A6" s="12"/>
      <c r="B6" s="42">
        <v>511</v>
      </c>
      <c r="C6" s="19" t="s">
        <v>19</v>
      </c>
      <c r="D6" s="43">
        <v>53828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53828</v>
      </c>
      <c r="O6" s="44">
        <f t="shared" si="2"/>
        <v>16.805494848579457</v>
      </c>
      <c r="P6" s="9"/>
    </row>
    <row r="7" spans="1:16" ht="15">
      <c r="A7" s="12"/>
      <c r="B7" s="42">
        <v>512</v>
      </c>
      <c r="C7" s="19" t="s">
        <v>20</v>
      </c>
      <c r="D7" s="43">
        <v>322866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322866</v>
      </c>
      <c r="O7" s="44">
        <f t="shared" si="2"/>
        <v>100.80112394630034</v>
      </c>
      <c r="P7" s="9"/>
    </row>
    <row r="8" spans="1:16" ht="15">
      <c r="A8" s="12"/>
      <c r="B8" s="42">
        <v>513</v>
      </c>
      <c r="C8" s="19" t="s">
        <v>21</v>
      </c>
      <c r="D8" s="43">
        <v>24359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24359</v>
      </c>
      <c r="O8" s="44">
        <f t="shared" si="2"/>
        <v>7.6050577583515455</v>
      </c>
      <c r="P8" s="9"/>
    </row>
    <row r="9" spans="1:16" ht="15">
      <c r="A9" s="12"/>
      <c r="B9" s="42">
        <v>514</v>
      </c>
      <c r="C9" s="19" t="s">
        <v>22</v>
      </c>
      <c r="D9" s="43">
        <v>89454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89454</v>
      </c>
      <c r="O9" s="44">
        <f t="shared" si="2"/>
        <v>27.92819231970028</v>
      </c>
      <c r="P9" s="9"/>
    </row>
    <row r="10" spans="1:16" ht="15">
      <c r="A10" s="12"/>
      <c r="B10" s="42">
        <v>515</v>
      </c>
      <c r="C10" s="19" t="s">
        <v>23</v>
      </c>
      <c r="D10" s="43">
        <v>279686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279686</v>
      </c>
      <c r="O10" s="44">
        <f t="shared" si="2"/>
        <v>87.32001248829222</v>
      </c>
      <c r="P10" s="9"/>
    </row>
    <row r="11" spans="1:16" ht="15">
      <c r="A11" s="12"/>
      <c r="B11" s="42">
        <v>519</v>
      </c>
      <c r="C11" s="19" t="s">
        <v>48</v>
      </c>
      <c r="D11" s="43">
        <v>653859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653859</v>
      </c>
      <c r="O11" s="44">
        <f t="shared" si="2"/>
        <v>204.13955666562597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285459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285459</v>
      </c>
      <c r="O12" s="41">
        <f t="shared" si="2"/>
        <v>89.12238526381518</v>
      </c>
      <c r="P12" s="10"/>
    </row>
    <row r="13" spans="1:16" ht="15">
      <c r="A13" s="12"/>
      <c r="B13" s="42">
        <v>521</v>
      </c>
      <c r="C13" s="19" t="s">
        <v>26</v>
      </c>
      <c r="D13" s="43">
        <v>285459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285459</v>
      </c>
      <c r="O13" s="44">
        <f t="shared" si="2"/>
        <v>89.12238526381518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736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440786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441522</v>
      </c>
      <c r="O14" s="41">
        <f t="shared" si="2"/>
        <v>137.84639400561974</v>
      </c>
      <c r="P14" s="10"/>
    </row>
    <row r="15" spans="1:16" ht="15">
      <c r="A15" s="12"/>
      <c r="B15" s="42">
        <v>534</v>
      </c>
      <c r="C15" s="19" t="s">
        <v>49</v>
      </c>
      <c r="D15" s="43">
        <v>736</v>
      </c>
      <c r="E15" s="43">
        <v>0</v>
      </c>
      <c r="F15" s="43">
        <v>0</v>
      </c>
      <c r="G15" s="43">
        <v>0</v>
      </c>
      <c r="H15" s="43">
        <v>0</v>
      </c>
      <c r="I15" s="43">
        <v>440786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441522</v>
      </c>
      <c r="O15" s="44">
        <f t="shared" si="2"/>
        <v>137.84639400561974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150259</v>
      </c>
      <c r="F16" s="29">
        <f t="shared" si="5"/>
        <v>0</v>
      </c>
      <c r="G16" s="29">
        <f t="shared" si="5"/>
        <v>106932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257191</v>
      </c>
      <c r="O16" s="41">
        <f t="shared" si="2"/>
        <v>80.29690914767406</v>
      </c>
      <c r="P16" s="10"/>
    </row>
    <row r="17" spans="1:16" ht="15">
      <c r="A17" s="12"/>
      <c r="B17" s="42">
        <v>541</v>
      </c>
      <c r="C17" s="19" t="s">
        <v>50</v>
      </c>
      <c r="D17" s="43">
        <v>0</v>
      </c>
      <c r="E17" s="43">
        <v>150259</v>
      </c>
      <c r="F17" s="43">
        <v>0</v>
      </c>
      <c r="G17" s="43">
        <v>106932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257191</v>
      </c>
      <c r="O17" s="44">
        <f t="shared" si="2"/>
        <v>80.29690914767406</v>
      </c>
      <c r="P17" s="9"/>
    </row>
    <row r="18" spans="1:16" ht="15.75">
      <c r="A18" s="26" t="s">
        <v>51</v>
      </c>
      <c r="B18" s="27"/>
      <c r="C18" s="28"/>
      <c r="D18" s="29">
        <f aca="true" t="shared" si="6" ref="D18:M18">SUM(D19:D19)</f>
        <v>0</v>
      </c>
      <c r="E18" s="29">
        <f t="shared" si="6"/>
        <v>40000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40000</v>
      </c>
      <c r="O18" s="41">
        <f t="shared" si="2"/>
        <v>12.488292226038089</v>
      </c>
      <c r="P18" s="9"/>
    </row>
    <row r="19" spans="1:16" ht="15.75" thickBot="1">
      <c r="A19" s="12"/>
      <c r="B19" s="42">
        <v>581</v>
      </c>
      <c r="C19" s="19" t="s">
        <v>52</v>
      </c>
      <c r="D19" s="43">
        <v>0</v>
      </c>
      <c r="E19" s="43">
        <v>40000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40000</v>
      </c>
      <c r="O19" s="44">
        <f t="shared" si="2"/>
        <v>12.488292226038089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1710247</v>
      </c>
      <c r="E20" s="14">
        <f aca="true" t="shared" si="7" ref="E20:M20">SUM(E5,E12,E14,E16,E18)</f>
        <v>190259</v>
      </c>
      <c r="F20" s="14">
        <f t="shared" si="7"/>
        <v>0</v>
      </c>
      <c r="G20" s="14">
        <f t="shared" si="7"/>
        <v>106932</v>
      </c>
      <c r="H20" s="14">
        <f t="shared" si="7"/>
        <v>0</v>
      </c>
      <c r="I20" s="14">
        <f t="shared" si="7"/>
        <v>440786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2448224</v>
      </c>
      <c r="O20" s="35">
        <f t="shared" si="2"/>
        <v>764.3534186699969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55</v>
      </c>
      <c r="M22" s="93"/>
      <c r="N22" s="93"/>
      <c r="O22" s="39">
        <v>3203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675104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0">SUM(D5:M5)</f>
        <v>675104</v>
      </c>
      <c r="O5" s="58">
        <f aca="true" t="shared" si="2" ref="O5:O20">(N5/O$22)</f>
        <v>212.0967640590638</v>
      </c>
      <c r="P5" s="59"/>
    </row>
    <row r="6" spans="1:16" ht="15">
      <c r="A6" s="61"/>
      <c r="B6" s="62">
        <v>511</v>
      </c>
      <c r="C6" s="63" t="s">
        <v>19</v>
      </c>
      <c r="D6" s="64">
        <v>41373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41373</v>
      </c>
      <c r="O6" s="65">
        <f t="shared" si="2"/>
        <v>12.998114985862394</v>
      </c>
      <c r="P6" s="66"/>
    </row>
    <row r="7" spans="1:16" ht="15">
      <c r="A7" s="61"/>
      <c r="B7" s="62">
        <v>512</v>
      </c>
      <c r="C7" s="63" t="s">
        <v>20</v>
      </c>
      <c r="D7" s="64">
        <v>279487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279487</v>
      </c>
      <c r="O7" s="65">
        <f t="shared" si="2"/>
        <v>87.80615771284951</v>
      </c>
      <c r="P7" s="66"/>
    </row>
    <row r="8" spans="1:16" ht="15">
      <c r="A8" s="61"/>
      <c r="B8" s="62">
        <v>513</v>
      </c>
      <c r="C8" s="63" t="s">
        <v>21</v>
      </c>
      <c r="D8" s="64">
        <v>17610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17610</v>
      </c>
      <c r="O8" s="65">
        <f t="shared" si="2"/>
        <v>5.532516493873704</v>
      </c>
      <c r="P8" s="66"/>
    </row>
    <row r="9" spans="1:16" ht="15">
      <c r="A9" s="61"/>
      <c r="B9" s="62">
        <v>514</v>
      </c>
      <c r="C9" s="63" t="s">
        <v>22</v>
      </c>
      <c r="D9" s="64">
        <v>83525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83525</v>
      </c>
      <c r="O9" s="65">
        <f t="shared" si="2"/>
        <v>26.240967640590636</v>
      </c>
      <c r="P9" s="66"/>
    </row>
    <row r="10" spans="1:16" ht="15">
      <c r="A10" s="61"/>
      <c r="B10" s="62">
        <v>515</v>
      </c>
      <c r="C10" s="63" t="s">
        <v>23</v>
      </c>
      <c r="D10" s="64">
        <v>167799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167799</v>
      </c>
      <c r="O10" s="65">
        <f t="shared" si="2"/>
        <v>52.71724787935909</v>
      </c>
      <c r="P10" s="66"/>
    </row>
    <row r="11" spans="1:16" ht="15">
      <c r="A11" s="61"/>
      <c r="B11" s="62">
        <v>519</v>
      </c>
      <c r="C11" s="63" t="s">
        <v>48</v>
      </c>
      <c r="D11" s="64">
        <v>85310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85310</v>
      </c>
      <c r="O11" s="65">
        <f t="shared" si="2"/>
        <v>26.80175934652843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SUM(D13:D13)</f>
        <v>280515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280515</v>
      </c>
      <c r="O12" s="72">
        <f t="shared" si="2"/>
        <v>88.12912346842602</v>
      </c>
      <c r="P12" s="73"/>
    </row>
    <row r="13" spans="1:16" ht="15">
      <c r="A13" s="61"/>
      <c r="B13" s="62">
        <v>521</v>
      </c>
      <c r="C13" s="63" t="s">
        <v>26</v>
      </c>
      <c r="D13" s="64">
        <v>280515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280515</v>
      </c>
      <c r="O13" s="65">
        <f t="shared" si="2"/>
        <v>88.12912346842602</v>
      </c>
      <c r="P13" s="66"/>
    </row>
    <row r="14" spans="1:16" ht="15.75">
      <c r="A14" s="67" t="s">
        <v>27</v>
      </c>
      <c r="B14" s="68"/>
      <c r="C14" s="69"/>
      <c r="D14" s="70">
        <f aca="true" t="shared" si="4" ref="D14:M14">SUM(D15:D15)</f>
        <v>2884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419256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422140</v>
      </c>
      <c r="O14" s="72">
        <f t="shared" si="2"/>
        <v>132.62331134150173</v>
      </c>
      <c r="P14" s="73"/>
    </row>
    <row r="15" spans="1:16" ht="15">
      <c r="A15" s="61"/>
      <c r="B15" s="62">
        <v>534</v>
      </c>
      <c r="C15" s="63" t="s">
        <v>49</v>
      </c>
      <c r="D15" s="64">
        <v>2884</v>
      </c>
      <c r="E15" s="64">
        <v>0</v>
      </c>
      <c r="F15" s="64">
        <v>0</v>
      </c>
      <c r="G15" s="64">
        <v>0</v>
      </c>
      <c r="H15" s="64">
        <v>0</v>
      </c>
      <c r="I15" s="64">
        <v>419256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422140</v>
      </c>
      <c r="O15" s="65">
        <f t="shared" si="2"/>
        <v>132.62331134150173</v>
      </c>
      <c r="P15" s="66"/>
    </row>
    <row r="16" spans="1:16" ht="15.75">
      <c r="A16" s="67" t="s">
        <v>29</v>
      </c>
      <c r="B16" s="68"/>
      <c r="C16" s="69"/>
      <c r="D16" s="70">
        <f aca="true" t="shared" si="5" ref="D16:M16">SUM(D17:D17)</f>
        <v>0</v>
      </c>
      <c r="E16" s="70">
        <f t="shared" si="5"/>
        <v>210841</v>
      </c>
      <c r="F16" s="70">
        <f t="shared" si="5"/>
        <v>0</v>
      </c>
      <c r="G16" s="70">
        <f t="shared" si="5"/>
        <v>195057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405898</v>
      </c>
      <c r="O16" s="72">
        <f t="shared" si="2"/>
        <v>127.5205780710022</v>
      </c>
      <c r="P16" s="73"/>
    </row>
    <row r="17" spans="1:16" ht="15">
      <c r="A17" s="61"/>
      <c r="B17" s="62">
        <v>541</v>
      </c>
      <c r="C17" s="63" t="s">
        <v>50</v>
      </c>
      <c r="D17" s="64">
        <v>0</v>
      </c>
      <c r="E17" s="64">
        <v>210841</v>
      </c>
      <c r="F17" s="64">
        <v>0</v>
      </c>
      <c r="G17" s="64">
        <v>195057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405898</v>
      </c>
      <c r="O17" s="65">
        <f t="shared" si="2"/>
        <v>127.5205780710022</v>
      </c>
      <c r="P17" s="66"/>
    </row>
    <row r="18" spans="1:16" ht="15.75">
      <c r="A18" s="67" t="s">
        <v>51</v>
      </c>
      <c r="B18" s="68"/>
      <c r="C18" s="69"/>
      <c r="D18" s="70">
        <f aca="true" t="shared" si="6" ref="D18:M18">SUM(D19:D19)</f>
        <v>40000</v>
      </c>
      <c r="E18" s="70">
        <f t="shared" si="6"/>
        <v>15070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55070</v>
      </c>
      <c r="O18" s="72">
        <f t="shared" si="2"/>
        <v>17.30128809299403</v>
      </c>
      <c r="P18" s="66"/>
    </row>
    <row r="19" spans="1:16" ht="15.75" thickBot="1">
      <c r="A19" s="61"/>
      <c r="B19" s="62">
        <v>581</v>
      </c>
      <c r="C19" s="63" t="s">
        <v>52</v>
      </c>
      <c r="D19" s="64">
        <v>40000</v>
      </c>
      <c r="E19" s="64">
        <v>15070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55070</v>
      </c>
      <c r="O19" s="65">
        <f t="shared" si="2"/>
        <v>17.30128809299403</v>
      </c>
      <c r="P19" s="66"/>
    </row>
    <row r="20" spans="1:119" ht="16.5" thickBot="1">
      <c r="A20" s="74" t="s">
        <v>10</v>
      </c>
      <c r="B20" s="75"/>
      <c r="C20" s="76"/>
      <c r="D20" s="77">
        <f>SUM(D5,D12,D14,D16,D18)</f>
        <v>998503</v>
      </c>
      <c r="E20" s="77">
        <f aca="true" t="shared" si="7" ref="E20:M20">SUM(E5,E12,E14,E16,E18)</f>
        <v>225911</v>
      </c>
      <c r="F20" s="77">
        <f t="shared" si="7"/>
        <v>0</v>
      </c>
      <c r="G20" s="77">
        <f t="shared" si="7"/>
        <v>195057</v>
      </c>
      <c r="H20" s="77">
        <f t="shared" si="7"/>
        <v>0</v>
      </c>
      <c r="I20" s="77">
        <f t="shared" si="7"/>
        <v>419256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0</v>
      </c>
      <c r="N20" s="77">
        <f t="shared" si="1"/>
        <v>1838727</v>
      </c>
      <c r="O20" s="78">
        <f t="shared" si="2"/>
        <v>577.6710650329877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5" ht="15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 ht="15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7" t="s">
        <v>53</v>
      </c>
      <c r="M22" s="117"/>
      <c r="N22" s="117"/>
      <c r="O22" s="88">
        <v>3183</v>
      </c>
    </row>
    <row r="23" spans="1:15" ht="1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5" ht="15.75" customHeight="1" thickBot="1">
      <c r="A24" s="121" t="s">
        <v>37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744225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744225</v>
      </c>
      <c r="O5" s="30">
        <f aca="true" t="shared" si="2" ref="O5:O20">(N5/O$22)</f>
        <v>233.66562009419152</v>
      </c>
      <c r="P5" s="6"/>
    </row>
    <row r="6" spans="1:16" ht="15">
      <c r="A6" s="12"/>
      <c r="B6" s="42">
        <v>511</v>
      </c>
      <c r="C6" s="19" t="s">
        <v>19</v>
      </c>
      <c r="D6" s="43">
        <v>24449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24449</v>
      </c>
      <c r="O6" s="44">
        <f t="shared" si="2"/>
        <v>7.676295133437991</v>
      </c>
      <c r="P6" s="9"/>
    </row>
    <row r="7" spans="1:16" ht="15">
      <c r="A7" s="12"/>
      <c r="B7" s="42">
        <v>512</v>
      </c>
      <c r="C7" s="19" t="s">
        <v>20</v>
      </c>
      <c r="D7" s="43">
        <v>278008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278008</v>
      </c>
      <c r="O7" s="44">
        <f t="shared" si="2"/>
        <v>87.28665620094192</v>
      </c>
      <c r="P7" s="9"/>
    </row>
    <row r="8" spans="1:16" ht="15">
      <c r="A8" s="12"/>
      <c r="B8" s="42">
        <v>513</v>
      </c>
      <c r="C8" s="19" t="s">
        <v>21</v>
      </c>
      <c r="D8" s="43">
        <v>19828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19828</v>
      </c>
      <c r="O8" s="44">
        <f t="shared" si="2"/>
        <v>6.225431711145997</v>
      </c>
      <c r="P8" s="9"/>
    </row>
    <row r="9" spans="1:16" ht="15">
      <c r="A9" s="12"/>
      <c r="B9" s="42">
        <v>514</v>
      </c>
      <c r="C9" s="19" t="s">
        <v>22</v>
      </c>
      <c r="D9" s="43">
        <v>106975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106975</v>
      </c>
      <c r="O9" s="44">
        <f t="shared" si="2"/>
        <v>33.58712715855573</v>
      </c>
      <c r="P9" s="9"/>
    </row>
    <row r="10" spans="1:16" ht="15">
      <c r="A10" s="12"/>
      <c r="B10" s="42">
        <v>515</v>
      </c>
      <c r="C10" s="19" t="s">
        <v>23</v>
      </c>
      <c r="D10" s="43">
        <v>176148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176148</v>
      </c>
      <c r="O10" s="44">
        <f t="shared" si="2"/>
        <v>55.30549450549451</v>
      </c>
      <c r="P10" s="9"/>
    </row>
    <row r="11" spans="1:16" ht="15">
      <c r="A11" s="12"/>
      <c r="B11" s="42">
        <v>519</v>
      </c>
      <c r="C11" s="19" t="s">
        <v>39</v>
      </c>
      <c r="D11" s="43">
        <v>138817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138817</v>
      </c>
      <c r="O11" s="44">
        <f t="shared" si="2"/>
        <v>43.58461538461538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275243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275243</v>
      </c>
      <c r="O12" s="41">
        <f t="shared" si="2"/>
        <v>86.41852433281005</v>
      </c>
      <c r="P12" s="10"/>
    </row>
    <row r="13" spans="1:16" ht="15">
      <c r="A13" s="12"/>
      <c r="B13" s="42">
        <v>521</v>
      </c>
      <c r="C13" s="19" t="s">
        <v>26</v>
      </c>
      <c r="D13" s="43">
        <v>275243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275243</v>
      </c>
      <c r="O13" s="44">
        <f t="shared" si="2"/>
        <v>86.41852433281005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2950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479497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482447</v>
      </c>
      <c r="O14" s="41">
        <f t="shared" si="2"/>
        <v>151.47472527472527</v>
      </c>
      <c r="P14" s="10"/>
    </row>
    <row r="15" spans="1:16" ht="15">
      <c r="A15" s="12"/>
      <c r="B15" s="42">
        <v>534</v>
      </c>
      <c r="C15" s="19" t="s">
        <v>28</v>
      </c>
      <c r="D15" s="43">
        <v>2950</v>
      </c>
      <c r="E15" s="43">
        <v>0</v>
      </c>
      <c r="F15" s="43">
        <v>0</v>
      </c>
      <c r="G15" s="43">
        <v>0</v>
      </c>
      <c r="H15" s="43">
        <v>0</v>
      </c>
      <c r="I15" s="43">
        <v>479497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482447</v>
      </c>
      <c r="O15" s="44">
        <f t="shared" si="2"/>
        <v>151.47472527472527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247388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247388</v>
      </c>
      <c r="O16" s="41">
        <f t="shared" si="2"/>
        <v>77.67284144427002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247388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247388</v>
      </c>
      <c r="O17" s="44">
        <f t="shared" si="2"/>
        <v>77.67284144427002</v>
      </c>
      <c r="P17" s="9"/>
    </row>
    <row r="18" spans="1:16" ht="15.75">
      <c r="A18" s="26" t="s">
        <v>34</v>
      </c>
      <c r="B18" s="27"/>
      <c r="C18" s="28"/>
      <c r="D18" s="29">
        <f aca="true" t="shared" si="6" ref="D18:M18">SUM(D19:D19)</f>
        <v>679153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679153</v>
      </c>
      <c r="O18" s="41">
        <f t="shared" si="2"/>
        <v>213.23485086342228</v>
      </c>
      <c r="P18" s="9"/>
    </row>
    <row r="19" spans="1:16" ht="15.75" thickBot="1">
      <c r="A19" s="12"/>
      <c r="B19" s="42">
        <v>581</v>
      </c>
      <c r="C19" s="19" t="s">
        <v>35</v>
      </c>
      <c r="D19" s="43">
        <v>679153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679153</v>
      </c>
      <c r="O19" s="44">
        <f t="shared" si="2"/>
        <v>213.23485086342228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1701571</v>
      </c>
      <c r="E20" s="14">
        <f aca="true" t="shared" si="7" ref="E20:M20">SUM(E5,E12,E14,E16,E18)</f>
        <v>247388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479497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2428456</v>
      </c>
      <c r="O20" s="35">
        <f t="shared" si="2"/>
        <v>762.4665620094191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46</v>
      </c>
      <c r="M22" s="93"/>
      <c r="N22" s="93"/>
      <c r="O22" s="39">
        <v>3185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2023-04-13T19:43:35Z</cp:lastPrinted>
  <dcterms:created xsi:type="dcterms:W3CDTF">2000-08-31T21:26:31Z</dcterms:created>
  <dcterms:modified xsi:type="dcterms:W3CDTF">2023-04-13T19:43:37Z</dcterms:modified>
  <cp:category/>
  <cp:version/>
  <cp:contentType/>
  <cp:contentStatus/>
</cp:coreProperties>
</file>