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'2008'!$A$1:$O$30</definedName>
    <definedName name="_xlnm.Print_Area" localSheetId="12">'2009'!$A$1:$O$32</definedName>
    <definedName name="_xlnm.Print_Area" localSheetId="11">'2010'!$A$1:$O$35</definedName>
    <definedName name="_xlnm.Print_Area" localSheetId="10">'2011'!$A$1:$O$32</definedName>
    <definedName name="_xlnm.Print_Area" localSheetId="9">'2012'!$A$1:$O$33</definedName>
    <definedName name="_xlnm.Print_Area" localSheetId="8">'2013'!$A$1:$O$32</definedName>
    <definedName name="_xlnm.Print_Area" localSheetId="7">'2014'!$A$1:$O$32</definedName>
    <definedName name="_xlnm.Print_Area" localSheetId="6">'2015'!$A$1:$O$32</definedName>
    <definedName name="_xlnm.Print_Area" localSheetId="5">'2016'!$A$1:$O$36</definedName>
    <definedName name="_xlnm.Print_Area" localSheetId="4">'2017'!$A$1:$O$36</definedName>
    <definedName name="_xlnm.Print_Area" localSheetId="3">'2018'!$A$1:$O$36</definedName>
    <definedName name="_xlnm.Print_Area" localSheetId="2">'2019'!$A$1:$O$37</definedName>
    <definedName name="_xlnm.Print_Area" localSheetId="1">'2020'!$A$1:$O$34</definedName>
    <definedName name="_xlnm.Print_Area" localSheetId="0">'2021'!$A$1:$P$35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<sst xmlns="http://schemas.openxmlformats.org/spreadsheetml/2006/main" count="641" uniqueCount="111">
  <si>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</si>
  <si>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</si>
  <si>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</si>
  <si>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</si>
  <si>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</si>
  <si>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</si>
  <si>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</si>
  <si>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</si>
  <si>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</si>
  <si>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</si>
  <si>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</si>
  <si>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Telecommunications</t>
  </si>
  <si>
    <t>Permits, Fees, and Special Assessments</t>
  </si>
  <si>
    <t>Franchise Fee - Gas</t>
  </si>
  <si>
    <t>Intergovernmental Revenue</t>
  </si>
  <si>
    <t>Federal Grant - Other Federal Grants</t>
  </si>
  <si>
    <t>Federal Grant - Physical Environment - Sewer / Wastewater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</si>
  <si>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</si>
  <si>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</si>
  <si>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</si>
  <si>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</si>
  <si>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</si>
  <si>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</si>
  <si>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</si>
  <si>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</si>
  <si>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</si>
  <si>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</si>
  <si>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</si>
  <si>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</si>
  <si>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</si>
  <si>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</si>
  <si>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Contributions and Donations from Private Sources</t>
  </si>
  <si>
    <t>Licenses</t>
  </si>
  <si>
    <t>Other Miscellaneous Revenues - Deferred Compensation Contributions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</si>
  <si>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</si>
  <si>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</si>
  <si>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</si>
  <si>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</si>
  <si>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</si>
  <si>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</si>
  <si>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</si>
  <si>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Extraordinary Items (Gain)</t>
  </si>
  <si>
    <t>Lawtey Revenues Reported by Account Code and Fund Type</t>
  </si>
  <si>
    <t>Local Fiscal Year Ended September 30, 2010</t>
  </si>
  <si>
    <t>Franchise Fee - Electricity</t>
  </si>
  <si>
    <t>Federal Grant - Public Safety</t>
  </si>
  <si>
    <t>State Grant - Physical Environment - Sewer / Wastewater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</si>
  <si>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</si>
  <si>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</si>
  <si>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</si>
  <si>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General Gov't (Not Court-Related) - Other General Gov't Charges and Fees</t>
  </si>
  <si>
    <t>Physical Environment - Garbage / Solid Waste</t>
  </si>
  <si>
    <t>Physical Environment - Sewer / Wastewater Utility</t>
  </si>
  <si>
    <t>Other Miscellaneous Revenues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</si>
  <si>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</si>
  <si>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</si>
  <si>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</si>
  <si>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Electricity</t>
  </si>
  <si>
    <t>Other Charges for Services</t>
  </si>
  <si>
    <t>2011 Municipal Population:</t>
  </si>
  <si>
    <t>Local Fiscal Year Ended September 30, 2012</t>
  </si>
  <si>
    <t>Communications Services Taxes</t>
  </si>
  <si>
    <t>Judgments and Fines - Other Court-Ordered</t>
  </si>
  <si>
    <t>2012 Municipal Population:</t>
  </si>
  <si>
    <t>Local Fiscal Year Ended September 30, 2013</t>
  </si>
  <si>
    <t>Franchise Fee - Telecommunications</t>
  </si>
  <si>
    <t>Federal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</si>
  <si>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</si>
  <si>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</si>
  <si>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</si>
  <si>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</si>
  <si>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</si>
  <si>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</si>
  <si>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</si>
  <si>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Other Miscellaneous Revenues - Settlements</t>
  </si>
  <si>
    <t>2008 Municipal Population:</t>
  </si>
  <si>
    <t>Local Fiscal Year Ended September 30, 2014</t>
  </si>
  <si>
    <t>General Government - County Officer Commission and Fees</t>
  </si>
  <si>
    <t>2014 Municipal Population:</t>
  </si>
  <si>
    <t>Local Fiscal Year Ended September 30, 2015</t>
  </si>
  <si>
    <t>State Grant - Economic Environment</t>
  </si>
  <si>
    <t>2015 Municipal Population:</t>
  </si>
  <si>
    <t>Local Fiscal Year Ended September 30, 2016</t>
  </si>
  <si>
    <t>Federal Grant - Physical Environment - Water Supply System</t>
  </si>
  <si>
    <t>Proceeds - Debt Proceeds</t>
  </si>
  <si>
    <t>2016 Municipal Population:</t>
  </si>
  <si>
    <t>Local Fiscal Year Ended September 30, 2017</t>
  </si>
  <si>
    <t>State Grant - Physical Environment - Water Supply System</t>
  </si>
  <si>
    <t>State Grant - Transportation - Other Transportation</t>
  </si>
  <si>
    <t>Culture / Recreation - Special Recreation Facilities</t>
  </si>
  <si>
    <t>2017 Municipal Population:</t>
  </si>
  <si>
    <t>Local Fiscal Year Ended September 30, 2018</t>
  </si>
  <si>
    <t>Other Permits, Fees, and Special Assessments</t>
  </si>
  <si>
    <t>State Grant - Culture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</si>
  <si>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</si>
  <si>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</si>
  <si>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</si>
  <si>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</si>
  <si>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</si>
  <si>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</si>
  <si>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</si>
  <si>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</si>
  <si>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</si>
  <si>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</si>
  <si>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</si>
  <si>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</si>
  <si>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</si>
  <si>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Other General Taxes</t>
  </si>
  <si>
    <t>Intergovernmental Revenues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</si>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</sst>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44" fontId="2" fillId="33" borderId="28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168" fontId="4" fillId="0" borderId="29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37" fontId="4" fillId="0" borderId="31" xfId="0" applyNumberFormat="1" applyFont="1" applyBorder="1" applyAlignment="1" applyProtection="1">
      <alignment vertical="center"/>
      <protection/>
    </xf>
    <xf numFmtId="41" fontId="4" fillId="0" borderId="32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3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3" xfId="0" applyNumberFormat="1" applyFont="1" applyBorder="1" applyAlignment="1" applyProtection="1">
      <alignment vertical="center"/>
      <protection/>
    </xf>
    <xf numFmtId="37" fontId="4" fillId="0" borderId="31" xfId="0" applyNumberFormat="1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vertical="center" wrapText="1"/>
      <protection/>
    </xf>
    <xf numFmtId="0" fontId="0" fillId="0" borderId="2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1"/>
      <c r="M3" s="72"/>
      <c r="N3" s="36"/>
      <c r="O3" s="37"/>
      <c r="P3" s="73" t="s">
        <v>102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103</v>
      </c>
      <c r="N4" s="35" t="s">
        <v>8</v>
      </c>
      <c r="O4" s="35" t="s">
        <v>104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105</v>
      </c>
      <c r="B5" s="26"/>
      <c r="C5" s="26"/>
      <c r="D5" s="27">
        <f>SUM(D6:D8)</f>
        <v>170767</v>
      </c>
      <c r="E5" s="27">
        <f>SUM(E6:E8)</f>
        <v>0</v>
      </c>
      <c r="F5" s="27">
        <f>SUM(F6:F8)</f>
        <v>0</v>
      </c>
      <c r="G5" s="27">
        <f>SUM(G6:G8)</f>
        <v>0</v>
      </c>
      <c r="H5" s="27">
        <f>SUM(H6:H8)</f>
        <v>0</v>
      </c>
      <c r="I5" s="27">
        <f>SUM(I6:I8)</f>
        <v>0</v>
      </c>
      <c r="J5" s="27">
        <f>SUM(J6:J8)</f>
        <v>0</v>
      </c>
      <c r="K5" s="27">
        <f>SUM(K6:K8)</f>
        <v>0</v>
      </c>
      <c r="L5" s="27">
        <f>SUM(L6:L8)</f>
        <v>0</v>
      </c>
      <c r="M5" s="27">
        <f>SUM(M6:M8)</f>
        <v>0</v>
      </c>
      <c r="N5" s="27">
        <f>SUM(N6:N8)</f>
        <v>0</v>
      </c>
      <c r="O5" s="28">
        <f>SUM(D5:N5)</f>
        <v>170767</v>
      </c>
      <c r="P5" s="33">
        <f>(O5/P$33)</f>
        <v>265.57853810264385</v>
      </c>
      <c r="Q5" s="6"/>
    </row>
    <row r="6" spans="1:17" ht="15">
      <c r="A6" s="12"/>
      <c r="B6" s="25">
        <v>311</v>
      </c>
      <c r="C6" s="20" t="s">
        <v>1</v>
      </c>
      <c r="D6" s="49">
        <v>28197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28197</v>
      </c>
      <c r="P6" s="50">
        <f>(O6/P$33)</f>
        <v>43.85225505443235</v>
      </c>
      <c r="Q6" s="9"/>
    </row>
    <row r="7" spans="1:17" ht="15">
      <c r="A7" s="12"/>
      <c r="B7" s="25">
        <v>312.41</v>
      </c>
      <c r="C7" s="20" t="s">
        <v>106</v>
      </c>
      <c r="D7" s="49">
        <v>44192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>SUM(D7:N7)</f>
        <v>44192</v>
      </c>
      <c r="P7" s="50">
        <f>(O7/P$33)</f>
        <v>68.72783825816485</v>
      </c>
      <c r="Q7" s="9"/>
    </row>
    <row r="8" spans="1:17" ht="15">
      <c r="A8" s="12"/>
      <c r="B8" s="25">
        <v>319.9</v>
      </c>
      <c r="C8" s="20" t="s">
        <v>107</v>
      </c>
      <c r="D8" s="49">
        <v>98378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>SUM(D8:N8)</f>
        <v>98378</v>
      </c>
      <c r="P8" s="50">
        <f>(O8/P$33)</f>
        <v>152.99844479004665</v>
      </c>
      <c r="Q8" s="9"/>
    </row>
    <row r="9" spans="1:17" ht="15.75">
      <c r="A9" s="29" t="s">
        <v>12</v>
      </c>
      <c r="B9" s="30"/>
      <c r="C9" s="31"/>
      <c r="D9" s="32">
        <f>SUM(D10:D11)</f>
        <v>37687</v>
      </c>
      <c r="E9" s="32">
        <f>SUM(E10:E11)</f>
        <v>0</v>
      </c>
      <c r="F9" s="32">
        <f>SUM(F10:F11)</f>
        <v>0</v>
      </c>
      <c r="G9" s="32">
        <f>SUM(G10:G11)</f>
        <v>0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32">
        <f>SUM(L10:L11)</f>
        <v>0</v>
      </c>
      <c r="M9" s="32">
        <f>SUM(M10:M11)</f>
        <v>0</v>
      </c>
      <c r="N9" s="32">
        <f>SUM(N10:N11)</f>
        <v>0</v>
      </c>
      <c r="O9" s="47">
        <f>SUM(D9:N9)</f>
        <v>37687</v>
      </c>
      <c r="P9" s="48">
        <f>(O9/P$33)</f>
        <v>58.61119751166407</v>
      </c>
      <c r="Q9" s="10"/>
    </row>
    <row r="10" spans="1:17" ht="15">
      <c r="A10" s="12"/>
      <c r="B10" s="25">
        <v>323.1</v>
      </c>
      <c r="C10" s="20" t="s">
        <v>44</v>
      </c>
      <c r="D10" s="49">
        <v>34817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>SUM(D10:N10)</f>
        <v>34817</v>
      </c>
      <c r="P10" s="50">
        <f>(O10/P$33)</f>
        <v>54.14774494556765</v>
      </c>
      <c r="Q10" s="9"/>
    </row>
    <row r="11" spans="1:17" ht="15">
      <c r="A11" s="12"/>
      <c r="B11" s="25">
        <v>323.2</v>
      </c>
      <c r="C11" s="20" t="s">
        <v>65</v>
      </c>
      <c r="D11" s="49">
        <v>2870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>SUM(D11:N11)</f>
        <v>2870</v>
      </c>
      <c r="P11" s="50">
        <f>(O11/P$33)</f>
        <v>4.463452566096423</v>
      </c>
      <c r="Q11" s="9"/>
    </row>
    <row r="12" spans="1:17" ht="15.75">
      <c r="A12" s="29" t="s">
        <v>108</v>
      </c>
      <c r="B12" s="30"/>
      <c r="C12" s="31"/>
      <c r="D12" s="32">
        <f>SUM(D13:D20)</f>
        <v>118106</v>
      </c>
      <c r="E12" s="32">
        <f>SUM(E13:E20)</f>
        <v>0</v>
      </c>
      <c r="F12" s="32">
        <f>SUM(F13:F20)</f>
        <v>0</v>
      </c>
      <c r="G12" s="32">
        <f>SUM(G13:G20)</f>
        <v>0</v>
      </c>
      <c r="H12" s="32">
        <f>SUM(H13:H20)</f>
        <v>0</v>
      </c>
      <c r="I12" s="32">
        <f>SUM(I13:I20)</f>
        <v>516739</v>
      </c>
      <c r="J12" s="32">
        <f>SUM(J13:J20)</f>
        <v>0</v>
      </c>
      <c r="K12" s="32">
        <f>SUM(K13:K20)</f>
        <v>0</v>
      </c>
      <c r="L12" s="32">
        <f>SUM(L13:L20)</f>
        <v>0</v>
      </c>
      <c r="M12" s="32">
        <f>SUM(M13:M20)</f>
        <v>0</v>
      </c>
      <c r="N12" s="32">
        <f>SUM(N13:N20)</f>
        <v>0</v>
      </c>
      <c r="O12" s="47">
        <f>SUM(D12:N12)</f>
        <v>634845</v>
      </c>
      <c r="P12" s="48">
        <f>(O12/P$33)</f>
        <v>987.3172628304822</v>
      </c>
      <c r="Q12" s="10"/>
    </row>
    <row r="13" spans="1:17" ht="15">
      <c r="A13" s="12"/>
      <c r="B13" s="25">
        <v>331.2</v>
      </c>
      <c r="C13" s="20" t="s">
        <v>45</v>
      </c>
      <c r="D13" s="49">
        <v>24751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>SUM(D13:N13)</f>
        <v>24751</v>
      </c>
      <c r="P13" s="50">
        <f>(O13/P$33)</f>
        <v>38.49300155520995</v>
      </c>
      <c r="Q13" s="9"/>
    </row>
    <row r="14" spans="1:17" ht="15">
      <c r="A14" s="12"/>
      <c r="B14" s="25">
        <v>331.31</v>
      </c>
      <c r="C14" s="20" t="s">
        <v>83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516739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 aca="true" t="shared" si="0" ref="O14:O19">SUM(D14:N14)</f>
        <v>516739</v>
      </c>
      <c r="P14" s="50">
        <f>(O14/P$33)</f>
        <v>803.637636080871</v>
      </c>
      <c r="Q14" s="9"/>
    </row>
    <row r="15" spans="1:17" ht="15">
      <c r="A15" s="12"/>
      <c r="B15" s="25">
        <v>331.9</v>
      </c>
      <c r="C15" s="20" t="s">
        <v>15</v>
      </c>
      <c r="D15" s="49">
        <v>2463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0"/>
        <v>2463</v>
      </c>
      <c r="P15" s="50">
        <f>(O15/P$33)</f>
        <v>3.8304821150855366</v>
      </c>
      <c r="Q15" s="9"/>
    </row>
    <row r="16" spans="1:17" ht="15">
      <c r="A16" s="12"/>
      <c r="B16" s="25">
        <v>334.49</v>
      </c>
      <c r="C16" s="20" t="s">
        <v>88</v>
      </c>
      <c r="D16" s="49">
        <v>82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 t="shared" si="0"/>
        <v>82</v>
      </c>
      <c r="P16" s="50">
        <f>(O16/P$33)</f>
        <v>0.12752721617418353</v>
      </c>
      <c r="Q16" s="9"/>
    </row>
    <row r="17" spans="1:17" ht="15">
      <c r="A17" s="12"/>
      <c r="B17" s="25">
        <v>335.14</v>
      </c>
      <c r="C17" s="20" t="s">
        <v>68</v>
      </c>
      <c r="D17" s="49">
        <v>261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 t="shared" si="0"/>
        <v>261</v>
      </c>
      <c r="P17" s="50">
        <f>(O17/P$33)</f>
        <v>0.4059097978227061</v>
      </c>
      <c r="Q17" s="9"/>
    </row>
    <row r="18" spans="1:17" ht="15">
      <c r="A18" s="12"/>
      <c r="B18" s="25">
        <v>335.15</v>
      </c>
      <c r="C18" s="20" t="s">
        <v>69</v>
      </c>
      <c r="D18" s="49">
        <v>280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0"/>
        <v>280</v>
      </c>
      <c r="P18" s="50">
        <f>(O18/P$33)</f>
        <v>0.4354587869362364</v>
      </c>
      <c r="Q18" s="9"/>
    </row>
    <row r="19" spans="1:17" ht="15">
      <c r="A19" s="12"/>
      <c r="B19" s="25">
        <v>335.18</v>
      </c>
      <c r="C19" s="20" t="s">
        <v>109</v>
      </c>
      <c r="D19" s="49">
        <v>50647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0"/>
        <v>50647</v>
      </c>
      <c r="P19" s="50">
        <f>(O19/P$33)</f>
        <v>78.76671850699844</v>
      </c>
      <c r="Q19" s="9"/>
    </row>
    <row r="20" spans="1:17" ht="15">
      <c r="A20" s="12"/>
      <c r="B20" s="25">
        <v>335.9</v>
      </c>
      <c r="C20" s="20" t="s">
        <v>18</v>
      </c>
      <c r="D20" s="49">
        <v>39622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>SUM(D20:N20)</f>
        <v>39622</v>
      </c>
      <c r="P20" s="50">
        <f>(O20/P$33)</f>
        <v>61.62052877138414</v>
      </c>
      <c r="Q20" s="9"/>
    </row>
    <row r="21" spans="1:17" ht="15.75">
      <c r="A21" s="29" t="s">
        <v>23</v>
      </c>
      <c r="B21" s="30"/>
      <c r="C21" s="31"/>
      <c r="D21" s="32">
        <f>SUM(D22:D25)</f>
        <v>7020</v>
      </c>
      <c r="E21" s="32">
        <f>SUM(E22:E25)</f>
        <v>0</v>
      </c>
      <c r="F21" s="32">
        <f>SUM(F22:F25)</f>
        <v>0</v>
      </c>
      <c r="G21" s="32">
        <f>SUM(G22:G25)</f>
        <v>0</v>
      </c>
      <c r="H21" s="32">
        <f>SUM(H22:H25)</f>
        <v>0</v>
      </c>
      <c r="I21" s="32">
        <f>SUM(I22:I25)</f>
        <v>351901</v>
      </c>
      <c r="J21" s="32">
        <f>SUM(J22:J25)</f>
        <v>0</v>
      </c>
      <c r="K21" s="32">
        <f>SUM(K22:K25)</f>
        <v>0</v>
      </c>
      <c r="L21" s="32">
        <f>SUM(L22:L25)</f>
        <v>0</v>
      </c>
      <c r="M21" s="32">
        <f>SUM(M22:M25)</f>
        <v>0</v>
      </c>
      <c r="N21" s="32">
        <f>SUM(N22:N25)</f>
        <v>0</v>
      </c>
      <c r="O21" s="32">
        <f>SUM(D21:N21)</f>
        <v>358921</v>
      </c>
      <c r="P21" s="48">
        <f>(O21/P$33)</f>
        <v>558.1975116640747</v>
      </c>
      <c r="Q21" s="10"/>
    </row>
    <row r="22" spans="1:17" ht="15">
      <c r="A22" s="12"/>
      <c r="B22" s="25">
        <v>343.3</v>
      </c>
      <c r="C22" s="20" t="s">
        <v>26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207632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>SUM(D22:N22)</f>
        <v>207632</v>
      </c>
      <c r="P22" s="50">
        <f>(O22/P$33)</f>
        <v>322.9113530326594</v>
      </c>
      <c r="Q22" s="9"/>
    </row>
    <row r="23" spans="1:17" ht="15">
      <c r="A23" s="12"/>
      <c r="B23" s="25">
        <v>343.4</v>
      </c>
      <c r="C23" s="20" t="s">
        <v>51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25710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>SUM(D23:N23)</f>
        <v>25710</v>
      </c>
      <c r="P23" s="50">
        <f>(O23/P$33)</f>
        <v>39.98444790046656</v>
      </c>
      <c r="Q23" s="9"/>
    </row>
    <row r="24" spans="1:17" ht="15">
      <c r="A24" s="12"/>
      <c r="B24" s="25">
        <v>343.5</v>
      </c>
      <c r="C24" s="20" t="s">
        <v>52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118559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>SUM(D24:N24)</f>
        <v>118559</v>
      </c>
      <c r="P24" s="50">
        <f>(O24/P$33)</f>
        <v>184.3841368584759</v>
      </c>
      <c r="Q24" s="9"/>
    </row>
    <row r="25" spans="1:17" ht="15">
      <c r="A25" s="12"/>
      <c r="B25" s="25">
        <v>347.5</v>
      </c>
      <c r="C25" s="20" t="s">
        <v>89</v>
      </c>
      <c r="D25" s="49">
        <v>7020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>SUM(D25:N25)</f>
        <v>7020</v>
      </c>
      <c r="P25" s="50">
        <f>(O25/P$33)</f>
        <v>10.917573872472785</v>
      </c>
      <c r="Q25" s="9"/>
    </row>
    <row r="26" spans="1:17" ht="15.75">
      <c r="A26" s="29" t="s">
        <v>24</v>
      </c>
      <c r="B26" s="30"/>
      <c r="C26" s="31"/>
      <c r="D26" s="32">
        <f>SUM(D27:D27)</f>
        <v>239585</v>
      </c>
      <c r="E26" s="32">
        <f>SUM(E27:E27)</f>
        <v>0</v>
      </c>
      <c r="F26" s="32">
        <f>SUM(F27:F27)</f>
        <v>0</v>
      </c>
      <c r="G26" s="32">
        <f>SUM(G27:G27)</f>
        <v>0</v>
      </c>
      <c r="H26" s="32">
        <f>SUM(H27:H27)</f>
        <v>0</v>
      </c>
      <c r="I26" s="32">
        <f>SUM(I27:I27)</f>
        <v>0</v>
      </c>
      <c r="J26" s="32">
        <f>SUM(J27:J27)</f>
        <v>0</v>
      </c>
      <c r="K26" s="32">
        <f>SUM(K27:K27)</f>
        <v>0</v>
      </c>
      <c r="L26" s="32">
        <f>SUM(L27:L27)</f>
        <v>0</v>
      </c>
      <c r="M26" s="32">
        <f>SUM(M27:M27)</f>
        <v>0</v>
      </c>
      <c r="N26" s="32">
        <f>SUM(N27:N27)</f>
        <v>0</v>
      </c>
      <c r="O26" s="32">
        <f>SUM(D26:N26)</f>
        <v>239585</v>
      </c>
      <c r="P26" s="48">
        <f>(O26/P$33)</f>
        <v>372.6049766718507</v>
      </c>
      <c r="Q26" s="10"/>
    </row>
    <row r="27" spans="1:17" ht="15">
      <c r="A27" s="13"/>
      <c r="B27" s="41">
        <v>351.5</v>
      </c>
      <c r="C27" s="21" t="s">
        <v>29</v>
      </c>
      <c r="D27" s="49">
        <v>239585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>SUM(D27:N27)</f>
        <v>239585</v>
      </c>
      <c r="P27" s="50">
        <f>(O27/P$33)</f>
        <v>372.6049766718507</v>
      </c>
      <c r="Q27" s="9"/>
    </row>
    <row r="28" spans="1:17" ht="15.75">
      <c r="A28" s="29" t="s">
        <v>2</v>
      </c>
      <c r="B28" s="30"/>
      <c r="C28" s="31"/>
      <c r="D28" s="32">
        <f>SUM(D29:D30)</f>
        <v>5068</v>
      </c>
      <c r="E28" s="32">
        <f>SUM(E29:E30)</f>
        <v>0</v>
      </c>
      <c r="F28" s="32">
        <f>SUM(F29:F30)</f>
        <v>0</v>
      </c>
      <c r="G28" s="32">
        <f>SUM(G29:G30)</f>
        <v>0</v>
      </c>
      <c r="H28" s="32">
        <f>SUM(H29:H30)</f>
        <v>0</v>
      </c>
      <c r="I28" s="32">
        <f>SUM(I29:I30)</f>
        <v>103</v>
      </c>
      <c r="J28" s="32">
        <f>SUM(J29:J30)</f>
        <v>0</v>
      </c>
      <c r="K28" s="32">
        <f>SUM(K29:K30)</f>
        <v>0</v>
      </c>
      <c r="L28" s="32">
        <f>SUM(L29:L30)</f>
        <v>0</v>
      </c>
      <c r="M28" s="32">
        <f>SUM(M29:M30)</f>
        <v>0</v>
      </c>
      <c r="N28" s="32">
        <f>SUM(N29:N30)</f>
        <v>0</v>
      </c>
      <c r="O28" s="32">
        <f>SUM(D28:N28)</f>
        <v>5171</v>
      </c>
      <c r="P28" s="48">
        <f>(O28/P$33)</f>
        <v>8.04199066874028</v>
      </c>
      <c r="Q28" s="10"/>
    </row>
    <row r="29" spans="1:17" ht="15">
      <c r="A29" s="12"/>
      <c r="B29" s="25">
        <v>361.1</v>
      </c>
      <c r="C29" s="20" t="s">
        <v>30</v>
      </c>
      <c r="D29" s="49">
        <v>47</v>
      </c>
      <c r="E29" s="49">
        <v>0</v>
      </c>
      <c r="F29" s="49">
        <v>0</v>
      </c>
      <c r="G29" s="49">
        <v>0</v>
      </c>
      <c r="H29" s="49">
        <v>0</v>
      </c>
      <c r="I29" s="49">
        <v>103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>SUM(D29:N29)</f>
        <v>150</v>
      </c>
      <c r="P29" s="50">
        <f>(O29/P$33)</f>
        <v>0.2332814930015552</v>
      </c>
      <c r="Q29" s="9"/>
    </row>
    <row r="30" spans="1:17" ht="15.75" thickBot="1">
      <c r="A30" s="12"/>
      <c r="B30" s="25">
        <v>369.9</v>
      </c>
      <c r="C30" s="20" t="s">
        <v>53</v>
      </c>
      <c r="D30" s="49">
        <v>5021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>SUM(D30:N30)</f>
        <v>5021</v>
      </c>
      <c r="P30" s="50">
        <f>(O30/P$33)</f>
        <v>7.808709175738724</v>
      </c>
      <c r="Q30" s="9"/>
    </row>
    <row r="31" spans="1:120" ht="16.5" thickBot="1">
      <c r="A31" s="14" t="s">
        <v>27</v>
      </c>
      <c r="B31" s="23"/>
      <c r="C31" s="22"/>
      <c r="D31" s="15">
        <f>SUM(D5,D9,D12,D21,D26,D28)</f>
        <v>578233</v>
      </c>
      <c r="E31" s="15">
        <f aca="true" t="shared" si="1" ref="E31:N31">SUM(E5,E9,E12,E21,E26,E28)</f>
        <v>0</v>
      </c>
      <c r="F31" s="15">
        <f t="shared" si="1"/>
        <v>0</v>
      </c>
      <c r="G31" s="15">
        <f t="shared" si="1"/>
        <v>0</v>
      </c>
      <c r="H31" s="15">
        <f t="shared" si="1"/>
        <v>0</v>
      </c>
      <c r="I31" s="15">
        <f t="shared" si="1"/>
        <v>868743</v>
      </c>
      <c r="J31" s="15">
        <f t="shared" si="1"/>
        <v>0</v>
      </c>
      <c r="K31" s="15">
        <f t="shared" si="1"/>
        <v>0</v>
      </c>
      <c r="L31" s="15">
        <f t="shared" si="1"/>
        <v>0</v>
      </c>
      <c r="M31" s="15">
        <f t="shared" si="1"/>
        <v>0</v>
      </c>
      <c r="N31" s="15">
        <f t="shared" si="1"/>
        <v>0</v>
      </c>
      <c r="O31" s="15">
        <f>SUM(D31:N31)</f>
        <v>1446976</v>
      </c>
      <c r="P31" s="40">
        <f>(O31/P$33)</f>
        <v>2250.3514774494556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 ht="15">
      <c r="A33" s="43"/>
      <c r="B33" s="44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51" t="s">
        <v>110</v>
      </c>
      <c r="N33" s="51"/>
      <c r="O33" s="51"/>
      <c r="P33" s="46">
        <v>643</v>
      </c>
    </row>
    <row r="34" spans="1:16" ht="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  <row r="35" spans="1:16" ht="15.75" customHeight="1" thickBot="1">
      <c r="A35" s="55" t="s">
        <v>55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113043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113043</v>
      </c>
      <c r="O5" s="33">
        <f aca="true" t="shared" si="2" ref="O5:O29">(N5/O$31)</f>
        <v>154.85342465753425</v>
      </c>
      <c r="P5" s="6"/>
    </row>
    <row r="6" spans="1:16" ht="15">
      <c r="A6" s="12"/>
      <c r="B6" s="25">
        <v>311</v>
      </c>
      <c r="C6" s="20" t="s">
        <v>1</v>
      </c>
      <c r="D6" s="49">
        <v>23380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23380</v>
      </c>
      <c r="O6" s="50">
        <f t="shared" si="2"/>
        <v>32.02739726027397</v>
      </c>
      <c r="P6" s="9"/>
    </row>
    <row r="7" spans="1:16" ht="15">
      <c r="A7" s="12"/>
      <c r="B7" s="25">
        <v>312.1</v>
      </c>
      <c r="C7" s="20" t="s">
        <v>9</v>
      </c>
      <c r="D7" s="49">
        <v>25685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25685</v>
      </c>
      <c r="O7" s="50">
        <f t="shared" si="2"/>
        <v>35.18493150684932</v>
      </c>
      <c r="P7" s="9"/>
    </row>
    <row r="8" spans="1:16" ht="15">
      <c r="A8" s="12"/>
      <c r="B8" s="25">
        <v>312.6</v>
      </c>
      <c r="C8" s="20" t="s">
        <v>10</v>
      </c>
      <c r="D8" s="49">
        <v>54926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54926</v>
      </c>
      <c r="O8" s="50">
        <f t="shared" si="2"/>
        <v>75.24109589041096</v>
      </c>
      <c r="P8" s="9"/>
    </row>
    <row r="9" spans="1:16" ht="15">
      <c r="A9" s="12"/>
      <c r="B9" s="25">
        <v>315</v>
      </c>
      <c r="C9" s="20" t="s">
        <v>61</v>
      </c>
      <c r="D9" s="49">
        <v>9052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9052</v>
      </c>
      <c r="O9" s="50">
        <f t="shared" si="2"/>
        <v>12.4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SUM(D11:D11)</f>
        <v>33954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33954</v>
      </c>
      <c r="O10" s="48">
        <f t="shared" si="2"/>
        <v>46.512328767123286</v>
      </c>
      <c r="P10" s="10"/>
    </row>
    <row r="11" spans="1:16" ht="15">
      <c r="A11" s="12"/>
      <c r="B11" s="25">
        <v>323.4</v>
      </c>
      <c r="C11" s="20" t="s">
        <v>13</v>
      </c>
      <c r="D11" s="49">
        <v>33954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33954</v>
      </c>
      <c r="O11" s="50">
        <f t="shared" si="2"/>
        <v>46.512328767123286</v>
      </c>
      <c r="P11" s="9"/>
    </row>
    <row r="12" spans="1:16" ht="15.75">
      <c r="A12" s="29" t="s">
        <v>14</v>
      </c>
      <c r="B12" s="30"/>
      <c r="C12" s="31"/>
      <c r="D12" s="32">
        <f aca="true" t="shared" si="4" ref="D12:M12">SUM(D13:D17)</f>
        <v>56962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576727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633689</v>
      </c>
      <c r="O12" s="48">
        <f t="shared" si="2"/>
        <v>868.0671232876713</v>
      </c>
      <c r="P12" s="10"/>
    </row>
    <row r="13" spans="1:16" ht="15">
      <c r="A13" s="12"/>
      <c r="B13" s="25">
        <v>331.35</v>
      </c>
      <c r="C13" s="20" t="s">
        <v>16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576727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576727</v>
      </c>
      <c r="O13" s="50">
        <f t="shared" si="2"/>
        <v>790.0369863013699</v>
      </c>
      <c r="P13" s="9"/>
    </row>
    <row r="14" spans="1:16" ht="15">
      <c r="A14" s="12"/>
      <c r="B14" s="25">
        <v>335.12</v>
      </c>
      <c r="C14" s="20" t="s">
        <v>47</v>
      </c>
      <c r="D14" s="49">
        <v>28493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28493</v>
      </c>
      <c r="O14" s="50">
        <f t="shared" si="2"/>
        <v>39.03150684931507</v>
      </c>
      <c r="P14" s="9"/>
    </row>
    <row r="15" spans="1:16" ht="15">
      <c r="A15" s="12"/>
      <c r="B15" s="25">
        <v>335.14</v>
      </c>
      <c r="C15" s="20" t="s">
        <v>48</v>
      </c>
      <c r="D15" s="49">
        <v>407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407</v>
      </c>
      <c r="O15" s="50">
        <f t="shared" si="2"/>
        <v>0.5575342465753425</v>
      </c>
      <c r="P15" s="9"/>
    </row>
    <row r="16" spans="1:16" ht="15">
      <c r="A16" s="12"/>
      <c r="B16" s="25">
        <v>335.15</v>
      </c>
      <c r="C16" s="20" t="s">
        <v>49</v>
      </c>
      <c r="D16" s="49">
        <v>196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196</v>
      </c>
      <c r="O16" s="50">
        <f t="shared" si="2"/>
        <v>0.2684931506849315</v>
      </c>
      <c r="P16" s="9"/>
    </row>
    <row r="17" spans="1:16" ht="15">
      <c r="A17" s="12"/>
      <c r="B17" s="25">
        <v>335.18</v>
      </c>
      <c r="C17" s="20" t="s">
        <v>17</v>
      </c>
      <c r="D17" s="49">
        <v>27866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27866</v>
      </c>
      <c r="O17" s="50">
        <f t="shared" si="2"/>
        <v>38.172602739726024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SUM(D19:D21)</f>
        <v>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196490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196490</v>
      </c>
      <c r="O18" s="48">
        <f t="shared" si="2"/>
        <v>269.16438356164383</v>
      </c>
      <c r="P18" s="10"/>
    </row>
    <row r="19" spans="1:16" ht="15">
      <c r="A19" s="12"/>
      <c r="B19" s="25">
        <v>343.3</v>
      </c>
      <c r="C19" s="20" t="s">
        <v>26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128242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128242</v>
      </c>
      <c r="O19" s="50">
        <f t="shared" si="2"/>
        <v>175.67397260273972</v>
      </c>
      <c r="P19" s="9"/>
    </row>
    <row r="20" spans="1:16" ht="15">
      <c r="A20" s="12"/>
      <c r="B20" s="25">
        <v>343.4</v>
      </c>
      <c r="C20" s="20" t="s">
        <v>51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25700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25700</v>
      </c>
      <c r="O20" s="50">
        <f t="shared" si="2"/>
        <v>35.205479452054796</v>
      </c>
      <c r="P20" s="9"/>
    </row>
    <row r="21" spans="1:16" ht="15">
      <c r="A21" s="12"/>
      <c r="B21" s="25">
        <v>343.5</v>
      </c>
      <c r="C21" s="20" t="s">
        <v>52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42548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42548</v>
      </c>
      <c r="O21" s="50">
        <f t="shared" si="2"/>
        <v>58.28493150684932</v>
      </c>
      <c r="P21" s="9"/>
    </row>
    <row r="22" spans="1:16" ht="15.75">
      <c r="A22" s="29" t="s">
        <v>24</v>
      </c>
      <c r="B22" s="30"/>
      <c r="C22" s="31"/>
      <c r="D22" s="32">
        <f aca="true" t="shared" si="6" ref="D22:M22">SUM(D23:D24)</f>
        <v>150030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150030</v>
      </c>
      <c r="O22" s="48">
        <f t="shared" si="2"/>
        <v>205.5205479452055</v>
      </c>
      <c r="P22" s="10"/>
    </row>
    <row r="23" spans="1:16" ht="15">
      <c r="A23" s="13"/>
      <c r="B23" s="41">
        <v>351.5</v>
      </c>
      <c r="C23" s="21" t="s">
        <v>29</v>
      </c>
      <c r="D23" s="49">
        <v>143304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143304</v>
      </c>
      <c r="O23" s="50">
        <f t="shared" si="2"/>
        <v>196.3068493150685</v>
      </c>
      <c r="P23" s="9"/>
    </row>
    <row r="24" spans="1:16" ht="15">
      <c r="A24" s="13"/>
      <c r="B24" s="41">
        <v>351.9</v>
      </c>
      <c r="C24" s="21" t="s">
        <v>62</v>
      </c>
      <c r="D24" s="49">
        <v>6726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6726</v>
      </c>
      <c r="O24" s="50">
        <f t="shared" si="2"/>
        <v>9.213698630136987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SUM(D26:D28)</f>
        <v>28742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6252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34994</v>
      </c>
      <c r="O25" s="48">
        <f t="shared" si="2"/>
        <v>47.93698630136986</v>
      </c>
      <c r="P25" s="10"/>
    </row>
    <row r="26" spans="1:16" ht="15">
      <c r="A26" s="12"/>
      <c r="B26" s="25">
        <v>361.1</v>
      </c>
      <c r="C26" s="20" t="s">
        <v>30</v>
      </c>
      <c r="D26" s="49">
        <v>147</v>
      </c>
      <c r="E26" s="49">
        <v>0</v>
      </c>
      <c r="F26" s="49">
        <v>0</v>
      </c>
      <c r="G26" s="49">
        <v>0</v>
      </c>
      <c r="H26" s="49">
        <v>0</v>
      </c>
      <c r="I26" s="49">
        <v>5887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6034</v>
      </c>
      <c r="O26" s="50">
        <f t="shared" si="2"/>
        <v>8.265753424657534</v>
      </c>
      <c r="P26" s="9"/>
    </row>
    <row r="27" spans="1:16" ht="15">
      <c r="A27" s="12"/>
      <c r="B27" s="25">
        <v>366</v>
      </c>
      <c r="C27" s="20" t="s">
        <v>31</v>
      </c>
      <c r="D27" s="49">
        <v>14878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14878</v>
      </c>
      <c r="O27" s="50">
        <f t="shared" si="2"/>
        <v>20.38082191780822</v>
      </c>
      <c r="P27" s="9"/>
    </row>
    <row r="28" spans="1:16" ht="15.75" thickBot="1">
      <c r="A28" s="12"/>
      <c r="B28" s="25">
        <v>369.9</v>
      </c>
      <c r="C28" s="20" t="s">
        <v>53</v>
      </c>
      <c r="D28" s="49">
        <v>13717</v>
      </c>
      <c r="E28" s="49">
        <v>0</v>
      </c>
      <c r="F28" s="49">
        <v>0</v>
      </c>
      <c r="G28" s="49">
        <v>0</v>
      </c>
      <c r="H28" s="49">
        <v>0</v>
      </c>
      <c r="I28" s="49">
        <v>365</v>
      </c>
      <c r="J28" s="49">
        <v>0</v>
      </c>
      <c r="K28" s="49">
        <v>0</v>
      </c>
      <c r="L28" s="49">
        <v>0</v>
      </c>
      <c r="M28" s="49">
        <v>0</v>
      </c>
      <c r="N28" s="49">
        <f t="shared" si="1"/>
        <v>14082</v>
      </c>
      <c r="O28" s="50">
        <f t="shared" si="2"/>
        <v>19.29041095890411</v>
      </c>
      <c r="P28" s="9"/>
    </row>
    <row r="29" spans="1:119" ht="16.5" thickBot="1">
      <c r="A29" s="14" t="s">
        <v>27</v>
      </c>
      <c r="B29" s="23"/>
      <c r="C29" s="22"/>
      <c r="D29" s="15">
        <f>SUM(D5,D10,D12,D18,D22,D25)</f>
        <v>382731</v>
      </c>
      <c r="E29" s="15">
        <f aca="true" t="shared" si="8" ref="E29:M29">SUM(E5,E10,E12,E18,E22,E25)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779469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1162200</v>
      </c>
      <c r="O29" s="40">
        <f t="shared" si="2"/>
        <v>1592.054794520548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3"/>
      <c r="B31" s="44"/>
      <c r="C31" s="44"/>
      <c r="D31" s="45"/>
      <c r="E31" s="45"/>
      <c r="F31" s="45"/>
      <c r="G31" s="45"/>
      <c r="H31" s="45"/>
      <c r="I31" s="45"/>
      <c r="J31" s="45"/>
      <c r="K31" s="45"/>
      <c r="L31" s="51" t="s">
        <v>63</v>
      </c>
      <c r="M31" s="51"/>
      <c r="N31" s="51"/>
      <c r="O31" s="46">
        <v>730</v>
      </c>
    </row>
    <row r="32" spans="1:15" ht="1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  <row r="33" spans="1:15" ht="15.75" customHeight="1" thickBot="1">
      <c r="A33" s="55" t="s">
        <v>55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101958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101958</v>
      </c>
      <c r="O5" s="33">
        <f aca="true" t="shared" si="2" ref="O5:O28">(N5/O$30)</f>
        <v>140.24484181568087</v>
      </c>
      <c r="P5" s="6"/>
    </row>
    <row r="6" spans="1:16" ht="15">
      <c r="A6" s="12"/>
      <c r="B6" s="25">
        <v>311</v>
      </c>
      <c r="C6" s="20" t="s">
        <v>1</v>
      </c>
      <c r="D6" s="49">
        <v>19886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19886</v>
      </c>
      <c r="O6" s="50">
        <f t="shared" si="2"/>
        <v>27.353507565337</v>
      </c>
      <c r="P6" s="9"/>
    </row>
    <row r="7" spans="1:16" ht="15">
      <c r="A7" s="12"/>
      <c r="B7" s="25">
        <v>312.1</v>
      </c>
      <c r="C7" s="20" t="s">
        <v>9</v>
      </c>
      <c r="D7" s="49">
        <v>25275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25275</v>
      </c>
      <c r="O7" s="50">
        <f t="shared" si="2"/>
        <v>34.76616231086658</v>
      </c>
      <c r="P7" s="9"/>
    </row>
    <row r="8" spans="1:16" ht="15">
      <c r="A8" s="12"/>
      <c r="B8" s="25">
        <v>312.6</v>
      </c>
      <c r="C8" s="20" t="s">
        <v>10</v>
      </c>
      <c r="D8" s="49">
        <v>48630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48630</v>
      </c>
      <c r="O8" s="50">
        <f t="shared" si="2"/>
        <v>66.89133425034387</v>
      </c>
      <c r="P8" s="9"/>
    </row>
    <row r="9" spans="1:16" ht="15">
      <c r="A9" s="12"/>
      <c r="B9" s="25">
        <v>314.1</v>
      </c>
      <c r="C9" s="20" t="s">
        <v>57</v>
      </c>
      <c r="D9" s="49">
        <v>8167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8167</v>
      </c>
      <c r="O9" s="50">
        <f t="shared" si="2"/>
        <v>11.233837689133425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SUM(D11:D11)</f>
        <v>38856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38856</v>
      </c>
      <c r="O10" s="48">
        <f t="shared" si="2"/>
        <v>53.44704264099037</v>
      </c>
      <c r="P10" s="10"/>
    </row>
    <row r="11" spans="1:16" ht="15">
      <c r="A11" s="12"/>
      <c r="B11" s="25">
        <v>323.1</v>
      </c>
      <c r="C11" s="20" t="s">
        <v>44</v>
      </c>
      <c r="D11" s="49">
        <v>38856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38856</v>
      </c>
      <c r="O11" s="50">
        <f t="shared" si="2"/>
        <v>53.44704264099037</v>
      </c>
      <c r="P11" s="9"/>
    </row>
    <row r="12" spans="1:16" ht="15.75">
      <c r="A12" s="29" t="s">
        <v>14</v>
      </c>
      <c r="B12" s="30"/>
      <c r="C12" s="31"/>
      <c r="D12" s="32">
        <f aca="true" t="shared" si="4" ref="D12:M12">SUM(D13:D16)</f>
        <v>416437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22441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438878</v>
      </c>
      <c r="O12" s="48">
        <f t="shared" si="2"/>
        <v>603.6836313617606</v>
      </c>
      <c r="P12" s="10"/>
    </row>
    <row r="13" spans="1:16" ht="15">
      <c r="A13" s="12"/>
      <c r="B13" s="25">
        <v>331.2</v>
      </c>
      <c r="C13" s="20" t="s">
        <v>45</v>
      </c>
      <c r="D13" s="49">
        <v>357343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357343</v>
      </c>
      <c r="O13" s="50">
        <f t="shared" si="2"/>
        <v>491.5309491059147</v>
      </c>
      <c r="P13" s="9"/>
    </row>
    <row r="14" spans="1:16" ht="15">
      <c r="A14" s="12"/>
      <c r="B14" s="25">
        <v>331.35</v>
      </c>
      <c r="C14" s="20" t="s">
        <v>16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22441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22441</v>
      </c>
      <c r="O14" s="50">
        <f t="shared" si="2"/>
        <v>30.867950481430537</v>
      </c>
      <c r="P14" s="9"/>
    </row>
    <row r="15" spans="1:16" ht="15">
      <c r="A15" s="12"/>
      <c r="B15" s="25">
        <v>335.12</v>
      </c>
      <c r="C15" s="20" t="s">
        <v>47</v>
      </c>
      <c r="D15" s="49">
        <v>33997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33997</v>
      </c>
      <c r="O15" s="50">
        <f t="shared" si="2"/>
        <v>46.763411279229715</v>
      </c>
      <c r="P15" s="9"/>
    </row>
    <row r="16" spans="1:16" ht="15">
      <c r="A16" s="12"/>
      <c r="B16" s="25">
        <v>335.18</v>
      </c>
      <c r="C16" s="20" t="s">
        <v>17</v>
      </c>
      <c r="D16" s="49">
        <v>25097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25097</v>
      </c>
      <c r="O16" s="50">
        <f t="shared" si="2"/>
        <v>34.5213204951857</v>
      </c>
      <c r="P16" s="9"/>
    </row>
    <row r="17" spans="1:16" ht="15.75">
      <c r="A17" s="29" t="s">
        <v>23</v>
      </c>
      <c r="B17" s="30"/>
      <c r="C17" s="31"/>
      <c r="D17" s="32">
        <f aca="true" t="shared" si="5" ref="D17:M17">SUM(D18:D21)</f>
        <v>934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198115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199049</v>
      </c>
      <c r="O17" s="48">
        <f t="shared" si="2"/>
        <v>273.79504814305363</v>
      </c>
      <c r="P17" s="10"/>
    </row>
    <row r="18" spans="1:16" ht="15">
      <c r="A18" s="12"/>
      <c r="B18" s="25">
        <v>343.3</v>
      </c>
      <c r="C18" s="20" t="s">
        <v>26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134941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134941</v>
      </c>
      <c r="O18" s="50">
        <f t="shared" si="2"/>
        <v>185.61348005502063</v>
      </c>
      <c r="P18" s="9"/>
    </row>
    <row r="19" spans="1:16" ht="15">
      <c r="A19" s="12"/>
      <c r="B19" s="25">
        <v>343.4</v>
      </c>
      <c r="C19" s="20" t="s">
        <v>51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19200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19200</v>
      </c>
      <c r="O19" s="50">
        <f t="shared" si="2"/>
        <v>26.40990371389271</v>
      </c>
      <c r="P19" s="9"/>
    </row>
    <row r="20" spans="1:16" ht="15">
      <c r="A20" s="12"/>
      <c r="B20" s="25">
        <v>343.5</v>
      </c>
      <c r="C20" s="20" t="s">
        <v>52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43974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43974</v>
      </c>
      <c r="O20" s="50">
        <f t="shared" si="2"/>
        <v>60.486932599724895</v>
      </c>
      <c r="P20" s="9"/>
    </row>
    <row r="21" spans="1:16" ht="15">
      <c r="A21" s="12"/>
      <c r="B21" s="25">
        <v>349</v>
      </c>
      <c r="C21" s="20" t="s">
        <v>58</v>
      </c>
      <c r="D21" s="49">
        <v>934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934</v>
      </c>
      <c r="O21" s="50">
        <f t="shared" si="2"/>
        <v>1.2847317744154059</v>
      </c>
      <c r="P21" s="9"/>
    </row>
    <row r="22" spans="1:16" ht="15.75">
      <c r="A22" s="29" t="s">
        <v>24</v>
      </c>
      <c r="B22" s="30"/>
      <c r="C22" s="31"/>
      <c r="D22" s="32">
        <f aca="true" t="shared" si="6" ref="D22:M22">SUM(D23:D23)</f>
        <v>208967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208967</v>
      </c>
      <c r="O22" s="48">
        <f t="shared" si="2"/>
        <v>287.4374140302613</v>
      </c>
      <c r="P22" s="10"/>
    </row>
    <row r="23" spans="1:16" ht="15">
      <c r="A23" s="13"/>
      <c r="B23" s="41">
        <v>351.5</v>
      </c>
      <c r="C23" s="21" t="s">
        <v>29</v>
      </c>
      <c r="D23" s="49">
        <v>208967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208967</v>
      </c>
      <c r="O23" s="50">
        <f t="shared" si="2"/>
        <v>287.4374140302613</v>
      </c>
      <c r="P23" s="9"/>
    </row>
    <row r="24" spans="1:16" ht="15.75">
      <c r="A24" s="29" t="s">
        <v>2</v>
      </c>
      <c r="B24" s="30"/>
      <c r="C24" s="31"/>
      <c r="D24" s="32">
        <f aca="true" t="shared" si="7" ref="D24:M24">SUM(D25:D27)</f>
        <v>35341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2852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38193</v>
      </c>
      <c r="O24" s="48">
        <f t="shared" si="2"/>
        <v>52.535075653370015</v>
      </c>
      <c r="P24" s="10"/>
    </row>
    <row r="25" spans="1:16" ht="15">
      <c r="A25" s="12"/>
      <c r="B25" s="25">
        <v>361.1</v>
      </c>
      <c r="C25" s="20" t="s">
        <v>30</v>
      </c>
      <c r="D25" s="49">
        <v>146</v>
      </c>
      <c r="E25" s="49">
        <v>0</v>
      </c>
      <c r="F25" s="49">
        <v>0</v>
      </c>
      <c r="G25" s="49">
        <v>0</v>
      </c>
      <c r="H25" s="49">
        <v>0</v>
      </c>
      <c r="I25" s="49">
        <v>2393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2539</v>
      </c>
      <c r="O25" s="50">
        <f t="shared" si="2"/>
        <v>3.4924346629986247</v>
      </c>
      <c r="P25" s="9"/>
    </row>
    <row r="26" spans="1:16" ht="15">
      <c r="A26" s="12"/>
      <c r="B26" s="25">
        <v>366</v>
      </c>
      <c r="C26" s="20" t="s">
        <v>31</v>
      </c>
      <c r="D26" s="49">
        <v>17620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17620</v>
      </c>
      <c r="O26" s="50">
        <f t="shared" si="2"/>
        <v>24.23658872077029</v>
      </c>
      <c r="P26" s="9"/>
    </row>
    <row r="27" spans="1:16" ht="15.75" thickBot="1">
      <c r="A27" s="12"/>
      <c r="B27" s="25">
        <v>369.9</v>
      </c>
      <c r="C27" s="20" t="s">
        <v>53</v>
      </c>
      <c r="D27" s="49">
        <v>17575</v>
      </c>
      <c r="E27" s="49">
        <v>0</v>
      </c>
      <c r="F27" s="49">
        <v>0</v>
      </c>
      <c r="G27" s="49">
        <v>0</v>
      </c>
      <c r="H27" s="49">
        <v>0</v>
      </c>
      <c r="I27" s="49">
        <v>459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18034</v>
      </c>
      <c r="O27" s="50">
        <f t="shared" si="2"/>
        <v>24.8060522696011</v>
      </c>
      <c r="P27" s="9"/>
    </row>
    <row r="28" spans="1:119" ht="16.5" thickBot="1">
      <c r="A28" s="14" t="s">
        <v>27</v>
      </c>
      <c r="B28" s="23"/>
      <c r="C28" s="22"/>
      <c r="D28" s="15">
        <f>SUM(D5,D10,D12,D17,D22,D24)</f>
        <v>802493</v>
      </c>
      <c r="E28" s="15">
        <f aca="true" t="shared" si="8" ref="E28:M28">SUM(E5,E10,E12,E17,E22,E24)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223408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1025901</v>
      </c>
      <c r="O28" s="40">
        <f t="shared" si="2"/>
        <v>1411.1430536451169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3"/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51" t="s">
        <v>59</v>
      </c>
      <c r="M30" s="51"/>
      <c r="N30" s="51"/>
      <c r="O30" s="46">
        <v>727</v>
      </c>
    </row>
    <row r="31" spans="1:15" ht="1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5.75" customHeight="1" thickBot="1">
      <c r="A32" s="55" t="s">
        <v>55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105306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105306</v>
      </c>
      <c r="O5" s="33">
        <f aca="true" t="shared" si="2" ref="O5:O31">(N5/O$33)</f>
        <v>144.25479452054793</v>
      </c>
      <c r="P5" s="6"/>
    </row>
    <row r="6" spans="1:16" ht="15">
      <c r="A6" s="12"/>
      <c r="B6" s="25">
        <v>311</v>
      </c>
      <c r="C6" s="20" t="s">
        <v>1</v>
      </c>
      <c r="D6" s="49">
        <v>20153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20153</v>
      </c>
      <c r="O6" s="50">
        <f t="shared" si="2"/>
        <v>27.606849315068494</v>
      </c>
      <c r="P6" s="9"/>
    </row>
    <row r="7" spans="1:16" ht="15">
      <c r="A7" s="12"/>
      <c r="B7" s="25">
        <v>312.1</v>
      </c>
      <c r="C7" s="20" t="s">
        <v>9</v>
      </c>
      <c r="D7" s="49">
        <v>27237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27237</v>
      </c>
      <c r="O7" s="50">
        <f t="shared" si="2"/>
        <v>37.31095890410959</v>
      </c>
      <c r="P7" s="9"/>
    </row>
    <row r="8" spans="1:16" ht="15">
      <c r="A8" s="12"/>
      <c r="B8" s="25">
        <v>312.6</v>
      </c>
      <c r="C8" s="20" t="s">
        <v>10</v>
      </c>
      <c r="D8" s="49">
        <v>44638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44638</v>
      </c>
      <c r="O8" s="50">
        <f t="shared" si="2"/>
        <v>61.14794520547945</v>
      </c>
      <c r="P8" s="9"/>
    </row>
    <row r="9" spans="1:16" ht="15">
      <c r="A9" s="12"/>
      <c r="B9" s="25">
        <v>314.2</v>
      </c>
      <c r="C9" s="20" t="s">
        <v>11</v>
      </c>
      <c r="D9" s="49">
        <v>13278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13278</v>
      </c>
      <c r="O9" s="50">
        <f t="shared" si="2"/>
        <v>18.18904109589041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SUM(D11:D11)</f>
        <v>38543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38543</v>
      </c>
      <c r="O10" s="48">
        <f t="shared" si="2"/>
        <v>52.798630136986304</v>
      </c>
      <c r="P10" s="10"/>
    </row>
    <row r="11" spans="1:16" ht="15">
      <c r="A11" s="12"/>
      <c r="B11" s="25">
        <v>323.1</v>
      </c>
      <c r="C11" s="20" t="s">
        <v>44</v>
      </c>
      <c r="D11" s="49">
        <v>38543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38543</v>
      </c>
      <c r="O11" s="50">
        <f t="shared" si="2"/>
        <v>52.798630136986304</v>
      </c>
      <c r="P11" s="9"/>
    </row>
    <row r="12" spans="1:16" ht="15.75">
      <c r="A12" s="29" t="s">
        <v>14</v>
      </c>
      <c r="B12" s="30"/>
      <c r="C12" s="31"/>
      <c r="D12" s="32">
        <f aca="true" t="shared" si="4" ref="D12:M12">SUM(D13:D19)</f>
        <v>90400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875742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966142</v>
      </c>
      <c r="O12" s="48">
        <f t="shared" si="2"/>
        <v>1323.482191780822</v>
      </c>
      <c r="P12" s="10"/>
    </row>
    <row r="13" spans="1:16" ht="15">
      <c r="A13" s="12"/>
      <c r="B13" s="25">
        <v>331.2</v>
      </c>
      <c r="C13" s="20" t="s">
        <v>45</v>
      </c>
      <c r="D13" s="49">
        <v>30609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30609</v>
      </c>
      <c r="O13" s="50">
        <f t="shared" si="2"/>
        <v>41.93013698630137</v>
      </c>
      <c r="P13" s="9"/>
    </row>
    <row r="14" spans="1:16" ht="15">
      <c r="A14" s="12"/>
      <c r="B14" s="25">
        <v>331.35</v>
      </c>
      <c r="C14" s="20" t="s">
        <v>16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575742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575742</v>
      </c>
      <c r="O14" s="50">
        <f t="shared" si="2"/>
        <v>788.6876712328767</v>
      </c>
      <c r="P14" s="9"/>
    </row>
    <row r="15" spans="1:16" ht="15">
      <c r="A15" s="12"/>
      <c r="B15" s="25">
        <v>334.35</v>
      </c>
      <c r="C15" s="20" t="s">
        <v>46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300000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300000</v>
      </c>
      <c r="O15" s="50">
        <f t="shared" si="2"/>
        <v>410.958904109589</v>
      </c>
      <c r="P15" s="9"/>
    </row>
    <row r="16" spans="1:16" ht="15">
      <c r="A16" s="12"/>
      <c r="B16" s="25">
        <v>335.12</v>
      </c>
      <c r="C16" s="20" t="s">
        <v>47</v>
      </c>
      <c r="D16" s="49">
        <v>33716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33716</v>
      </c>
      <c r="O16" s="50">
        <f t="shared" si="2"/>
        <v>46.18630136986302</v>
      </c>
      <c r="P16" s="9"/>
    </row>
    <row r="17" spans="1:16" ht="15">
      <c r="A17" s="12"/>
      <c r="B17" s="25">
        <v>335.14</v>
      </c>
      <c r="C17" s="20" t="s">
        <v>48</v>
      </c>
      <c r="D17" s="49">
        <v>306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306</v>
      </c>
      <c r="O17" s="50">
        <f t="shared" si="2"/>
        <v>0.4191780821917808</v>
      </c>
      <c r="P17" s="9"/>
    </row>
    <row r="18" spans="1:16" ht="15">
      <c r="A18" s="12"/>
      <c r="B18" s="25">
        <v>335.15</v>
      </c>
      <c r="C18" s="20" t="s">
        <v>49</v>
      </c>
      <c r="D18" s="49">
        <v>112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112</v>
      </c>
      <c r="O18" s="50">
        <f t="shared" si="2"/>
        <v>0.15342465753424658</v>
      </c>
      <c r="P18" s="9"/>
    </row>
    <row r="19" spans="1:16" ht="15">
      <c r="A19" s="12"/>
      <c r="B19" s="25">
        <v>335.18</v>
      </c>
      <c r="C19" s="20" t="s">
        <v>17</v>
      </c>
      <c r="D19" s="49">
        <v>25657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25657</v>
      </c>
      <c r="O19" s="50">
        <f t="shared" si="2"/>
        <v>35.14657534246575</v>
      </c>
      <c r="P19" s="9"/>
    </row>
    <row r="20" spans="1:16" ht="15.75">
      <c r="A20" s="29" t="s">
        <v>23</v>
      </c>
      <c r="B20" s="30"/>
      <c r="C20" s="31"/>
      <c r="D20" s="32">
        <f aca="true" t="shared" si="5" ref="D20:M20">SUM(D21:D24)</f>
        <v>664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147606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148270</v>
      </c>
      <c r="O20" s="48">
        <f t="shared" si="2"/>
        <v>203.1095890410959</v>
      </c>
      <c r="P20" s="10"/>
    </row>
    <row r="21" spans="1:16" ht="15">
      <c r="A21" s="12"/>
      <c r="B21" s="25">
        <v>341.9</v>
      </c>
      <c r="C21" s="20" t="s">
        <v>50</v>
      </c>
      <c r="D21" s="49">
        <v>664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664</v>
      </c>
      <c r="O21" s="50">
        <f t="shared" si="2"/>
        <v>0.9095890410958904</v>
      </c>
      <c r="P21" s="9"/>
    </row>
    <row r="22" spans="1:16" ht="15">
      <c r="A22" s="12"/>
      <c r="B22" s="25">
        <v>343.3</v>
      </c>
      <c r="C22" s="20" t="s">
        <v>26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136945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136945</v>
      </c>
      <c r="O22" s="50">
        <f t="shared" si="2"/>
        <v>187.5958904109589</v>
      </c>
      <c r="P22" s="9"/>
    </row>
    <row r="23" spans="1:16" ht="15">
      <c r="A23" s="12"/>
      <c r="B23" s="25">
        <v>343.4</v>
      </c>
      <c r="C23" s="20" t="s">
        <v>51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6420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6420</v>
      </c>
      <c r="O23" s="50">
        <f t="shared" si="2"/>
        <v>8.794520547945206</v>
      </c>
      <c r="P23" s="9"/>
    </row>
    <row r="24" spans="1:16" ht="15">
      <c r="A24" s="12"/>
      <c r="B24" s="25">
        <v>343.5</v>
      </c>
      <c r="C24" s="20" t="s">
        <v>52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4241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4241</v>
      </c>
      <c r="O24" s="50">
        <f t="shared" si="2"/>
        <v>5.80958904109589</v>
      </c>
      <c r="P24" s="9"/>
    </row>
    <row r="25" spans="1:16" ht="15.75">
      <c r="A25" s="29" t="s">
        <v>24</v>
      </c>
      <c r="B25" s="30"/>
      <c r="C25" s="31"/>
      <c r="D25" s="32">
        <f aca="true" t="shared" si="6" ref="D25:M25">SUM(D26:D26)</f>
        <v>159782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159782</v>
      </c>
      <c r="O25" s="48">
        <f t="shared" si="2"/>
        <v>218.8794520547945</v>
      </c>
      <c r="P25" s="10"/>
    </row>
    <row r="26" spans="1:16" ht="15">
      <c r="A26" s="13"/>
      <c r="B26" s="41">
        <v>351.5</v>
      </c>
      <c r="C26" s="21" t="s">
        <v>29</v>
      </c>
      <c r="D26" s="49">
        <v>159782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159782</v>
      </c>
      <c r="O26" s="50">
        <f t="shared" si="2"/>
        <v>218.8794520547945</v>
      </c>
      <c r="P26" s="9"/>
    </row>
    <row r="27" spans="1:16" ht="15.75">
      <c r="A27" s="29" t="s">
        <v>2</v>
      </c>
      <c r="B27" s="30"/>
      <c r="C27" s="31"/>
      <c r="D27" s="32">
        <f aca="true" t="shared" si="7" ref="D27:M27">SUM(D28:D30)</f>
        <v>57430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18420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75850</v>
      </c>
      <c r="O27" s="48">
        <f t="shared" si="2"/>
        <v>103.9041095890411</v>
      </c>
      <c r="P27" s="10"/>
    </row>
    <row r="28" spans="1:16" ht="15">
      <c r="A28" s="12"/>
      <c r="B28" s="25">
        <v>361.1</v>
      </c>
      <c r="C28" s="20" t="s">
        <v>30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18420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1"/>
        <v>18420</v>
      </c>
      <c r="O28" s="50">
        <f t="shared" si="2"/>
        <v>25.232876712328768</v>
      </c>
      <c r="P28" s="9"/>
    </row>
    <row r="29" spans="1:16" ht="15">
      <c r="A29" s="12"/>
      <c r="B29" s="25">
        <v>366</v>
      </c>
      <c r="C29" s="20" t="s">
        <v>31</v>
      </c>
      <c r="D29" s="49">
        <v>26520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1"/>
        <v>26520</v>
      </c>
      <c r="O29" s="50">
        <f t="shared" si="2"/>
        <v>36.32876712328767</v>
      </c>
      <c r="P29" s="9"/>
    </row>
    <row r="30" spans="1:16" ht="15.75" thickBot="1">
      <c r="A30" s="12"/>
      <c r="B30" s="25">
        <v>369.9</v>
      </c>
      <c r="C30" s="20" t="s">
        <v>53</v>
      </c>
      <c r="D30" s="49">
        <v>30910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1"/>
        <v>30910</v>
      </c>
      <c r="O30" s="50">
        <f t="shared" si="2"/>
        <v>42.342465753424655</v>
      </c>
      <c r="P30" s="9"/>
    </row>
    <row r="31" spans="1:119" ht="16.5" thickBot="1">
      <c r="A31" s="14" t="s">
        <v>27</v>
      </c>
      <c r="B31" s="23"/>
      <c r="C31" s="22"/>
      <c r="D31" s="15">
        <f>SUM(D5,D10,D12,D20,D25,D27)</f>
        <v>452125</v>
      </c>
      <c r="E31" s="15">
        <f aca="true" t="shared" si="8" ref="E31:M31">SUM(E5,E10,E12,E20,E25,E27)</f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1041768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1493893</v>
      </c>
      <c r="O31" s="40">
        <f t="shared" si="2"/>
        <v>2046.4287671232876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3"/>
      <c r="B33" s="44"/>
      <c r="C33" s="44"/>
      <c r="D33" s="45"/>
      <c r="E33" s="45"/>
      <c r="F33" s="45"/>
      <c r="G33" s="45"/>
      <c r="H33" s="45"/>
      <c r="I33" s="45"/>
      <c r="J33" s="45"/>
      <c r="K33" s="45"/>
      <c r="L33" s="51" t="s">
        <v>54</v>
      </c>
      <c r="M33" s="51"/>
      <c r="N33" s="51"/>
      <c r="O33" s="46">
        <v>730</v>
      </c>
    </row>
    <row r="34" spans="1:15" ht="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15.75" thickBot="1">
      <c r="A35" s="55" t="s">
        <v>55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</sheetData>
  <sheetProtection/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134633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134633</v>
      </c>
      <c r="O5" s="33">
        <f aca="true" t="shared" si="2" ref="O5:O28">(N5/O$30)</f>
        <v>205.23323170731706</v>
      </c>
      <c r="P5" s="6"/>
    </row>
    <row r="6" spans="1:16" ht="15">
      <c r="A6" s="12"/>
      <c r="B6" s="25">
        <v>311</v>
      </c>
      <c r="C6" s="20" t="s">
        <v>1</v>
      </c>
      <c r="D6" s="49">
        <v>22047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22047</v>
      </c>
      <c r="O6" s="50">
        <f t="shared" si="2"/>
        <v>33.608231707317074</v>
      </c>
      <c r="P6" s="9"/>
    </row>
    <row r="7" spans="1:16" ht="15">
      <c r="A7" s="12"/>
      <c r="B7" s="25">
        <v>312.1</v>
      </c>
      <c r="C7" s="20" t="s">
        <v>9</v>
      </c>
      <c r="D7" s="49">
        <v>26892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26892</v>
      </c>
      <c r="O7" s="50">
        <f t="shared" si="2"/>
        <v>40.99390243902439</v>
      </c>
      <c r="P7" s="9"/>
    </row>
    <row r="8" spans="1:16" ht="15">
      <c r="A8" s="12"/>
      <c r="B8" s="25">
        <v>312.6</v>
      </c>
      <c r="C8" s="20" t="s">
        <v>10</v>
      </c>
      <c r="D8" s="49">
        <v>51102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51102</v>
      </c>
      <c r="O8" s="50">
        <f t="shared" si="2"/>
        <v>77.89939024390245</v>
      </c>
      <c r="P8" s="9"/>
    </row>
    <row r="9" spans="1:16" ht="15">
      <c r="A9" s="12"/>
      <c r="B9" s="25">
        <v>314.2</v>
      </c>
      <c r="C9" s="20" t="s">
        <v>11</v>
      </c>
      <c r="D9" s="49">
        <v>34592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34592</v>
      </c>
      <c r="O9" s="50">
        <f t="shared" si="2"/>
        <v>52.73170731707317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SUM(D11:D11)</f>
        <v>40401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40401</v>
      </c>
      <c r="O10" s="48">
        <f t="shared" si="2"/>
        <v>61.58689024390244</v>
      </c>
      <c r="P10" s="10"/>
    </row>
    <row r="11" spans="1:16" ht="15">
      <c r="A11" s="12"/>
      <c r="B11" s="25">
        <v>323.4</v>
      </c>
      <c r="C11" s="20" t="s">
        <v>13</v>
      </c>
      <c r="D11" s="49">
        <v>40401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40401</v>
      </c>
      <c r="O11" s="50">
        <f t="shared" si="2"/>
        <v>61.58689024390244</v>
      </c>
      <c r="P11" s="9"/>
    </row>
    <row r="12" spans="1:16" ht="15.75">
      <c r="A12" s="29" t="s">
        <v>14</v>
      </c>
      <c r="B12" s="30"/>
      <c r="C12" s="31"/>
      <c r="D12" s="32">
        <f aca="true" t="shared" si="4" ref="D12:M12">SUM(D13:D16)</f>
        <v>106363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269225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375588</v>
      </c>
      <c r="O12" s="48">
        <f t="shared" si="2"/>
        <v>572.5426829268292</v>
      </c>
      <c r="P12" s="10"/>
    </row>
    <row r="13" spans="1:16" ht="15">
      <c r="A13" s="12"/>
      <c r="B13" s="25">
        <v>331.35</v>
      </c>
      <c r="C13" s="20" t="s">
        <v>16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269225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269225</v>
      </c>
      <c r="O13" s="50">
        <f t="shared" si="2"/>
        <v>410.4039634146341</v>
      </c>
      <c r="P13" s="9"/>
    </row>
    <row r="14" spans="1:16" ht="15">
      <c r="A14" s="12"/>
      <c r="B14" s="25">
        <v>331.9</v>
      </c>
      <c r="C14" s="20" t="s">
        <v>15</v>
      </c>
      <c r="D14" s="49">
        <v>47931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47931</v>
      </c>
      <c r="O14" s="50">
        <f t="shared" si="2"/>
        <v>73.0655487804878</v>
      </c>
      <c r="P14" s="9"/>
    </row>
    <row r="15" spans="1:16" ht="15">
      <c r="A15" s="12"/>
      <c r="B15" s="25">
        <v>335.18</v>
      </c>
      <c r="C15" s="20" t="s">
        <v>17</v>
      </c>
      <c r="D15" s="49">
        <v>27604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27604</v>
      </c>
      <c r="O15" s="50">
        <f t="shared" si="2"/>
        <v>42.079268292682926</v>
      </c>
      <c r="P15" s="9"/>
    </row>
    <row r="16" spans="1:16" ht="15">
      <c r="A16" s="12"/>
      <c r="B16" s="25">
        <v>335.9</v>
      </c>
      <c r="C16" s="20" t="s">
        <v>18</v>
      </c>
      <c r="D16" s="49">
        <v>30828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30828</v>
      </c>
      <c r="O16" s="50">
        <f t="shared" si="2"/>
        <v>46.99390243902439</v>
      </c>
      <c r="P16" s="9"/>
    </row>
    <row r="17" spans="1:16" ht="15.75">
      <c r="A17" s="29" t="s">
        <v>23</v>
      </c>
      <c r="B17" s="30"/>
      <c r="C17" s="31"/>
      <c r="D17" s="32">
        <f aca="true" t="shared" si="5" ref="D17:M17">SUM(D18:D18)</f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130162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130162</v>
      </c>
      <c r="O17" s="48">
        <f t="shared" si="2"/>
        <v>198.41768292682926</v>
      </c>
      <c r="P17" s="10"/>
    </row>
    <row r="18" spans="1:16" ht="15">
      <c r="A18" s="12"/>
      <c r="B18" s="25">
        <v>343.3</v>
      </c>
      <c r="C18" s="20" t="s">
        <v>26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130162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130162</v>
      </c>
      <c r="O18" s="50">
        <f t="shared" si="2"/>
        <v>198.41768292682926</v>
      </c>
      <c r="P18" s="9"/>
    </row>
    <row r="19" spans="1:16" ht="15.75">
      <c r="A19" s="29" t="s">
        <v>24</v>
      </c>
      <c r="B19" s="30"/>
      <c r="C19" s="31"/>
      <c r="D19" s="32">
        <f aca="true" t="shared" si="6" ref="D19:M19">SUM(D20:D20)</f>
        <v>214336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214336</v>
      </c>
      <c r="O19" s="48">
        <f t="shared" si="2"/>
        <v>326.7317073170732</v>
      </c>
      <c r="P19" s="10"/>
    </row>
    <row r="20" spans="1:16" ht="15">
      <c r="A20" s="13"/>
      <c r="B20" s="41">
        <v>351.5</v>
      </c>
      <c r="C20" s="21" t="s">
        <v>29</v>
      </c>
      <c r="D20" s="49">
        <v>214336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214336</v>
      </c>
      <c r="O20" s="50">
        <f t="shared" si="2"/>
        <v>326.7317073170732</v>
      </c>
      <c r="P20" s="9"/>
    </row>
    <row r="21" spans="1:16" ht="15.75">
      <c r="A21" s="29" t="s">
        <v>2</v>
      </c>
      <c r="B21" s="30"/>
      <c r="C21" s="31"/>
      <c r="D21" s="32">
        <f aca="true" t="shared" si="7" ref="D21:M21">SUM(D22:D25)</f>
        <v>32939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58618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91557</v>
      </c>
      <c r="O21" s="48">
        <f t="shared" si="2"/>
        <v>139.5685975609756</v>
      </c>
      <c r="P21" s="10"/>
    </row>
    <row r="22" spans="1:16" ht="15">
      <c r="A22" s="12"/>
      <c r="B22" s="25">
        <v>361.1</v>
      </c>
      <c r="C22" s="20" t="s">
        <v>30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58618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58618</v>
      </c>
      <c r="O22" s="50">
        <f t="shared" si="2"/>
        <v>89.35670731707317</v>
      </c>
      <c r="P22" s="9"/>
    </row>
    <row r="23" spans="1:16" ht="15">
      <c r="A23" s="12"/>
      <c r="B23" s="25">
        <v>366</v>
      </c>
      <c r="C23" s="20" t="s">
        <v>31</v>
      </c>
      <c r="D23" s="49">
        <v>29555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29555</v>
      </c>
      <c r="O23" s="50">
        <f t="shared" si="2"/>
        <v>45.05335365853659</v>
      </c>
      <c r="P23" s="9"/>
    </row>
    <row r="24" spans="1:16" ht="15">
      <c r="A24" s="12"/>
      <c r="B24" s="25">
        <v>367</v>
      </c>
      <c r="C24" s="20" t="s">
        <v>32</v>
      </c>
      <c r="D24" s="49">
        <v>623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623</v>
      </c>
      <c r="O24" s="50">
        <f t="shared" si="2"/>
        <v>0.9496951219512195</v>
      </c>
      <c r="P24" s="9"/>
    </row>
    <row r="25" spans="1:16" ht="15">
      <c r="A25" s="12"/>
      <c r="B25" s="25">
        <v>369.7</v>
      </c>
      <c r="C25" s="20" t="s">
        <v>33</v>
      </c>
      <c r="D25" s="49">
        <v>2761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2761</v>
      </c>
      <c r="O25" s="50">
        <f t="shared" si="2"/>
        <v>4.208841463414634</v>
      </c>
      <c r="P25" s="9"/>
    </row>
    <row r="26" spans="1:16" ht="15.75">
      <c r="A26" s="29" t="s">
        <v>25</v>
      </c>
      <c r="B26" s="30"/>
      <c r="C26" s="31"/>
      <c r="D26" s="32">
        <f aca="true" t="shared" si="8" ref="D26:M26">SUM(D27:D27)</f>
        <v>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640812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640812</v>
      </c>
      <c r="O26" s="48">
        <f t="shared" si="2"/>
        <v>976.8475609756098</v>
      </c>
      <c r="P26" s="9"/>
    </row>
    <row r="27" spans="1:16" ht="15.75" thickBot="1">
      <c r="A27" s="38"/>
      <c r="B27" s="42">
        <v>392</v>
      </c>
      <c r="C27" s="39" t="s">
        <v>41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640812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640812</v>
      </c>
      <c r="O27" s="50">
        <f t="shared" si="2"/>
        <v>976.8475609756098</v>
      </c>
      <c r="P27" s="9"/>
    </row>
    <row r="28" spans="1:119" ht="16.5" thickBot="1">
      <c r="A28" s="14" t="s">
        <v>27</v>
      </c>
      <c r="B28" s="23"/>
      <c r="C28" s="22"/>
      <c r="D28" s="15">
        <f aca="true" t="shared" si="9" ref="D28:M28">SUM(D5,D10,D12,D17,D19,D21,D26)</f>
        <v>528672</v>
      </c>
      <c r="E28" s="15">
        <f t="shared" si="9"/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1098817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1627489</v>
      </c>
      <c r="O28" s="40">
        <f t="shared" si="2"/>
        <v>2480.9283536585367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3"/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51" t="s">
        <v>40</v>
      </c>
      <c r="M30" s="51"/>
      <c r="N30" s="51"/>
      <c r="O30" s="46">
        <v>656</v>
      </c>
    </row>
    <row r="31" spans="1:15" ht="1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5.75" thickBot="1">
      <c r="A32" s="55" t="s">
        <v>55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109490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109490</v>
      </c>
      <c r="O5" s="33">
        <f aca="true" t="shared" si="2" ref="O5:O26">(N5/O$28)</f>
        <v>164.39939939939939</v>
      </c>
      <c r="P5" s="6"/>
    </row>
    <row r="6" spans="1:16" ht="15">
      <c r="A6" s="12"/>
      <c r="B6" s="25">
        <v>311</v>
      </c>
      <c r="C6" s="20" t="s">
        <v>1</v>
      </c>
      <c r="D6" s="49">
        <v>22882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22882</v>
      </c>
      <c r="O6" s="50">
        <f t="shared" si="2"/>
        <v>34.35735735735736</v>
      </c>
      <c r="P6" s="9"/>
    </row>
    <row r="7" spans="1:16" ht="15">
      <c r="A7" s="12"/>
      <c r="B7" s="25">
        <v>312.1</v>
      </c>
      <c r="C7" s="20" t="s">
        <v>9</v>
      </c>
      <c r="D7" s="49">
        <v>31495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31495</v>
      </c>
      <c r="O7" s="50">
        <f t="shared" si="2"/>
        <v>47.289789789789786</v>
      </c>
      <c r="P7" s="9"/>
    </row>
    <row r="8" spans="1:16" ht="15">
      <c r="A8" s="12"/>
      <c r="B8" s="25">
        <v>312.6</v>
      </c>
      <c r="C8" s="20" t="s">
        <v>10</v>
      </c>
      <c r="D8" s="49">
        <v>51113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51113</v>
      </c>
      <c r="O8" s="50">
        <f t="shared" si="2"/>
        <v>76.74624624624624</v>
      </c>
      <c r="P8" s="9"/>
    </row>
    <row r="9" spans="1:16" ht="15">
      <c r="A9" s="12"/>
      <c r="B9" s="25">
        <v>314.2</v>
      </c>
      <c r="C9" s="20" t="s">
        <v>11</v>
      </c>
      <c r="D9" s="49">
        <v>4000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4000</v>
      </c>
      <c r="O9" s="50">
        <f t="shared" si="2"/>
        <v>6.006006006006006</v>
      </c>
      <c r="P9" s="9"/>
    </row>
    <row r="10" spans="1:16" ht="15.75">
      <c r="A10" s="29" t="s">
        <v>73</v>
      </c>
      <c r="B10" s="30"/>
      <c r="C10" s="31"/>
      <c r="D10" s="32">
        <f aca="true" t="shared" si="3" ref="D10:M10">SUM(D11:D11)</f>
        <v>39339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39339</v>
      </c>
      <c r="O10" s="48">
        <f t="shared" si="2"/>
        <v>59.067567567567565</v>
      </c>
      <c r="P10" s="10"/>
    </row>
    <row r="11" spans="1:16" ht="15">
      <c r="A11" s="12"/>
      <c r="B11" s="25">
        <v>323.1</v>
      </c>
      <c r="C11" s="20" t="s">
        <v>44</v>
      </c>
      <c r="D11" s="49">
        <v>39339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39339</v>
      </c>
      <c r="O11" s="50">
        <f t="shared" si="2"/>
        <v>59.067567567567565</v>
      </c>
      <c r="P11" s="9"/>
    </row>
    <row r="12" spans="1:16" ht="15.75">
      <c r="A12" s="29" t="s">
        <v>14</v>
      </c>
      <c r="B12" s="30"/>
      <c r="C12" s="31"/>
      <c r="D12" s="32">
        <f aca="true" t="shared" si="4" ref="D12:M12">SUM(D13:D16)</f>
        <v>62623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62623</v>
      </c>
      <c r="O12" s="48">
        <f t="shared" si="2"/>
        <v>94.02852852852853</v>
      </c>
      <c r="P12" s="10"/>
    </row>
    <row r="13" spans="1:16" ht="15">
      <c r="A13" s="12"/>
      <c r="B13" s="25">
        <v>335.12</v>
      </c>
      <c r="C13" s="20" t="s">
        <v>47</v>
      </c>
      <c r="D13" s="49">
        <v>31089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31089</v>
      </c>
      <c r="O13" s="50">
        <f t="shared" si="2"/>
        <v>46.68018018018018</v>
      </c>
      <c r="P13" s="9"/>
    </row>
    <row r="14" spans="1:16" ht="15">
      <c r="A14" s="12"/>
      <c r="B14" s="25">
        <v>335.14</v>
      </c>
      <c r="C14" s="20" t="s">
        <v>48</v>
      </c>
      <c r="D14" s="49">
        <v>500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500</v>
      </c>
      <c r="O14" s="50">
        <f t="shared" si="2"/>
        <v>0.7507507507507507</v>
      </c>
      <c r="P14" s="9"/>
    </row>
    <row r="15" spans="1:16" ht="15">
      <c r="A15" s="12"/>
      <c r="B15" s="25">
        <v>335.15</v>
      </c>
      <c r="C15" s="20" t="s">
        <v>49</v>
      </c>
      <c r="D15" s="49">
        <v>113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113</v>
      </c>
      <c r="O15" s="50">
        <f t="shared" si="2"/>
        <v>0.16966966966966968</v>
      </c>
      <c r="P15" s="9"/>
    </row>
    <row r="16" spans="1:16" ht="15">
      <c r="A16" s="12"/>
      <c r="B16" s="25">
        <v>335.18</v>
      </c>
      <c r="C16" s="20" t="s">
        <v>17</v>
      </c>
      <c r="D16" s="49">
        <v>30921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30921</v>
      </c>
      <c r="O16" s="50">
        <f t="shared" si="2"/>
        <v>46.427927927927925</v>
      </c>
      <c r="P16" s="9"/>
    </row>
    <row r="17" spans="1:16" ht="15.75">
      <c r="A17" s="29" t="s">
        <v>23</v>
      </c>
      <c r="B17" s="30"/>
      <c r="C17" s="31"/>
      <c r="D17" s="32">
        <f aca="true" t="shared" si="5" ref="D17:M17">SUM(D18:D18)</f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115422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115422</v>
      </c>
      <c r="O17" s="48">
        <f t="shared" si="2"/>
        <v>173.3063063063063</v>
      </c>
      <c r="P17" s="10"/>
    </row>
    <row r="18" spans="1:16" ht="15">
      <c r="A18" s="12"/>
      <c r="B18" s="25">
        <v>343.3</v>
      </c>
      <c r="C18" s="20" t="s">
        <v>26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115422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115422</v>
      </c>
      <c r="O18" s="50">
        <f t="shared" si="2"/>
        <v>173.3063063063063</v>
      </c>
      <c r="P18" s="9"/>
    </row>
    <row r="19" spans="1:16" ht="15.75">
      <c r="A19" s="29" t="s">
        <v>24</v>
      </c>
      <c r="B19" s="30"/>
      <c r="C19" s="31"/>
      <c r="D19" s="32">
        <f aca="true" t="shared" si="6" ref="D19:M19">SUM(D20:D20)</f>
        <v>295746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295746</v>
      </c>
      <c r="O19" s="48">
        <f t="shared" si="2"/>
        <v>444.06306306306305</v>
      </c>
      <c r="P19" s="10"/>
    </row>
    <row r="20" spans="1:16" ht="15">
      <c r="A20" s="13"/>
      <c r="B20" s="41">
        <v>351.5</v>
      </c>
      <c r="C20" s="21" t="s">
        <v>29</v>
      </c>
      <c r="D20" s="49">
        <v>295746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295746</v>
      </c>
      <c r="O20" s="50">
        <f t="shared" si="2"/>
        <v>444.06306306306305</v>
      </c>
      <c r="P20" s="9"/>
    </row>
    <row r="21" spans="1:16" ht="15.75">
      <c r="A21" s="29" t="s">
        <v>2</v>
      </c>
      <c r="B21" s="30"/>
      <c r="C21" s="31"/>
      <c r="D21" s="32">
        <f aca="true" t="shared" si="7" ref="D21:M21">SUM(D22:D25)</f>
        <v>55474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2101506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2156980</v>
      </c>
      <c r="O21" s="48">
        <f t="shared" si="2"/>
        <v>3238.708708708709</v>
      </c>
      <c r="P21" s="10"/>
    </row>
    <row r="22" spans="1:16" ht="15">
      <c r="A22" s="12"/>
      <c r="B22" s="25">
        <v>361.1</v>
      </c>
      <c r="C22" s="20" t="s">
        <v>30</v>
      </c>
      <c r="D22" s="49">
        <v>440</v>
      </c>
      <c r="E22" s="49">
        <v>0</v>
      </c>
      <c r="F22" s="49">
        <v>0</v>
      </c>
      <c r="G22" s="49">
        <v>0</v>
      </c>
      <c r="H22" s="49">
        <v>0</v>
      </c>
      <c r="I22" s="49">
        <v>1506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1946</v>
      </c>
      <c r="O22" s="50">
        <f t="shared" si="2"/>
        <v>2.921921921921922</v>
      </c>
      <c r="P22" s="9"/>
    </row>
    <row r="23" spans="1:16" ht="15">
      <c r="A23" s="12"/>
      <c r="B23" s="25">
        <v>366</v>
      </c>
      <c r="C23" s="20" t="s">
        <v>31</v>
      </c>
      <c r="D23" s="49">
        <v>40049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40049</v>
      </c>
      <c r="O23" s="50">
        <f t="shared" si="2"/>
        <v>60.133633633633636</v>
      </c>
      <c r="P23" s="9"/>
    </row>
    <row r="24" spans="1:16" ht="15">
      <c r="A24" s="12"/>
      <c r="B24" s="25">
        <v>369.3</v>
      </c>
      <c r="C24" s="20" t="s">
        <v>74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2100000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2100000</v>
      </c>
      <c r="O24" s="50">
        <f t="shared" si="2"/>
        <v>3153.153153153153</v>
      </c>
      <c r="P24" s="9"/>
    </row>
    <row r="25" spans="1:16" ht="15.75" thickBot="1">
      <c r="A25" s="12"/>
      <c r="B25" s="25">
        <v>369.9</v>
      </c>
      <c r="C25" s="20" t="s">
        <v>53</v>
      </c>
      <c r="D25" s="49">
        <v>14985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14985</v>
      </c>
      <c r="O25" s="50">
        <f t="shared" si="2"/>
        <v>22.5</v>
      </c>
      <c r="P25" s="9"/>
    </row>
    <row r="26" spans="1:119" ht="16.5" thickBot="1">
      <c r="A26" s="14" t="s">
        <v>27</v>
      </c>
      <c r="B26" s="23"/>
      <c r="C26" s="22"/>
      <c r="D26" s="15">
        <f>SUM(D5,D10,D12,D17,D19,D21)</f>
        <v>562672</v>
      </c>
      <c r="E26" s="15">
        <f aca="true" t="shared" si="8" ref="E26:M26">SUM(E5,E10,E12,E17,E19,E21)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2216928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2779600</v>
      </c>
      <c r="O26" s="40">
        <f t="shared" si="2"/>
        <v>4173.573573573573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3"/>
      <c r="B28" s="44"/>
      <c r="C28" s="44"/>
      <c r="D28" s="45"/>
      <c r="E28" s="45"/>
      <c r="F28" s="45"/>
      <c r="G28" s="45"/>
      <c r="H28" s="45"/>
      <c r="I28" s="45"/>
      <c r="J28" s="45"/>
      <c r="K28" s="45"/>
      <c r="L28" s="51" t="s">
        <v>75</v>
      </c>
      <c r="M28" s="51"/>
      <c r="N28" s="51"/>
      <c r="O28" s="46">
        <v>666</v>
      </c>
    </row>
    <row r="29" spans="1:15" ht="1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5" ht="15.75" customHeight="1" thickBot="1">
      <c r="A30" s="55" t="s">
        <v>55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159141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159141</v>
      </c>
      <c r="O5" s="33">
        <f aca="true" t="shared" si="2" ref="O5:O30">(N5/O$32)</f>
        <v>218.60027472527472</v>
      </c>
      <c r="P5" s="6"/>
    </row>
    <row r="6" spans="1:16" ht="15">
      <c r="A6" s="12"/>
      <c r="B6" s="25">
        <v>311</v>
      </c>
      <c r="C6" s="20" t="s">
        <v>1</v>
      </c>
      <c r="D6" s="49">
        <v>26708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26708</v>
      </c>
      <c r="O6" s="50">
        <f t="shared" si="2"/>
        <v>36.68681318681319</v>
      </c>
      <c r="P6" s="9"/>
    </row>
    <row r="7" spans="1:16" ht="15">
      <c r="A7" s="12"/>
      <c r="B7" s="25">
        <v>312.41</v>
      </c>
      <c r="C7" s="20" t="s">
        <v>98</v>
      </c>
      <c r="D7" s="49">
        <v>26134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26134</v>
      </c>
      <c r="O7" s="50">
        <f t="shared" si="2"/>
        <v>35.89835164835165</v>
      </c>
      <c r="P7" s="9"/>
    </row>
    <row r="8" spans="1:16" ht="15">
      <c r="A8" s="12"/>
      <c r="B8" s="25">
        <v>312.42</v>
      </c>
      <c r="C8" s="20" t="s">
        <v>99</v>
      </c>
      <c r="D8" s="49">
        <v>18318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18318</v>
      </c>
      <c r="O8" s="50">
        <f t="shared" si="2"/>
        <v>25.162087912087912</v>
      </c>
      <c r="P8" s="9"/>
    </row>
    <row r="9" spans="1:16" ht="15">
      <c r="A9" s="12"/>
      <c r="B9" s="25">
        <v>312.6</v>
      </c>
      <c r="C9" s="20" t="s">
        <v>10</v>
      </c>
      <c r="D9" s="49">
        <v>87981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87981</v>
      </c>
      <c r="O9" s="50">
        <f t="shared" si="2"/>
        <v>120.85302197802197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SUM(D11:D12)</f>
        <v>36807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7">
        <f t="shared" si="1"/>
        <v>36807</v>
      </c>
      <c r="O10" s="48">
        <f t="shared" si="2"/>
        <v>50.559065934065934</v>
      </c>
      <c r="P10" s="10"/>
    </row>
    <row r="11" spans="1:16" ht="15">
      <c r="A11" s="12"/>
      <c r="B11" s="25">
        <v>323.1</v>
      </c>
      <c r="C11" s="20" t="s">
        <v>44</v>
      </c>
      <c r="D11" s="49">
        <v>33749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33749</v>
      </c>
      <c r="O11" s="50">
        <f t="shared" si="2"/>
        <v>46.35851648351648</v>
      </c>
      <c r="P11" s="9"/>
    </row>
    <row r="12" spans="1:16" ht="15">
      <c r="A12" s="12"/>
      <c r="B12" s="25">
        <v>323.2</v>
      </c>
      <c r="C12" s="20" t="s">
        <v>65</v>
      </c>
      <c r="D12" s="49">
        <v>3058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1"/>
        <v>3058</v>
      </c>
      <c r="O12" s="50">
        <f t="shared" si="2"/>
        <v>4.200549450549451</v>
      </c>
      <c r="P12" s="9"/>
    </row>
    <row r="13" spans="1:16" ht="15.75">
      <c r="A13" s="29" t="s">
        <v>14</v>
      </c>
      <c r="B13" s="30"/>
      <c r="C13" s="31"/>
      <c r="D13" s="32">
        <f aca="true" t="shared" si="4" ref="D13:M13">SUM(D14:D19)</f>
        <v>597780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44813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7">
        <f t="shared" si="1"/>
        <v>642593</v>
      </c>
      <c r="O13" s="48">
        <f t="shared" si="2"/>
        <v>882.6826923076923</v>
      </c>
      <c r="P13" s="10"/>
    </row>
    <row r="14" spans="1:16" ht="15">
      <c r="A14" s="12"/>
      <c r="B14" s="25">
        <v>331.31</v>
      </c>
      <c r="C14" s="20" t="s">
        <v>83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44813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44813</v>
      </c>
      <c r="O14" s="50">
        <f t="shared" si="2"/>
        <v>61.55631868131868</v>
      </c>
      <c r="P14" s="9"/>
    </row>
    <row r="15" spans="1:16" ht="15">
      <c r="A15" s="12"/>
      <c r="B15" s="25">
        <v>334.49</v>
      </c>
      <c r="C15" s="20" t="s">
        <v>88</v>
      </c>
      <c r="D15" s="49">
        <v>519909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519909</v>
      </c>
      <c r="O15" s="50">
        <f t="shared" si="2"/>
        <v>714.1607142857143</v>
      </c>
      <c r="P15" s="9"/>
    </row>
    <row r="16" spans="1:16" ht="15">
      <c r="A16" s="12"/>
      <c r="B16" s="25">
        <v>335.12</v>
      </c>
      <c r="C16" s="20" t="s">
        <v>67</v>
      </c>
      <c r="D16" s="49">
        <v>33155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33155</v>
      </c>
      <c r="O16" s="50">
        <f t="shared" si="2"/>
        <v>45.542582417582416</v>
      </c>
      <c r="P16" s="9"/>
    </row>
    <row r="17" spans="1:16" ht="15">
      <c r="A17" s="12"/>
      <c r="B17" s="25">
        <v>335.14</v>
      </c>
      <c r="C17" s="20" t="s">
        <v>68</v>
      </c>
      <c r="D17" s="49">
        <v>256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256</v>
      </c>
      <c r="O17" s="50">
        <f t="shared" si="2"/>
        <v>0.3516483516483517</v>
      </c>
      <c r="P17" s="9"/>
    </row>
    <row r="18" spans="1:16" ht="15">
      <c r="A18" s="12"/>
      <c r="B18" s="25">
        <v>335.15</v>
      </c>
      <c r="C18" s="20" t="s">
        <v>69</v>
      </c>
      <c r="D18" s="49">
        <v>126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126</v>
      </c>
      <c r="O18" s="50">
        <f t="shared" si="2"/>
        <v>0.17307692307692307</v>
      </c>
      <c r="P18" s="9"/>
    </row>
    <row r="19" spans="1:16" ht="15">
      <c r="A19" s="12"/>
      <c r="B19" s="25">
        <v>335.18</v>
      </c>
      <c r="C19" s="20" t="s">
        <v>70</v>
      </c>
      <c r="D19" s="49">
        <v>44334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44334</v>
      </c>
      <c r="O19" s="50">
        <f t="shared" si="2"/>
        <v>60.89835164835165</v>
      </c>
      <c r="P19" s="9"/>
    </row>
    <row r="20" spans="1:16" ht="15.75">
      <c r="A20" s="29" t="s">
        <v>23</v>
      </c>
      <c r="B20" s="30"/>
      <c r="C20" s="31"/>
      <c r="D20" s="32">
        <f aca="true" t="shared" si="5" ref="D20:M20">SUM(D21:D24)</f>
        <v>2850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350613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353463</v>
      </c>
      <c r="O20" s="48">
        <f t="shared" si="2"/>
        <v>485.5260989010989</v>
      </c>
      <c r="P20" s="10"/>
    </row>
    <row r="21" spans="1:16" ht="15">
      <c r="A21" s="12"/>
      <c r="B21" s="25">
        <v>343.3</v>
      </c>
      <c r="C21" s="20" t="s">
        <v>26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210625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210625</v>
      </c>
      <c r="O21" s="50">
        <f t="shared" si="2"/>
        <v>289.32005494505495</v>
      </c>
      <c r="P21" s="9"/>
    </row>
    <row r="22" spans="1:16" ht="15">
      <c r="A22" s="12"/>
      <c r="B22" s="25">
        <v>343.4</v>
      </c>
      <c r="C22" s="20" t="s">
        <v>51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25390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25390</v>
      </c>
      <c r="O22" s="50">
        <f t="shared" si="2"/>
        <v>34.87637362637363</v>
      </c>
      <c r="P22" s="9"/>
    </row>
    <row r="23" spans="1:16" ht="15">
      <c r="A23" s="12"/>
      <c r="B23" s="25">
        <v>343.5</v>
      </c>
      <c r="C23" s="20" t="s">
        <v>52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114598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114598</v>
      </c>
      <c r="O23" s="50">
        <f t="shared" si="2"/>
        <v>157.41483516483515</v>
      </c>
      <c r="P23" s="9"/>
    </row>
    <row r="24" spans="1:16" ht="15">
      <c r="A24" s="12"/>
      <c r="B24" s="25">
        <v>347.5</v>
      </c>
      <c r="C24" s="20" t="s">
        <v>89</v>
      </c>
      <c r="D24" s="49">
        <v>2850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2850</v>
      </c>
      <c r="O24" s="50">
        <f t="shared" si="2"/>
        <v>3.9148351648351647</v>
      </c>
      <c r="P24" s="9"/>
    </row>
    <row r="25" spans="1:16" ht="15.75">
      <c r="A25" s="29" t="s">
        <v>24</v>
      </c>
      <c r="B25" s="30"/>
      <c r="C25" s="31"/>
      <c r="D25" s="32">
        <f aca="true" t="shared" si="6" ref="D25:M25">SUM(D26:D26)</f>
        <v>250749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250749</v>
      </c>
      <c r="O25" s="48">
        <f t="shared" si="2"/>
        <v>344.43543956043953</v>
      </c>
      <c r="P25" s="10"/>
    </row>
    <row r="26" spans="1:16" ht="15">
      <c r="A26" s="13"/>
      <c r="B26" s="41">
        <v>351.5</v>
      </c>
      <c r="C26" s="21" t="s">
        <v>29</v>
      </c>
      <c r="D26" s="49">
        <v>250749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250749</v>
      </c>
      <c r="O26" s="50">
        <f t="shared" si="2"/>
        <v>344.43543956043953</v>
      </c>
      <c r="P26" s="9"/>
    </row>
    <row r="27" spans="1:16" ht="15.75">
      <c r="A27" s="29" t="s">
        <v>2</v>
      </c>
      <c r="B27" s="30"/>
      <c r="C27" s="31"/>
      <c r="D27" s="32">
        <f aca="true" t="shared" si="7" ref="D27:M27">SUM(D28:D29)</f>
        <v>7484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144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7628</v>
      </c>
      <c r="O27" s="48">
        <f t="shared" si="2"/>
        <v>10.478021978021978</v>
      </c>
      <c r="P27" s="10"/>
    </row>
    <row r="28" spans="1:16" ht="15">
      <c r="A28" s="12"/>
      <c r="B28" s="25">
        <v>361.1</v>
      </c>
      <c r="C28" s="20" t="s">
        <v>30</v>
      </c>
      <c r="D28" s="49">
        <v>55</v>
      </c>
      <c r="E28" s="49">
        <v>0</v>
      </c>
      <c r="F28" s="49">
        <v>0</v>
      </c>
      <c r="G28" s="49">
        <v>0</v>
      </c>
      <c r="H28" s="49">
        <v>0</v>
      </c>
      <c r="I28" s="49">
        <v>144</v>
      </c>
      <c r="J28" s="49">
        <v>0</v>
      </c>
      <c r="K28" s="49">
        <v>0</v>
      </c>
      <c r="L28" s="49">
        <v>0</v>
      </c>
      <c r="M28" s="49">
        <v>0</v>
      </c>
      <c r="N28" s="49">
        <f t="shared" si="1"/>
        <v>199</v>
      </c>
      <c r="O28" s="50">
        <f t="shared" si="2"/>
        <v>0.2733516483516483</v>
      </c>
      <c r="P28" s="9"/>
    </row>
    <row r="29" spans="1:16" ht="15.75" thickBot="1">
      <c r="A29" s="12"/>
      <c r="B29" s="25">
        <v>369.9</v>
      </c>
      <c r="C29" s="20" t="s">
        <v>53</v>
      </c>
      <c r="D29" s="49">
        <v>7429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1"/>
        <v>7429</v>
      </c>
      <c r="O29" s="50">
        <f t="shared" si="2"/>
        <v>10.20467032967033</v>
      </c>
      <c r="P29" s="9"/>
    </row>
    <row r="30" spans="1:119" ht="16.5" thickBot="1">
      <c r="A30" s="14" t="s">
        <v>27</v>
      </c>
      <c r="B30" s="23"/>
      <c r="C30" s="22"/>
      <c r="D30" s="15">
        <f>SUM(D5,D10,D13,D20,D25,D27)</f>
        <v>1054811</v>
      </c>
      <c r="E30" s="15">
        <f aca="true" t="shared" si="8" ref="E30:M30">SUM(E5,E10,E13,E20,E25,E27)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395570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1450381</v>
      </c>
      <c r="O30" s="40">
        <f t="shared" si="2"/>
        <v>1992.2815934065934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3"/>
      <c r="B32" s="44"/>
      <c r="C32" s="44"/>
      <c r="D32" s="45"/>
      <c r="E32" s="45"/>
      <c r="F32" s="45"/>
      <c r="G32" s="45"/>
      <c r="H32" s="45"/>
      <c r="I32" s="45"/>
      <c r="J32" s="45"/>
      <c r="K32" s="45"/>
      <c r="L32" s="51" t="s">
        <v>100</v>
      </c>
      <c r="M32" s="51"/>
      <c r="N32" s="51"/>
      <c r="O32" s="46">
        <v>728</v>
      </c>
    </row>
    <row r="33" spans="1:15" ht="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ht="15.75" customHeight="1" thickBot="1">
      <c r="A34" s="55" t="s">
        <v>55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SUM(D6:D8)</f>
        <v>146334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3">SUM(D5:M5)</f>
        <v>146334</v>
      </c>
      <c r="O5" s="33">
        <f aca="true" t="shared" si="2" ref="O5:O33">(N5/O$35)</f>
        <v>204.66293706293706</v>
      </c>
      <c r="P5" s="6"/>
    </row>
    <row r="6" spans="1:16" ht="15">
      <c r="A6" s="12"/>
      <c r="B6" s="25">
        <v>311</v>
      </c>
      <c r="C6" s="20" t="s">
        <v>1</v>
      </c>
      <c r="D6" s="49">
        <v>26214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26214</v>
      </c>
      <c r="O6" s="50">
        <f t="shared" si="2"/>
        <v>36.66293706293706</v>
      </c>
      <c r="P6" s="9"/>
    </row>
    <row r="7" spans="1:16" ht="15">
      <c r="A7" s="12"/>
      <c r="B7" s="25">
        <v>312.1</v>
      </c>
      <c r="C7" s="20" t="s">
        <v>9</v>
      </c>
      <c r="D7" s="49">
        <v>39252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39252</v>
      </c>
      <c r="O7" s="50">
        <f t="shared" si="2"/>
        <v>54.8979020979021</v>
      </c>
      <c r="P7" s="9"/>
    </row>
    <row r="8" spans="1:16" ht="15">
      <c r="A8" s="12"/>
      <c r="B8" s="25">
        <v>312.6</v>
      </c>
      <c r="C8" s="20" t="s">
        <v>10</v>
      </c>
      <c r="D8" s="49">
        <v>80868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80868</v>
      </c>
      <c r="O8" s="50">
        <f t="shared" si="2"/>
        <v>113.1020979020979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SUM(D10:D11)</f>
        <v>33951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7">
        <f t="shared" si="1"/>
        <v>33951</v>
      </c>
      <c r="O9" s="48">
        <f t="shared" si="2"/>
        <v>47.483916083916085</v>
      </c>
      <c r="P9" s="10"/>
    </row>
    <row r="10" spans="1:16" ht="15">
      <c r="A10" s="12"/>
      <c r="B10" s="25">
        <v>323.1</v>
      </c>
      <c r="C10" s="20" t="s">
        <v>44</v>
      </c>
      <c r="D10" s="49">
        <v>31085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31085</v>
      </c>
      <c r="O10" s="50">
        <f t="shared" si="2"/>
        <v>43.47552447552447</v>
      </c>
      <c r="P10" s="9"/>
    </row>
    <row r="11" spans="1:16" ht="15">
      <c r="A11" s="12"/>
      <c r="B11" s="25">
        <v>323.2</v>
      </c>
      <c r="C11" s="20" t="s">
        <v>65</v>
      </c>
      <c r="D11" s="49">
        <v>2866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2866</v>
      </c>
      <c r="O11" s="50">
        <f t="shared" si="2"/>
        <v>4.008391608391609</v>
      </c>
      <c r="P11" s="9"/>
    </row>
    <row r="12" spans="1:16" ht="15.75">
      <c r="A12" s="29" t="s">
        <v>14</v>
      </c>
      <c r="B12" s="30"/>
      <c r="C12" s="31"/>
      <c r="D12" s="32">
        <f aca="true" t="shared" si="4" ref="D12:M12">SUM(D13:D19)</f>
        <v>101217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19278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120495</v>
      </c>
      <c r="O12" s="48">
        <f t="shared" si="2"/>
        <v>168.52447552447552</v>
      </c>
      <c r="P12" s="10"/>
    </row>
    <row r="13" spans="1:16" ht="15">
      <c r="A13" s="12"/>
      <c r="B13" s="25">
        <v>331.2</v>
      </c>
      <c r="C13" s="20" t="s">
        <v>45</v>
      </c>
      <c r="D13" s="49">
        <v>5852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5852</v>
      </c>
      <c r="O13" s="50">
        <f t="shared" si="2"/>
        <v>8.184615384615384</v>
      </c>
      <c r="P13" s="9"/>
    </row>
    <row r="14" spans="1:16" ht="15">
      <c r="A14" s="12"/>
      <c r="B14" s="25">
        <v>331.31</v>
      </c>
      <c r="C14" s="20" t="s">
        <v>83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19278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19278</v>
      </c>
      <c r="O14" s="50">
        <f t="shared" si="2"/>
        <v>26.962237762237763</v>
      </c>
      <c r="P14" s="9"/>
    </row>
    <row r="15" spans="1:16" ht="15">
      <c r="A15" s="12"/>
      <c r="B15" s="25">
        <v>334.49</v>
      </c>
      <c r="C15" s="20" t="s">
        <v>88</v>
      </c>
      <c r="D15" s="49">
        <v>18926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18926</v>
      </c>
      <c r="O15" s="50">
        <f t="shared" si="2"/>
        <v>26.46993006993007</v>
      </c>
      <c r="P15" s="9"/>
    </row>
    <row r="16" spans="1:16" ht="15">
      <c r="A16" s="12"/>
      <c r="B16" s="25">
        <v>335.12</v>
      </c>
      <c r="C16" s="20" t="s">
        <v>67</v>
      </c>
      <c r="D16" s="49">
        <v>37616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37616</v>
      </c>
      <c r="O16" s="50">
        <f t="shared" si="2"/>
        <v>52.60979020979021</v>
      </c>
      <c r="P16" s="9"/>
    </row>
    <row r="17" spans="1:16" ht="15">
      <c r="A17" s="12"/>
      <c r="B17" s="25">
        <v>335.14</v>
      </c>
      <c r="C17" s="20" t="s">
        <v>68</v>
      </c>
      <c r="D17" s="49">
        <v>282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282</v>
      </c>
      <c r="O17" s="50">
        <f t="shared" si="2"/>
        <v>0.3944055944055944</v>
      </c>
      <c r="P17" s="9"/>
    </row>
    <row r="18" spans="1:16" ht="15">
      <c r="A18" s="12"/>
      <c r="B18" s="25">
        <v>335.15</v>
      </c>
      <c r="C18" s="20" t="s">
        <v>69</v>
      </c>
      <c r="D18" s="49">
        <v>84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84</v>
      </c>
      <c r="O18" s="50">
        <f t="shared" si="2"/>
        <v>0.11748251748251748</v>
      </c>
      <c r="P18" s="9"/>
    </row>
    <row r="19" spans="1:16" ht="15">
      <c r="A19" s="12"/>
      <c r="B19" s="25">
        <v>335.18</v>
      </c>
      <c r="C19" s="20" t="s">
        <v>70</v>
      </c>
      <c r="D19" s="49">
        <v>38457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38457</v>
      </c>
      <c r="O19" s="50">
        <f t="shared" si="2"/>
        <v>53.786013986013984</v>
      </c>
      <c r="P19" s="9"/>
    </row>
    <row r="20" spans="1:16" ht="15.75">
      <c r="A20" s="29" t="s">
        <v>23</v>
      </c>
      <c r="B20" s="30"/>
      <c r="C20" s="31"/>
      <c r="D20" s="32">
        <f aca="true" t="shared" si="5" ref="D20:M20">SUM(D21:D24)</f>
        <v>5550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343396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348946</v>
      </c>
      <c r="O20" s="48">
        <f t="shared" si="2"/>
        <v>488.03636363636366</v>
      </c>
      <c r="P20" s="10"/>
    </row>
    <row r="21" spans="1:16" ht="15">
      <c r="A21" s="12"/>
      <c r="B21" s="25">
        <v>343.3</v>
      </c>
      <c r="C21" s="20" t="s">
        <v>26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205713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205713</v>
      </c>
      <c r="O21" s="50">
        <f t="shared" si="2"/>
        <v>287.71048951048954</v>
      </c>
      <c r="P21" s="9"/>
    </row>
    <row r="22" spans="1:16" ht="15">
      <c r="A22" s="12"/>
      <c r="B22" s="25">
        <v>343.4</v>
      </c>
      <c r="C22" s="20" t="s">
        <v>51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24965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24965</v>
      </c>
      <c r="O22" s="50">
        <f t="shared" si="2"/>
        <v>34.91608391608391</v>
      </c>
      <c r="P22" s="9"/>
    </row>
    <row r="23" spans="1:16" ht="15">
      <c r="A23" s="12"/>
      <c r="B23" s="25">
        <v>343.5</v>
      </c>
      <c r="C23" s="20" t="s">
        <v>52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112718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112718</v>
      </c>
      <c r="O23" s="50">
        <f t="shared" si="2"/>
        <v>157.64755244755244</v>
      </c>
      <c r="P23" s="9"/>
    </row>
    <row r="24" spans="1:16" ht="15">
      <c r="A24" s="12"/>
      <c r="B24" s="25">
        <v>347.5</v>
      </c>
      <c r="C24" s="20" t="s">
        <v>89</v>
      </c>
      <c r="D24" s="49">
        <v>5550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5550</v>
      </c>
      <c r="O24" s="50">
        <f t="shared" si="2"/>
        <v>7.7622377622377625</v>
      </c>
      <c r="P24" s="9"/>
    </row>
    <row r="25" spans="1:16" ht="15.75">
      <c r="A25" s="29" t="s">
        <v>24</v>
      </c>
      <c r="B25" s="30"/>
      <c r="C25" s="31"/>
      <c r="D25" s="32">
        <f aca="true" t="shared" si="6" ref="D25:M25">SUM(D26:D26)</f>
        <v>271754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271754</v>
      </c>
      <c r="O25" s="48">
        <f t="shared" si="2"/>
        <v>380.0755244755245</v>
      </c>
      <c r="P25" s="10"/>
    </row>
    <row r="26" spans="1:16" ht="15">
      <c r="A26" s="13"/>
      <c r="B26" s="41">
        <v>351.5</v>
      </c>
      <c r="C26" s="21" t="s">
        <v>29</v>
      </c>
      <c r="D26" s="49">
        <v>271754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271754</v>
      </c>
      <c r="O26" s="50">
        <f t="shared" si="2"/>
        <v>380.0755244755245</v>
      </c>
      <c r="P26" s="9"/>
    </row>
    <row r="27" spans="1:16" ht="15.75">
      <c r="A27" s="29" t="s">
        <v>2</v>
      </c>
      <c r="B27" s="30"/>
      <c r="C27" s="31"/>
      <c r="D27" s="32">
        <f aca="true" t="shared" si="7" ref="D27:M27">SUM(D28:D30)</f>
        <v>6430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105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6535</v>
      </c>
      <c r="O27" s="48">
        <f t="shared" si="2"/>
        <v>9.13986013986014</v>
      </c>
      <c r="P27" s="10"/>
    </row>
    <row r="28" spans="1:16" ht="15">
      <c r="A28" s="12"/>
      <c r="B28" s="25">
        <v>361.1</v>
      </c>
      <c r="C28" s="20" t="s">
        <v>30</v>
      </c>
      <c r="D28" s="49">
        <v>47</v>
      </c>
      <c r="E28" s="49">
        <v>0</v>
      </c>
      <c r="F28" s="49">
        <v>0</v>
      </c>
      <c r="G28" s="49">
        <v>0</v>
      </c>
      <c r="H28" s="49">
        <v>0</v>
      </c>
      <c r="I28" s="49">
        <v>105</v>
      </c>
      <c r="J28" s="49">
        <v>0</v>
      </c>
      <c r="K28" s="49">
        <v>0</v>
      </c>
      <c r="L28" s="49">
        <v>0</v>
      </c>
      <c r="M28" s="49">
        <v>0</v>
      </c>
      <c r="N28" s="49">
        <f t="shared" si="1"/>
        <v>152</v>
      </c>
      <c r="O28" s="50">
        <f t="shared" si="2"/>
        <v>0.2125874125874126</v>
      </c>
      <c r="P28" s="9"/>
    </row>
    <row r="29" spans="1:16" ht="15">
      <c r="A29" s="12"/>
      <c r="B29" s="25">
        <v>366</v>
      </c>
      <c r="C29" s="20" t="s">
        <v>31</v>
      </c>
      <c r="D29" s="49">
        <v>291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1"/>
        <v>291</v>
      </c>
      <c r="O29" s="50">
        <f t="shared" si="2"/>
        <v>0.406993006993007</v>
      </c>
      <c r="P29" s="9"/>
    </row>
    <row r="30" spans="1:16" ht="15">
      <c r="A30" s="12"/>
      <c r="B30" s="25">
        <v>369.9</v>
      </c>
      <c r="C30" s="20" t="s">
        <v>53</v>
      </c>
      <c r="D30" s="49">
        <v>6092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1"/>
        <v>6092</v>
      </c>
      <c r="O30" s="50">
        <f t="shared" si="2"/>
        <v>8.52027972027972</v>
      </c>
      <c r="P30" s="9"/>
    </row>
    <row r="31" spans="1:16" ht="15.75">
      <c r="A31" s="29" t="s">
        <v>25</v>
      </c>
      <c r="B31" s="30"/>
      <c r="C31" s="31"/>
      <c r="D31" s="32">
        <f aca="true" t="shared" si="8" ref="D31:M31">SUM(D32:D32)</f>
        <v>26813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26813</v>
      </c>
      <c r="O31" s="48">
        <f t="shared" si="2"/>
        <v>37.5006993006993</v>
      </c>
      <c r="P31" s="9"/>
    </row>
    <row r="32" spans="1:16" ht="15.75" thickBot="1">
      <c r="A32" s="12"/>
      <c r="B32" s="25">
        <v>384</v>
      </c>
      <c r="C32" s="20" t="s">
        <v>84</v>
      </c>
      <c r="D32" s="49">
        <v>26813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1"/>
        <v>26813</v>
      </c>
      <c r="O32" s="50">
        <f t="shared" si="2"/>
        <v>37.5006993006993</v>
      </c>
      <c r="P32" s="9"/>
    </row>
    <row r="33" spans="1:119" ht="16.5" thickBot="1">
      <c r="A33" s="14" t="s">
        <v>27</v>
      </c>
      <c r="B33" s="23"/>
      <c r="C33" s="22"/>
      <c r="D33" s="15">
        <f aca="true" t="shared" si="9" ref="D33:M33">SUM(D5,D9,D12,D20,D25,D27,D31)</f>
        <v>592049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362779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954828</v>
      </c>
      <c r="O33" s="40">
        <f t="shared" si="2"/>
        <v>1335.4237762237763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3"/>
      <c r="B35" s="44"/>
      <c r="C35" s="44"/>
      <c r="D35" s="45"/>
      <c r="E35" s="45"/>
      <c r="F35" s="45"/>
      <c r="G35" s="45"/>
      <c r="H35" s="45"/>
      <c r="I35" s="45"/>
      <c r="J35" s="45"/>
      <c r="K35" s="45"/>
      <c r="L35" s="51" t="s">
        <v>96</v>
      </c>
      <c r="M35" s="51"/>
      <c r="N35" s="51"/>
      <c r="O35" s="46">
        <v>715</v>
      </c>
    </row>
    <row r="36" spans="1:15" ht="1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5" ht="15.75" customHeight="1" thickBot="1">
      <c r="A37" s="55" t="s">
        <v>55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SUM(D6:D8)</f>
        <v>133706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133706</v>
      </c>
      <c r="O5" s="33">
        <f aca="true" t="shared" si="2" ref="O5:O32">(N5/O$34)</f>
        <v>186.2200557103064</v>
      </c>
      <c r="P5" s="6"/>
    </row>
    <row r="6" spans="1:16" ht="15">
      <c r="A6" s="12"/>
      <c r="B6" s="25">
        <v>311</v>
      </c>
      <c r="C6" s="20" t="s">
        <v>1</v>
      </c>
      <c r="D6" s="49">
        <v>26591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26591</v>
      </c>
      <c r="O6" s="50">
        <f t="shared" si="2"/>
        <v>37.03481894150418</v>
      </c>
      <c r="P6" s="9"/>
    </row>
    <row r="7" spans="1:16" ht="15">
      <c r="A7" s="12"/>
      <c r="B7" s="25">
        <v>312.1</v>
      </c>
      <c r="C7" s="20" t="s">
        <v>9</v>
      </c>
      <c r="D7" s="49">
        <v>29136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29136</v>
      </c>
      <c r="O7" s="50">
        <f t="shared" si="2"/>
        <v>40.579387186629525</v>
      </c>
      <c r="P7" s="9"/>
    </row>
    <row r="8" spans="1:16" ht="15">
      <c r="A8" s="12"/>
      <c r="B8" s="25">
        <v>312.6</v>
      </c>
      <c r="C8" s="20" t="s">
        <v>10</v>
      </c>
      <c r="D8" s="49">
        <v>77979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77979</v>
      </c>
      <c r="O8" s="50">
        <f t="shared" si="2"/>
        <v>108.6058495821727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SUM(D10:D12)</f>
        <v>42074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7">
        <f t="shared" si="1"/>
        <v>42074</v>
      </c>
      <c r="O9" s="48">
        <f t="shared" si="2"/>
        <v>58.598885793871865</v>
      </c>
      <c r="P9" s="10"/>
    </row>
    <row r="10" spans="1:16" ht="15">
      <c r="A10" s="12"/>
      <c r="B10" s="25">
        <v>323.1</v>
      </c>
      <c r="C10" s="20" t="s">
        <v>44</v>
      </c>
      <c r="D10" s="49">
        <v>37575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37575</v>
      </c>
      <c r="O10" s="50">
        <f t="shared" si="2"/>
        <v>52.33286908077994</v>
      </c>
      <c r="P10" s="9"/>
    </row>
    <row r="11" spans="1:16" ht="15">
      <c r="A11" s="12"/>
      <c r="B11" s="25">
        <v>323.2</v>
      </c>
      <c r="C11" s="20" t="s">
        <v>65</v>
      </c>
      <c r="D11" s="49">
        <v>2857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2857</v>
      </c>
      <c r="O11" s="50">
        <f t="shared" si="2"/>
        <v>3.979108635097493</v>
      </c>
      <c r="P11" s="9"/>
    </row>
    <row r="12" spans="1:16" ht="15">
      <c r="A12" s="12"/>
      <c r="B12" s="25">
        <v>329</v>
      </c>
      <c r="C12" s="20" t="s">
        <v>92</v>
      </c>
      <c r="D12" s="49">
        <v>1642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1"/>
        <v>1642</v>
      </c>
      <c r="O12" s="50">
        <f t="shared" si="2"/>
        <v>2.286908077994429</v>
      </c>
      <c r="P12" s="9"/>
    </row>
    <row r="13" spans="1:16" ht="15.75">
      <c r="A13" s="29" t="s">
        <v>14</v>
      </c>
      <c r="B13" s="30"/>
      <c r="C13" s="31"/>
      <c r="D13" s="32">
        <f aca="true" t="shared" si="4" ref="D13:M13">SUM(D14:D20)</f>
        <v>239938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19777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7">
        <f t="shared" si="1"/>
        <v>259715</v>
      </c>
      <c r="O13" s="48">
        <f t="shared" si="2"/>
        <v>361.7200557103064</v>
      </c>
      <c r="P13" s="10"/>
    </row>
    <row r="14" spans="1:16" ht="15">
      <c r="A14" s="12"/>
      <c r="B14" s="25">
        <v>331.31</v>
      </c>
      <c r="C14" s="20" t="s">
        <v>83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19777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19777</v>
      </c>
      <c r="O14" s="50">
        <f t="shared" si="2"/>
        <v>27.544568245125348</v>
      </c>
      <c r="P14" s="9"/>
    </row>
    <row r="15" spans="1:16" ht="15">
      <c r="A15" s="12"/>
      <c r="B15" s="25">
        <v>334.49</v>
      </c>
      <c r="C15" s="20" t="s">
        <v>88</v>
      </c>
      <c r="D15" s="49">
        <v>67840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aca="true" t="shared" si="5" ref="N15:N20">SUM(D15:M15)</f>
        <v>67840</v>
      </c>
      <c r="O15" s="50">
        <f t="shared" si="2"/>
        <v>94.48467966573816</v>
      </c>
      <c r="P15" s="9"/>
    </row>
    <row r="16" spans="1:16" ht="15">
      <c r="A16" s="12"/>
      <c r="B16" s="25">
        <v>334.7</v>
      </c>
      <c r="C16" s="20" t="s">
        <v>93</v>
      </c>
      <c r="D16" s="49">
        <v>99794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5"/>
        <v>99794</v>
      </c>
      <c r="O16" s="50">
        <f t="shared" si="2"/>
        <v>138.98885793871867</v>
      </c>
      <c r="P16" s="9"/>
    </row>
    <row r="17" spans="1:16" ht="15">
      <c r="A17" s="12"/>
      <c r="B17" s="25">
        <v>335.12</v>
      </c>
      <c r="C17" s="20" t="s">
        <v>67</v>
      </c>
      <c r="D17" s="49">
        <v>34539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5"/>
        <v>34539</v>
      </c>
      <c r="O17" s="50">
        <f t="shared" si="2"/>
        <v>48.10445682451253</v>
      </c>
      <c r="P17" s="9"/>
    </row>
    <row r="18" spans="1:16" ht="15">
      <c r="A18" s="12"/>
      <c r="B18" s="25">
        <v>335.14</v>
      </c>
      <c r="C18" s="20" t="s">
        <v>68</v>
      </c>
      <c r="D18" s="49">
        <v>532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5"/>
        <v>532</v>
      </c>
      <c r="O18" s="50">
        <f t="shared" si="2"/>
        <v>0.7409470752089137</v>
      </c>
      <c r="P18" s="9"/>
    </row>
    <row r="19" spans="1:16" ht="15">
      <c r="A19" s="12"/>
      <c r="B19" s="25">
        <v>335.15</v>
      </c>
      <c r="C19" s="20" t="s">
        <v>69</v>
      </c>
      <c r="D19" s="49">
        <v>252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252</v>
      </c>
      <c r="O19" s="50">
        <f t="shared" si="2"/>
        <v>0.35097493036211697</v>
      </c>
      <c r="P19" s="9"/>
    </row>
    <row r="20" spans="1:16" ht="15">
      <c r="A20" s="12"/>
      <c r="B20" s="25">
        <v>335.18</v>
      </c>
      <c r="C20" s="20" t="s">
        <v>70</v>
      </c>
      <c r="D20" s="49">
        <v>36981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36981</v>
      </c>
      <c r="O20" s="50">
        <f t="shared" si="2"/>
        <v>51.50557103064067</v>
      </c>
      <c r="P20" s="9"/>
    </row>
    <row r="21" spans="1:16" ht="15.75">
      <c r="A21" s="29" t="s">
        <v>23</v>
      </c>
      <c r="B21" s="30"/>
      <c r="C21" s="31"/>
      <c r="D21" s="32">
        <f aca="true" t="shared" si="6" ref="D21:M21">SUM(D22:D25)</f>
        <v>3620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347369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aca="true" t="shared" si="7" ref="N21:N32">SUM(D21:M21)</f>
        <v>350989</v>
      </c>
      <c r="O21" s="48">
        <f t="shared" si="2"/>
        <v>488.84261838440113</v>
      </c>
      <c r="P21" s="10"/>
    </row>
    <row r="22" spans="1:16" ht="15">
      <c r="A22" s="12"/>
      <c r="B22" s="25">
        <v>343.3</v>
      </c>
      <c r="C22" s="20" t="s">
        <v>26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200950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7"/>
        <v>200950</v>
      </c>
      <c r="O22" s="50">
        <f t="shared" si="2"/>
        <v>279.87465181058496</v>
      </c>
      <c r="P22" s="9"/>
    </row>
    <row r="23" spans="1:16" ht="15">
      <c r="A23" s="12"/>
      <c r="B23" s="25">
        <v>343.4</v>
      </c>
      <c r="C23" s="20" t="s">
        <v>51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24900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7"/>
        <v>24900</v>
      </c>
      <c r="O23" s="50">
        <f t="shared" si="2"/>
        <v>34.67966573816156</v>
      </c>
      <c r="P23" s="9"/>
    </row>
    <row r="24" spans="1:16" ht="15">
      <c r="A24" s="12"/>
      <c r="B24" s="25">
        <v>343.5</v>
      </c>
      <c r="C24" s="20" t="s">
        <v>52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121519</v>
      </c>
      <c r="J24" s="49">
        <v>0</v>
      </c>
      <c r="K24" s="49">
        <v>0</v>
      </c>
      <c r="L24" s="49">
        <v>0</v>
      </c>
      <c r="M24" s="49">
        <v>0</v>
      </c>
      <c r="N24" s="49">
        <f t="shared" si="7"/>
        <v>121519</v>
      </c>
      <c r="O24" s="50">
        <f t="shared" si="2"/>
        <v>169.2465181058496</v>
      </c>
      <c r="P24" s="9"/>
    </row>
    <row r="25" spans="1:16" ht="15">
      <c r="A25" s="12"/>
      <c r="B25" s="25">
        <v>347.5</v>
      </c>
      <c r="C25" s="20" t="s">
        <v>89</v>
      </c>
      <c r="D25" s="49">
        <v>3620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7"/>
        <v>3620</v>
      </c>
      <c r="O25" s="50">
        <f t="shared" si="2"/>
        <v>5.041782729805014</v>
      </c>
      <c r="P25" s="9"/>
    </row>
    <row r="26" spans="1:16" ht="15.75">
      <c r="A26" s="29" t="s">
        <v>24</v>
      </c>
      <c r="B26" s="30"/>
      <c r="C26" s="31"/>
      <c r="D26" s="32">
        <f aca="true" t="shared" si="8" ref="D26:M26">SUM(D27:D27)</f>
        <v>288505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7"/>
        <v>288505</v>
      </c>
      <c r="O26" s="48">
        <f t="shared" si="2"/>
        <v>401.8175487465181</v>
      </c>
      <c r="P26" s="10"/>
    </row>
    <row r="27" spans="1:16" ht="15">
      <c r="A27" s="13"/>
      <c r="B27" s="41">
        <v>351.5</v>
      </c>
      <c r="C27" s="21" t="s">
        <v>29</v>
      </c>
      <c r="D27" s="49">
        <v>288505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7"/>
        <v>288505</v>
      </c>
      <c r="O27" s="50">
        <f t="shared" si="2"/>
        <v>401.8175487465181</v>
      </c>
      <c r="P27" s="9"/>
    </row>
    <row r="28" spans="1:16" ht="15.75">
      <c r="A28" s="29" t="s">
        <v>2</v>
      </c>
      <c r="B28" s="30"/>
      <c r="C28" s="31"/>
      <c r="D28" s="32">
        <f aca="true" t="shared" si="9" ref="D28:M28">SUM(D29:D31)</f>
        <v>5297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909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7"/>
        <v>6206</v>
      </c>
      <c r="O28" s="48">
        <f t="shared" si="2"/>
        <v>8.643454038997215</v>
      </c>
      <c r="P28" s="10"/>
    </row>
    <row r="29" spans="1:16" ht="15">
      <c r="A29" s="12"/>
      <c r="B29" s="25">
        <v>361.1</v>
      </c>
      <c r="C29" s="20" t="s">
        <v>30</v>
      </c>
      <c r="D29" s="49">
        <v>47</v>
      </c>
      <c r="E29" s="49">
        <v>0</v>
      </c>
      <c r="F29" s="49">
        <v>0</v>
      </c>
      <c r="G29" s="49">
        <v>0</v>
      </c>
      <c r="H29" s="49">
        <v>0</v>
      </c>
      <c r="I29" s="49">
        <v>15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62</v>
      </c>
      <c r="O29" s="50">
        <f t="shared" si="2"/>
        <v>0.08635097493036212</v>
      </c>
      <c r="P29" s="9"/>
    </row>
    <row r="30" spans="1:16" ht="15">
      <c r="A30" s="12"/>
      <c r="B30" s="25">
        <v>366</v>
      </c>
      <c r="C30" s="20" t="s">
        <v>31</v>
      </c>
      <c r="D30" s="49">
        <v>5250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5250</v>
      </c>
      <c r="O30" s="50">
        <f t="shared" si="2"/>
        <v>7.311977715877437</v>
      </c>
      <c r="P30" s="9"/>
    </row>
    <row r="31" spans="1:16" ht="15.75" thickBot="1">
      <c r="A31" s="12"/>
      <c r="B31" s="25">
        <v>369.9</v>
      </c>
      <c r="C31" s="20" t="s">
        <v>53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894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894</v>
      </c>
      <c r="O31" s="50">
        <f t="shared" si="2"/>
        <v>1.2451253481894151</v>
      </c>
      <c r="P31" s="9"/>
    </row>
    <row r="32" spans="1:119" ht="16.5" thickBot="1">
      <c r="A32" s="14" t="s">
        <v>27</v>
      </c>
      <c r="B32" s="23"/>
      <c r="C32" s="22"/>
      <c r="D32" s="15">
        <f>SUM(D5,D9,D13,D21,D26,D28)</f>
        <v>713140</v>
      </c>
      <c r="E32" s="15">
        <f aca="true" t="shared" si="10" ref="E32:M32">SUM(E5,E9,E13,E21,E26,E28)</f>
        <v>0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368055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7"/>
        <v>1081195</v>
      </c>
      <c r="O32" s="40">
        <f t="shared" si="2"/>
        <v>1505.842618384401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3"/>
      <c r="B34" s="44"/>
      <c r="C34" s="44"/>
      <c r="D34" s="45"/>
      <c r="E34" s="45"/>
      <c r="F34" s="45"/>
      <c r="G34" s="45"/>
      <c r="H34" s="45"/>
      <c r="I34" s="45"/>
      <c r="J34" s="45"/>
      <c r="K34" s="45"/>
      <c r="L34" s="51" t="s">
        <v>94</v>
      </c>
      <c r="M34" s="51"/>
      <c r="N34" s="51"/>
      <c r="O34" s="46">
        <v>718</v>
      </c>
    </row>
    <row r="35" spans="1:15" ht="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5.75" customHeight="1" thickBot="1">
      <c r="A36" s="55" t="s">
        <v>55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SUM(D6:D8)</f>
        <v>129113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129113</v>
      </c>
      <c r="O5" s="33">
        <f aca="true" t="shared" si="2" ref="O5:O32">(N5/O$34)</f>
        <v>178.5795297372061</v>
      </c>
      <c r="P5" s="6"/>
    </row>
    <row r="6" spans="1:16" ht="15">
      <c r="A6" s="12"/>
      <c r="B6" s="25">
        <v>311</v>
      </c>
      <c r="C6" s="20" t="s">
        <v>1</v>
      </c>
      <c r="D6" s="49">
        <v>24862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24862</v>
      </c>
      <c r="O6" s="50">
        <f t="shared" si="2"/>
        <v>34.387275242047025</v>
      </c>
      <c r="P6" s="9"/>
    </row>
    <row r="7" spans="1:16" ht="15">
      <c r="A7" s="12"/>
      <c r="B7" s="25">
        <v>312.1</v>
      </c>
      <c r="C7" s="20" t="s">
        <v>9</v>
      </c>
      <c r="D7" s="49">
        <v>28960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28960</v>
      </c>
      <c r="O7" s="50">
        <f t="shared" si="2"/>
        <v>40.055325034578146</v>
      </c>
      <c r="P7" s="9"/>
    </row>
    <row r="8" spans="1:16" ht="15">
      <c r="A8" s="12"/>
      <c r="B8" s="25">
        <v>312.6</v>
      </c>
      <c r="C8" s="20" t="s">
        <v>10</v>
      </c>
      <c r="D8" s="49">
        <v>75291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75291</v>
      </c>
      <c r="O8" s="50">
        <f t="shared" si="2"/>
        <v>104.13692946058092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SUM(D10:D11)</f>
        <v>35150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7">
        <f t="shared" si="1"/>
        <v>35150</v>
      </c>
      <c r="O9" s="48">
        <f t="shared" si="2"/>
        <v>48.61687413554633</v>
      </c>
      <c r="P9" s="10"/>
    </row>
    <row r="10" spans="1:16" ht="15">
      <c r="A10" s="12"/>
      <c r="B10" s="25">
        <v>323.1</v>
      </c>
      <c r="C10" s="20" t="s">
        <v>44</v>
      </c>
      <c r="D10" s="49">
        <v>32334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32334</v>
      </c>
      <c r="O10" s="50">
        <f t="shared" si="2"/>
        <v>44.72199170124481</v>
      </c>
      <c r="P10" s="9"/>
    </row>
    <row r="11" spans="1:16" ht="15">
      <c r="A11" s="12"/>
      <c r="B11" s="25">
        <v>323.2</v>
      </c>
      <c r="C11" s="20" t="s">
        <v>65</v>
      </c>
      <c r="D11" s="49">
        <v>2816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2816</v>
      </c>
      <c r="O11" s="50">
        <f t="shared" si="2"/>
        <v>3.8948824343015214</v>
      </c>
      <c r="P11" s="9"/>
    </row>
    <row r="12" spans="1:16" ht="15.75">
      <c r="A12" s="29" t="s">
        <v>14</v>
      </c>
      <c r="B12" s="30"/>
      <c r="C12" s="31"/>
      <c r="D12" s="32">
        <f aca="true" t="shared" si="4" ref="D12:M12">SUM(D13:D20)</f>
        <v>78321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809195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887516</v>
      </c>
      <c r="O12" s="48">
        <f t="shared" si="2"/>
        <v>1227.5463347164591</v>
      </c>
      <c r="P12" s="10"/>
    </row>
    <row r="13" spans="1:16" ht="15">
      <c r="A13" s="12"/>
      <c r="B13" s="25">
        <v>331.31</v>
      </c>
      <c r="C13" s="20" t="s">
        <v>83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496922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496922</v>
      </c>
      <c r="O13" s="50">
        <f t="shared" si="2"/>
        <v>687.3056708160443</v>
      </c>
      <c r="P13" s="9"/>
    </row>
    <row r="14" spans="1:16" ht="15">
      <c r="A14" s="12"/>
      <c r="B14" s="25">
        <v>331.35</v>
      </c>
      <c r="C14" s="20" t="s">
        <v>16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20983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20983</v>
      </c>
      <c r="O14" s="50">
        <f t="shared" si="2"/>
        <v>29.02213001383126</v>
      </c>
      <c r="P14" s="9"/>
    </row>
    <row r="15" spans="1:16" ht="15">
      <c r="A15" s="12"/>
      <c r="B15" s="25">
        <v>334.31</v>
      </c>
      <c r="C15" s="20" t="s">
        <v>87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291290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291290</v>
      </c>
      <c r="O15" s="50">
        <f t="shared" si="2"/>
        <v>402.89073305670814</v>
      </c>
      <c r="P15" s="9"/>
    </row>
    <row r="16" spans="1:16" ht="15">
      <c r="A16" s="12"/>
      <c r="B16" s="25">
        <v>334.49</v>
      </c>
      <c r="C16" s="20" t="s">
        <v>88</v>
      </c>
      <c r="D16" s="49">
        <v>5000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5000</v>
      </c>
      <c r="O16" s="50">
        <f t="shared" si="2"/>
        <v>6.915629322268327</v>
      </c>
      <c r="P16" s="9"/>
    </row>
    <row r="17" spans="1:16" ht="15">
      <c r="A17" s="12"/>
      <c r="B17" s="25">
        <v>335.12</v>
      </c>
      <c r="C17" s="20" t="s">
        <v>67</v>
      </c>
      <c r="D17" s="49">
        <v>33595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33595</v>
      </c>
      <c r="O17" s="50">
        <f t="shared" si="2"/>
        <v>46.46611341632089</v>
      </c>
      <c r="P17" s="9"/>
    </row>
    <row r="18" spans="1:16" ht="15">
      <c r="A18" s="12"/>
      <c r="B18" s="25">
        <v>335.14</v>
      </c>
      <c r="C18" s="20" t="s">
        <v>68</v>
      </c>
      <c r="D18" s="49">
        <v>223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223</v>
      </c>
      <c r="O18" s="50">
        <f t="shared" si="2"/>
        <v>0.3084370677731674</v>
      </c>
      <c r="P18" s="9"/>
    </row>
    <row r="19" spans="1:16" ht="15">
      <c r="A19" s="12"/>
      <c r="B19" s="25">
        <v>335.15</v>
      </c>
      <c r="C19" s="20" t="s">
        <v>69</v>
      </c>
      <c r="D19" s="49">
        <v>196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196</v>
      </c>
      <c r="O19" s="50">
        <f t="shared" si="2"/>
        <v>0.2710926694329184</v>
      </c>
      <c r="P19" s="9"/>
    </row>
    <row r="20" spans="1:16" ht="15">
      <c r="A20" s="12"/>
      <c r="B20" s="25">
        <v>335.18</v>
      </c>
      <c r="C20" s="20" t="s">
        <v>70</v>
      </c>
      <c r="D20" s="49">
        <v>39307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39307</v>
      </c>
      <c r="O20" s="50">
        <f t="shared" si="2"/>
        <v>54.36652835408022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SUM(D22:D25)</f>
        <v>2400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363814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366214</v>
      </c>
      <c r="O21" s="48">
        <f t="shared" si="2"/>
        <v>506.5200553250346</v>
      </c>
      <c r="P21" s="10"/>
    </row>
    <row r="22" spans="1:16" ht="15">
      <c r="A22" s="12"/>
      <c r="B22" s="25">
        <v>343.3</v>
      </c>
      <c r="C22" s="20" t="s">
        <v>26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215985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215985</v>
      </c>
      <c r="O22" s="50">
        <f t="shared" si="2"/>
        <v>298.7344398340249</v>
      </c>
      <c r="P22" s="9"/>
    </row>
    <row r="23" spans="1:16" ht="15">
      <c r="A23" s="12"/>
      <c r="B23" s="25">
        <v>343.4</v>
      </c>
      <c r="C23" s="20" t="s">
        <v>51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24960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24960</v>
      </c>
      <c r="O23" s="50">
        <f t="shared" si="2"/>
        <v>34.522821576763484</v>
      </c>
      <c r="P23" s="9"/>
    </row>
    <row r="24" spans="1:16" ht="15">
      <c r="A24" s="12"/>
      <c r="B24" s="25">
        <v>343.5</v>
      </c>
      <c r="C24" s="20" t="s">
        <v>52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122869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122869</v>
      </c>
      <c r="O24" s="50">
        <f t="shared" si="2"/>
        <v>169.9432918395574</v>
      </c>
      <c r="P24" s="9"/>
    </row>
    <row r="25" spans="1:16" ht="15">
      <c r="A25" s="12"/>
      <c r="B25" s="25">
        <v>347.5</v>
      </c>
      <c r="C25" s="20" t="s">
        <v>89</v>
      </c>
      <c r="D25" s="49">
        <v>2400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2400</v>
      </c>
      <c r="O25" s="50">
        <f t="shared" si="2"/>
        <v>3.319502074688797</v>
      </c>
      <c r="P25" s="9"/>
    </row>
    <row r="26" spans="1:16" ht="15.75">
      <c r="A26" s="29" t="s">
        <v>24</v>
      </c>
      <c r="B26" s="30"/>
      <c r="C26" s="31"/>
      <c r="D26" s="32">
        <f aca="true" t="shared" si="6" ref="D26:M26">SUM(D27:D27)</f>
        <v>267252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267252</v>
      </c>
      <c r="O26" s="48">
        <f t="shared" si="2"/>
        <v>369.64315352697093</v>
      </c>
      <c r="P26" s="10"/>
    </row>
    <row r="27" spans="1:16" ht="15">
      <c r="A27" s="13"/>
      <c r="B27" s="41">
        <v>351.5</v>
      </c>
      <c r="C27" s="21" t="s">
        <v>29</v>
      </c>
      <c r="D27" s="49">
        <v>267252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267252</v>
      </c>
      <c r="O27" s="50">
        <f t="shared" si="2"/>
        <v>369.64315352697093</v>
      </c>
      <c r="P27" s="9"/>
    </row>
    <row r="28" spans="1:16" ht="15.75">
      <c r="A28" s="29" t="s">
        <v>2</v>
      </c>
      <c r="B28" s="30"/>
      <c r="C28" s="31"/>
      <c r="D28" s="32">
        <f aca="true" t="shared" si="7" ref="D28:M28">SUM(D29:D31)</f>
        <v>3190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667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3857</v>
      </c>
      <c r="O28" s="48">
        <f t="shared" si="2"/>
        <v>5.334716459197787</v>
      </c>
      <c r="P28" s="10"/>
    </row>
    <row r="29" spans="1:16" ht="15">
      <c r="A29" s="12"/>
      <c r="B29" s="25">
        <v>361.1</v>
      </c>
      <c r="C29" s="20" t="s">
        <v>30</v>
      </c>
      <c r="D29" s="49">
        <v>47</v>
      </c>
      <c r="E29" s="49">
        <v>0</v>
      </c>
      <c r="F29" s="49">
        <v>0</v>
      </c>
      <c r="G29" s="49">
        <v>0</v>
      </c>
      <c r="H29" s="49">
        <v>0</v>
      </c>
      <c r="I29" s="49">
        <v>33</v>
      </c>
      <c r="J29" s="49">
        <v>0</v>
      </c>
      <c r="K29" s="49">
        <v>0</v>
      </c>
      <c r="L29" s="49">
        <v>0</v>
      </c>
      <c r="M29" s="49">
        <v>0</v>
      </c>
      <c r="N29" s="49">
        <f t="shared" si="1"/>
        <v>80</v>
      </c>
      <c r="O29" s="50">
        <f t="shared" si="2"/>
        <v>0.11065006915629322</v>
      </c>
      <c r="P29" s="9"/>
    </row>
    <row r="30" spans="1:16" ht="15">
      <c r="A30" s="12"/>
      <c r="B30" s="25">
        <v>366</v>
      </c>
      <c r="C30" s="20" t="s">
        <v>31</v>
      </c>
      <c r="D30" s="49">
        <v>1202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1"/>
        <v>1202</v>
      </c>
      <c r="O30" s="50">
        <f t="shared" si="2"/>
        <v>1.6625172890733058</v>
      </c>
      <c r="P30" s="9"/>
    </row>
    <row r="31" spans="1:16" ht="15.75" thickBot="1">
      <c r="A31" s="12"/>
      <c r="B31" s="25">
        <v>369.9</v>
      </c>
      <c r="C31" s="20" t="s">
        <v>53</v>
      </c>
      <c r="D31" s="49">
        <v>1941</v>
      </c>
      <c r="E31" s="49">
        <v>0</v>
      </c>
      <c r="F31" s="49">
        <v>0</v>
      </c>
      <c r="G31" s="49">
        <v>0</v>
      </c>
      <c r="H31" s="49">
        <v>0</v>
      </c>
      <c r="I31" s="49">
        <v>634</v>
      </c>
      <c r="J31" s="49">
        <v>0</v>
      </c>
      <c r="K31" s="49">
        <v>0</v>
      </c>
      <c r="L31" s="49">
        <v>0</v>
      </c>
      <c r="M31" s="49">
        <v>0</v>
      </c>
      <c r="N31" s="49">
        <f t="shared" si="1"/>
        <v>2575</v>
      </c>
      <c r="O31" s="50">
        <f t="shared" si="2"/>
        <v>3.561549100968188</v>
      </c>
      <c r="P31" s="9"/>
    </row>
    <row r="32" spans="1:119" ht="16.5" thickBot="1">
      <c r="A32" s="14" t="s">
        <v>27</v>
      </c>
      <c r="B32" s="23"/>
      <c r="C32" s="22"/>
      <c r="D32" s="15">
        <f>SUM(D5,D9,D12,D21,D26,D28)</f>
        <v>515426</v>
      </c>
      <c r="E32" s="15">
        <f aca="true" t="shared" si="8" ref="E32:M32">SUM(E5,E9,E12,E21,E26,E28)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1173676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1689102</v>
      </c>
      <c r="O32" s="40">
        <f t="shared" si="2"/>
        <v>2336.240663900415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3"/>
      <c r="B34" s="44"/>
      <c r="C34" s="44"/>
      <c r="D34" s="45"/>
      <c r="E34" s="45"/>
      <c r="F34" s="45"/>
      <c r="G34" s="45"/>
      <c r="H34" s="45"/>
      <c r="I34" s="45"/>
      <c r="J34" s="45"/>
      <c r="K34" s="45"/>
      <c r="L34" s="51" t="s">
        <v>90</v>
      </c>
      <c r="M34" s="51"/>
      <c r="N34" s="51"/>
      <c r="O34" s="46">
        <v>723</v>
      </c>
    </row>
    <row r="35" spans="1:15" ht="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5.75" customHeight="1" thickBot="1">
      <c r="A36" s="55" t="s">
        <v>55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SUM(D6:D8)</f>
        <v>121502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121502</v>
      </c>
      <c r="O5" s="33">
        <f aca="true" t="shared" si="2" ref="O5:O32">(N5/O$34)</f>
        <v>169.22284122562675</v>
      </c>
      <c r="P5" s="6"/>
    </row>
    <row r="6" spans="1:16" ht="15">
      <c r="A6" s="12"/>
      <c r="B6" s="25">
        <v>311</v>
      </c>
      <c r="C6" s="20" t="s">
        <v>1</v>
      </c>
      <c r="D6" s="49">
        <v>28950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28950</v>
      </c>
      <c r="O6" s="50">
        <f t="shared" si="2"/>
        <v>40.32033426183844</v>
      </c>
      <c r="P6" s="9"/>
    </row>
    <row r="7" spans="1:16" ht="15">
      <c r="A7" s="12"/>
      <c r="B7" s="25">
        <v>312.1</v>
      </c>
      <c r="C7" s="20" t="s">
        <v>9</v>
      </c>
      <c r="D7" s="49">
        <v>25203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25203</v>
      </c>
      <c r="O7" s="50">
        <f t="shared" si="2"/>
        <v>35.1016713091922</v>
      </c>
      <c r="P7" s="9"/>
    </row>
    <row r="8" spans="1:16" ht="15">
      <c r="A8" s="12"/>
      <c r="B8" s="25">
        <v>312.6</v>
      </c>
      <c r="C8" s="20" t="s">
        <v>10</v>
      </c>
      <c r="D8" s="49">
        <v>67349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67349</v>
      </c>
      <c r="O8" s="50">
        <f t="shared" si="2"/>
        <v>93.8008356545961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SUM(D10:D11)</f>
        <v>35576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7">
        <f t="shared" si="1"/>
        <v>35576</v>
      </c>
      <c r="O9" s="48">
        <f t="shared" si="2"/>
        <v>49.54874651810585</v>
      </c>
      <c r="P9" s="10"/>
    </row>
    <row r="10" spans="1:16" ht="15">
      <c r="A10" s="12"/>
      <c r="B10" s="25">
        <v>323.1</v>
      </c>
      <c r="C10" s="20" t="s">
        <v>44</v>
      </c>
      <c r="D10" s="49">
        <v>31892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31892</v>
      </c>
      <c r="O10" s="50">
        <f t="shared" si="2"/>
        <v>44.41782729805014</v>
      </c>
      <c r="P10" s="9"/>
    </row>
    <row r="11" spans="1:16" ht="15">
      <c r="A11" s="12"/>
      <c r="B11" s="25">
        <v>323.2</v>
      </c>
      <c r="C11" s="20" t="s">
        <v>65</v>
      </c>
      <c r="D11" s="49">
        <v>3684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3684</v>
      </c>
      <c r="O11" s="50">
        <f t="shared" si="2"/>
        <v>5.13091922005571</v>
      </c>
      <c r="P11" s="9"/>
    </row>
    <row r="12" spans="1:16" ht="15.75">
      <c r="A12" s="29" t="s">
        <v>14</v>
      </c>
      <c r="B12" s="30"/>
      <c r="C12" s="31"/>
      <c r="D12" s="32">
        <f aca="true" t="shared" si="4" ref="D12:M12">SUM(D13:D19)</f>
        <v>102691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2318318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2421009</v>
      </c>
      <c r="O12" s="48">
        <f t="shared" si="2"/>
        <v>3371.8788300835654</v>
      </c>
      <c r="P12" s="10"/>
    </row>
    <row r="13" spans="1:16" ht="15">
      <c r="A13" s="12"/>
      <c r="B13" s="25">
        <v>331.2</v>
      </c>
      <c r="C13" s="20" t="s">
        <v>45</v>
      </c>
      <c r="D13" s="49">
        <v>33500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33500</v>
      </c>
      <c r="O13" s="50">
        <f t="shared" si="2"/>
        <v>46.65738161559889</v>
      </c>
      <c r="P13" s="9"/>
    </row>
    <row r="14" spans="1:16" ht="15">
      <c r="A14" s="12"/>
      <c r="B14" s="25">
        <v>331.31</v>
      </c>
      <c r="C14" s="20" t="s">
        <v>83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68991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68991</v>
      </c>
      <c r="O14" s="50">
        <f t="shared" si="2"/>
        <v>96.08774373259052</v>
      </c>
      <c r="P14" s="9"/>
    </row>
    <row r="15" spans="1:16" ht="15">
      <c r="A15" s="12"/>
      <c r="B15" s="25">
        <v>331.35</v>
      </c>
      <c r="C15" s="20" t="s">
        <v>16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2249327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2249327</v>
      </c>
      <c r="O15" s="50">
        <f t="shared" si="2"/>
        <v>3132.767409470752</v>
      </c>
      <c r="P15" s="9"/>
    </row>
    <row r="16" spans="1:16" ht="15">
      <c r="A16" s="12"/>
      <c r="B16" s="25">
        <v>335.12</v>
      </c>
      <c r="C16" s="20" t="s">
        <v>67</v>
      </c>
      <c r="D16" s="49">
        <v>33493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33493</v>
      </c>
      <c r="O16" s="50">
        <f t="shared" si="2"/>
        <v>46.647632311977716</v>
      </c>
      <c r="P16" s="9"/>
    </row>
    <row r="17" spans="1:16" ht="15">
      <c r="A17" s="12"/>
      <c r="B17" s="25">
        <v>335.14</v>
      </c>
      <c r="C17" s="20" t="s">
        <v>68</v>
      </c>
      <c r="D17" s="49">
        <v>294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294</v>
      </c>
      <c r="O17" s="50">
        <f t="shared" si="2"/>
        <v>0.40947075208913647</v>
      </c>
      <c r="P17" s="9"/>
    </row>
    <row r="18" spans="1:16" ht="15">
      <c r="A18" s="12"/>
      <c r="B18" s="25">
        <v>335.15</v>
      </c>
      <c r="C18" s="20" t="s">
        <v>69</v>
      </c>
      <c r="D18" s="49">
        <v>196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196</v>
      </c>
      <c r="O18" s="50">
        <f t="shared" si="2"/>
        <v>0.27298050139275765</v>
      </c>
      <c r="P18" s="9"/>
    </row>
    <row r="19" spans="1:16" ht="15">
      <c r="A19" s="12"/>
      <c r="B19" s="25">
        <v>335.18</v>
      </c>
      <c r="C19" s="20" t="s">
        <v>70</v>
      </c>
      <c r="D19" s="49">
        <v>35208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35208</v>
      </c>
      <c r="O19" s="50">
        <f t="shared" si="2"/>
        <v>49.03621169916435</v>
      </c>
      <c r="P19" s="9"/>
    </row>
    <row r="20" spans="1:16" ht="15.75">
      <c r="A20" s="29" t="s">
        <v>23</v>
      </c>
      <c r="B20" s="30"/>
      <c r="C20" s="31"/>
      <c r="D20" s="32">
        <f aca="true" t="shared" si="5" ref="D20:M20">SUM(D21:D23)</f>
        <v>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285179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285179</v>
      </c>
      <c r="O20" s="48">
        <f t="shared" si="2"/>
        <v>397.1852367688022</v>
      </c>
      <c r="P20" s="10"/>
    </row>
    <row r="21" spans="1:16" ht="15">
      <c r="A21" s="12"/>
      <c r="B21" s="25">
        <v>343.3</v>
      </c>
      <c r="C21" s="20" t="s">
        <v>26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166548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166548</v>
      </c>
      <c r="O21" s="50">
        <f t="shared" si="2"/>
        <v>231.96100278551532</v>
      </c>
      <c r="P21" s="9"/>
    </row>
    <row r="22" spans="1:16" ht="15">
      <c r="A22" s="12"/>
      <c r="B22" s="25">
        <v>343.4</v>
      </c>
      <c r="C22" s="20" t="s">
        <v>51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25780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25780</v>
      </c>
      <c r="O22" s="50">
        <f t="shared" si="2"/>
        <v>35.90529247910864</v>
      </c>
      <c r="P22" s="9"/>
    </row>
    <row r="23" spans="1:16" ht="15">
      <c r="A23" s="12"/>
      <c r="B23" s="25">
        <v>343.5</v>
      </c>
      <c r="C23" s="20" t="s">
        <v>52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92851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92851</v>
      </c>
      <c r="O23" s="50">
        <f t="shared" si="2"/>
        <v>129.31894150417827</v>
      </c>
      <c r="P23" s="9"/>
    </row>
    <row r="24" spans="1:16" ht="15.75">
      <c r="A24" s="29" t="s">
        <v>24</v>
      </c>
      <c r="B24" s="30"/>
      <c r="C24" s="31"/>
      <c r="D24" s="32">
        <f aca="true" t="shared" si="6" ref="D24:M24">SUM(D25:D25)</f>
        <v>273336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273336</v>
      </c>
      <c r="O24" s="48">
        <f t="shared" si="2"/>
        <v>380.6908077994429</v>
      </c>
      <c r="P24" s="10"/>
    </row>
    <row r="25" spans="1:16" ht="15">
      <c r="A25" s="13"/>
      <c r="B25" s="41">
        <v>351.5</v>
      </c>
      <c r="C25" s="21" t="s">
        <v>29</v>
      </c>
      <c r="D25" s="49">
        <v>273336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273336</v>
      </c>
      <c r="O25" s="50">
        <f t="shared" si="2"/>
        <v>380.6908077994429</v>
      </c>
      <c r="P25" s="9"/>
    </row>
    <row r="26" spans="1:16" ht="15.75">
      <c r="A26" s="29" t="s">
        <v>2</v>
      </c>
      <c r="B26" s="30"/>
      <c r="C26" s="31"/>
      <c r="D26" s="32">
        <f aca="true" t="shared" si="7" ref="D26:M26">SUM(D27:D29)</f>
        <v>26721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1990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28711</v>
      </c>
      <c r="O26" s="48">
        <f t="shared" si="2"/>
        <v>39.9874651810585</v>
      </c>
      <c r="P26" s="10"/>
    </row>
    <row r="27" spans="1:16" ht="15">
      <c r="A27" s="12"/>
      <c r="B27" s="25">
        <v>361.1</v>
      </c>
      <c r="C27" s="20" t="s">
        <v>30</v>
      </c>
      <c r="D27" s="49">
        <v>76</v>
      </c>
      <c r="E27" s="49">
        <v>0</v>
      </c>
      <c r="F27" s="49">
        <v>0</v>
      </c>
      <c r="G27" s="49">
        <v>0</v>
      </c>
      <c r="H27" s="49">
        <v>0</v>
      </c>
      <c r="I27" s="49">
        <v>1390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1466</v>
      </c>
      <c r="O27" s="50">
        <f t="shared" si="2"/>
        <v>2.0417827298050137</v>
      </c>
      <c r="P27" s="9"/>
    </row>
    <row r="28" spans="1:16" ht="15">
      <c r="A28" s="12"/>
      <c r="B28" s="25">
        <v>366</v>
      </c>
      <c r="C28" s="20" t="s">
        <v>31</v>
      </c>
      <c r="D28" s="49">
        <v>23187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1"/>
        <v>23187</v>
      </c>
      <c r="O28" s="50">
        <f t="shared" si="2"/>
        <v>32.29387186629526</v>
      </c>
      <c r="P28" s="9"/>
    </row>
    <row r="29" spans="1:16" ht="15">
      <c r="A29" s="12"/>
      <c r="B29" s="25">
        <v>369.9</v>
      </c>
      <c r="C29" s="20" t="s">
        <v>53</v>
      </c>
      <c r="D29" s="49">
        <v>3458</v>
      </c>
      <c r="E29" s="49">
        <v>0</v>
      </c>
      <c r="F29" s="49">
        <v>0</v>
      </c>
      <c r="G29" s="49">
        <v>0</v>
      </c>
      <c r="H29" s="49">
        <v>0</v>
      </c>
      <c r="I29" s="49">
        <v>600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1"/>
        <v>4058</v>
      </c>
      <c r="O29" s="50">
        <f t="shared" si="2"/>
        <v>5.651810584958217</v>
      </c>
      <c r="P29" s="9"/>
    </row>
    <row r="30" spans="1:16" ht="15.75">
      <c r="A30" s="29" t="s">
        <v>25</v>
      </c>
      <c r="B30" s="30"/>
      <c r="C30" s="31"/>
      <c r="D30" s="32">
        <f aca="true" t="shared" si="8" ref="D30:M30">SUM(D31:D31)</f>
        <v>24152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24152</v>
      </c>
      <c r="O30" s="48">
        <f t="shared" si="2"/>
        <v>33.637883008356546</v>
      </c>
      <c r="P30" s="9"/>
    </row>
    <row r="31" spans="1:16" ht="15.75" thickBot="1">
      <c r="A31" s="12"/>
      <c r="B31" s="25">
        <v>384</v>
      </c>
      <c r="C31" s="20" t="s">
        <v>84</v>
      </c>
      <c r="D31" s="49">
        <v>24152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1"/>
        <v>24152</v>
      </c>
      <c r="O31" s="50">
        <f t="shared" si="2"/>
        <v>33.637883008356546</v>
      </c>
      <c r="P31" s="9"/>
    </row>
    <row r="32" spans="1:119" ht="16.5" thickBot="1">
      <c r="A32" s="14" t="s">
        <v>27</v>
      </c>
      <c r="B32" s="23"/>
      <c r="C32" s="22"/>
      <c r="D32" s="15">
        <f aca="true" t="shared" si="9" ref="D32:M32">SUM(D5,D9,D12,D20,D24,D26,D30)</f>
        <v>583978</v>
      </c>
      <c r="E32" s="15">
        <f t="shared" si="9"/>
        <v>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2605487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3189465</v>
      </c>
      <c r="O32" s="40">
        <f t="shared" si="2"/>
        <v>4442.151810584958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3"/>
      <c r="B34" s="44"/>
      <c r="C34" s="44"/>
      <c r="D34" s="45"/>
      <c r="E34" s="45"/>
      <c r="F34" s="45"/>
      <c r="G34" s="45"/>
      <c r="H34" s="45"/>
      <c r="I34" s="45"/>
      <c r="J34" s="45"/>
      <c r="K34" s="45"/>
      <c r="L34" s="51" t="s">
        <v>85</v>
      </c>
      <c r="M34" s="51"/>
      <c r="N34" s="51"/>
      <c r="O34" s="46">
        <v>718</v>
      </c>
    </row>
    <row r="35" spans="1:15" ht="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5.75" customHeight="1" thickBot="1">
      <c r="A36" s="55" t="s">
        <v>55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SUM(D6:D8)</f>
        <v>115538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115538</v>
      </c>
      <c r="O5" s="33">
        <f aca="true" t="shared" si="2" ref="O5:O28">(N5/O$30)</f>
        <v>162.50070323488046</v>
      </c>
      <c r="P5" s="6"/>
    </row>
    <row r="6" spans="1:16" ht="15">
      <c r="A6" s="12"/>
      <c r="B6" s="25">
        <v>311</v>
      </c>
      <c r="C6" s="20" t="s">
        <v>1</v>
      </c>
      <c r="D6" s="49">
        <v>24447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24447</v>
      </c>
      <c r="O6" s="50">
        <f t="shared" si="2"/>
        <v>34.38396624472574</v>
      </c>
      <c r="P6" s="9"/>
    </row>
    <row r="7" spans="1:16" ht="15">
      <c r="A7" s="12"/>
      <c r="B7" s="25">
        <v>312.1</v>
      </c>
      <c r="C7" s="20" t="s">
        <v>9</v>
      </c>
      <c r="D7" s="49">
        <v>24424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24424</v>
      </c>
      <c r="O7" s="50">
        <f t="shared" si="2"/>
        <v>34.351617440225034</v>
      </c>
      <c r="P7" s="9"/>
    </row>
    <row r="8" spans="1:16" ht="15">
      <c r="A8" s="12"/>
      <c r="B8" s="25">
        <v>312.6</v>
      </c>
      <c r="C8" s="20" t="s">
        <v>10</v>
      </c>
      <c r="D8" s="49">
        <v>66667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66667</v>
      </c>
      <c r="O8" s="50">
        <f t="shared" si="2"/>
        <v>93.76511954992968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SUM(D10:D11)</f>
        <v>40135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7">
        <f t="shared" si="1"/>
        <v>40135</v>
      </c>
      <c r="O9" s="48">
        <f t="shared" si="2"/>
        <v>56.44866385372715</v>
      </c>
      <c r="P9" s="10"/>
    </row>
    <row r="10" spans="1:16" ht="15">
      <c r="A10" s="12"/>
      <c r="B10" s="25">
        <v>323.1</v>
      </c>
      <c r="C10" s="20" t="s">
        <v>44</v>
      </c>
      <c r="D10" s="49">
        <v>37228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37228</v>
      </c>
      <c r="O10" s="50">
        <f t="shared" si="2"/>
        <v>52.360056258790436</v>
      </c>
      <c r="P10" s="9"/>
    </row>
    <row r="11" spans="1:16" ht="15">
      <c r="A11" s="12"/>
      <c r="B11" s="25">
        <v>323.2</v>
      </c>
      <c r="C11" s="20" t="s">
        <v>65</v>
      </c>
      <c r="D11" s="49">
        <v>2907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2907</v>
      </c>
      <c r="O11" s="50">
        <f t="shared" si="2"/>
        <v>4.0886075949367084</v>
      </c>
      <c r="P11" s="9"/>
    </row>
    <row r="12" spans="1:16" ht="15.75">
      <c r="A12" s="29" t="s">
        <v>14</v>
      </c>
      <c r="B12" s="30"/>
      <c r="C12" s="31"/>
      <c r="D12" s="32">
        <f aca="true" t="shared" si="4" ref="D12:M12">SUM(D13:D17)</f>
        <v>61741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14756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76497</v>
      </c>
      <c r="O12" s="48">
        <f t="shared" si="2"/>
        <v>107.59071729957806</v>
      </c>
      <c r="P12" s="10"/>
    </row>
    <row r="13" spans="1:16" ht="15">
      <c r="A13" s="12"/>
      <c r="B13" s="25">
        <v>334.5</v>
      </c>
      <c r="C13" s="20" t="s">
        <v>80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14756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14756</v>
      </c>
      <c r="O13" s="50">
        <f t="shared" si="2"/>
        <v>20.753867791842474</v>
      </c>
      <c r="P13" s="9"/>
    </row>
    <row r="14" spans="1:16" ht="15">
      <c r="A14" s="12"/>
      <c r="B14" s="25">
        <v>335.12</v>
      </c>
      <c r="C14" s="20" t="s">
        <v>67</v>
      </c>
      <c r="D14" s="49">
        <v>29193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29193</v>
      </c>
      <c r="O14" s="50">
        <f t="shared" si="2"/>
        <v>41.05907172995781</v>
      </c>
      <c r="P14" s="9"/>
    </row>
    <row r="15" spans="1:16" ht="15">
      <c r="A15" s="12"/>
      <c r="B15" s="25">
        <v>335.14</v>
      </c>
      <c r="C15" s="20" t="s">
        <v>68</v>
      </c>
      <c r="D15" s="49">
        <v>199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199</v>
      </c>
      <c r="O15" s="50">
        <f t="shared" si="2"/>
        <v>0.279887482419128</v>
      </c>
      <c r="P15" s="9"/>
    </row>
    <row r="16" spans="1:16" ht="15">
      <c r="A16" s="12"/>
      <c r="B16" s="25">
        <v>335.15</v>
      </c>
      <c r="C16" s="20" t="s">
        <v>69</v>
      </c>
      <c r="D16" s="49">
        <v>196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196</v>
      </c>
      <c r="O16" s="50">
        <f t="shared" si="2"/>
        <v>0.27566807313642755</v>
      </c>
      <c r="P16" s="9"/>
    </row>
    <row r="17" spans="1:16" ht="15">
      <c r="A17" s="12"/>
      <c r="B17" s="25">
        <v>335.18</v>
      </c>
      <c r="C17" s="20" t="s">
        <v>70</v>
      </c>
      <c r="D17" s="49">
        <v>32153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32153</v>
      </c>
      <c r="O17" s="50">
        <f t="shared" si="2"/>
        <v>45.22222222222222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SUM(D19:D21)</f>
        <v>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190068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190068</v>
      </c>
      <c r="O18" s="48">
        <f t="shared" si="2"/>
        <v>267.32489451476795</v>
      </c>
      <c r="P18" s="10"/>
    </row>
    <row r="19" spans="1:16" ht="15">
      <c r="A19" s="12"/>
      <c r="B19" s="25">
        <v>343.3</v>
      </c>
      <c r="C19" s="20" t="s">
        <v>26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100899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100899</v>
      </c>
      <c r="O19" s="50">
        <f t="shared" si="2"/>
        <v>141.91139240506328</v>
      </c>
      <c r="P19" s="9"/>
    </row>
    <row r="20" spans="1:16" ht="15">
      <c r="A20" s="12"/>
      <c r="B20" s="25">
        <v>343.4</v>
      </c>
      <c r="C20" s="20" t="s">
        <v>51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25730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25730</v>
      </c>
      <c r="O20" s="50">
        <f t="shared" si="2"/>
        <v>36.18846694796062</v>
      </c>
      <c r="P20" s="9"/>
    </row>
    <row r="21" spans="1:16" ht="15">
      <c r="A21" s="12"/>
      <c r="B21" s="25">
        <v>343.5</v>
      </c>
      <c r="C21" s="20" t="s">
        <v>52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63439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63439</v>
      </c>
      <c r="O21" s="50">
        <f t="shared" si="2"/>
        <v>89.22503516174402</v>
      </c>
      <c r="P21" s="9"/>
    </row>
    <row r="22" spans="1:16" ht="15.75">
      <c r="A22" s="29" t="s">
        <v>24</v>
      </c>
      <c r="B22" s="30"/>
      <c r="C22" s="31"/>
      <c r="D22" s="32">
        <f aca="true" t="shared" si="6" ref="D22:M22">SUM(D23:D23)</f>
        <v>320820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320820</v>
      </c>
      <c r="O22" s="48">
        <f t="shared" si="2"/>
        <v>451.2236286919831</v>
      </c>
      <c r="P22" s="10"/>
    </row>
    <row r="23" spans="1:16" ht="15">
      <c r="A23" s="13"/>
      <c r="B23" s="41">
        <v>351.5</v>
      </c>
      <c r="C23" s="21" t="s">
        <v>29</v>
      </c>
      <c r="D23" s="49">
        <v>320820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320820</v>
      </c>
      <c r="O23" s="50">
        <f t="shared" si="2"/>
        <v>451.2236286919831</v>
      </c>
      <c r="P23" s="9"/>
    </row>
    <row r="24" spans="1:16" ht="15.75">
      <c r="A24" s="29" t="s">
        <v>2</v>
      </c>
      <c r="B24" s="30"/>
      <c r="C24" s="31"/>
      <c r="D24" s="32">
        <f aca="true" t="shared" si="7" ref="D24:M24">SUM(D25:D27)</f>
        <v>19593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2843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22436</v>
      </c>
      <c r="O24" s="48">
        <f t="shared" si="2"/>
        <v>31.555555555555557</v>
      </c>
      <c r="P24" s="10"/>
    </row>
    <row r="25" spans="1:16" ht="15">
      <c r="A25" s="12"/>
      <c r="B25" s="25">
        <v>361.1</v>
      </c>
      <c r="C25" s="20" t="s">
        <v>30</v>
      </c>
      <c r="D25" s="49">
        <v>124</v>
      </c>
      <c r="E25" s="49">
        <v>0</v>
      </c>
      <c r="F25" s="49">
        <v>0</v>
      </c>
      <c r="G25" s="49">
        <v>0</v>
      </c>
      <c r="H25" s="49">
        <v>0</v>
      </c>
      <c r="I25" s="49">
        <v>48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172</v>
      </c>
      <c r="O25" s="50">
        <f t="shared" si="2"/>
        <v>0.2419127988748242</v>
      </c>
      <c r="P25" s="9"/>
    </row>
    <row r="26" spans="1:16" ht="15">
      <c r="A26" s="12"/>
      <c r="B26" s="25">
        <v>366</v>
      </c>
      <c r="C26" s="20" t="s">
        <v>31</v>
      </c>
      <c r="D26" s="49">
        <v>9037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9037</v>
      </c>
      <c r="O26" s="50">
        <f t="shared" si="2"/>
        <v>12.71026722925457</v>
      </c>
      <c r="P26" s="9"/>
    </row>
    <row r="27" spans="1:16" ht="15.75" thickBot="1">
      <c r="A27" s="12"/>
      <c r="B27" s="25">
        <v>369.9</v>
      </c>
      <c r="C27" s="20" t="s">
        <v>53</v>
      </c>
      <c r="D27" s="49">
        <v>10432</v>
      </c>
      <c r="E27" s="49">
        <v>0</v>
      </c>
      <c r="F27" s="49">
        <v>0</v>
      </c>
      <c r="G27" s="49">
        <v>0</v>
      </c>
      <c r="H27" s="49">
        <v>0</v>
      </c>
      <c r="I27" s="49">
        <v>2795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13227</v>
      </c>
      <c r="O27" s="50">
        <f t="shared" si="2"/>
        <v>18.60337552742616</v>
      </c>
      <c r="P27" s="9"/>
    </row>
    <row r="28" spans="1:119" ht="16.5" thickBot="1">
      <c r="A28" s="14" t="s">
        <v>27</v>
      </c>
      <c r="B28" s="23"/>
      <c r="C28" s="22"/>
      <c r="D28" s="15">
        <f>SUM(D5,D9,D12,D18,D22,D24)</f>
        <v>557827</v>
      </c>
      <c r="E28" s="15">
        <f aca="true" t="shared" si="8" ref="E28:M28">SUM(E5,E9,E12,E18,E22,E24)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207667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765494</v>
      </c>
      <c r="O28" s="40">
        <f t="shared" si="2"/>
        <v>1076.6441631504922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3"/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51" t="s">
        <v>81</v>
      </c>
      <c r="M30" s="51"/>
      <c r="N30" s="51"/>
      <c r="O30" s="46">
        <v>711</v>
      </c>
    </row>
    <row r="31" spans="1:15" ht="1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5.75" customHeight="1" thickBot="1">
      <c r="A32" s="55" t="s">
        <v>55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SUM(D6:D8)</f>
        <v>116433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116433</v>
      </c>
      <c r="O5" s="33">
        <f aca="true" t="shared" si="2" ref="O5:O28">(N5/O$30)</f>
        <v>160.81906077348066</v>
      </c>
      <c r="P5" s="6"/>
    </row>
    <row r="6" spans="1:16" ht="15">
      <c r="A6" s="12"/>
      <c r="B6" s="25">
        <v>311</v>
      </c>
      <c r="C6" s="20" t="s">
        <v>1</v>
      </c>
      <c r="D6" s="49">
        <v>23845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23845</v>
      </c>
      <c r="O6" s="50">
        <f t="shared" si="2"/>
        <v>32.93508287292818</v>
      </c>
      <c r="P6" s="9"/>
    </row>
    <row r="7" spans="1:16" ht="15">
      <c r="A7" s="12"/>
      <c r="B7" s="25">
        <v>312.1</v>
      </c>
      <c r="C7" s="20" t="s">
        <v>9</v>
      </c>
      <c r="D7" s="49">
        <v>27776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27776</v>
      </c>
      <c r="O7" s="50">
        <f t="shared" si="2"/>
        <v>38.3646408839779</v>
      </c>
      <c r="P7" s="9"/>
    </row>
    <row r="8" spans="1:16" ht="15">
      <c r="A8" s="12"/>
      <c r="B8" s="25">
        <v>312.6</v>
      </c>
      <c r="C8" s="20" t="s">
        <v>10</v>
      </c>
      <c r="D8" s="49">
        <v>64812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64812</v>
      </c>
      <c r="O8" s="50">
        <f t="shared" si="2"/>
        <v>89.51933701657458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SUM(D10:D11)</f>
        <v>39022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7">
        <f t="shared" si="1"/>
        <v>39022</v>
      </c>
      <c r="O9" s="48">
        <f t="shared" si="2"/>
        <v>53.89779005524862</v>
      </c>
      <c r="P9" s="10"/>
    </row>
    <row r="10" spans="1:16" ht="15">
      <c r="A10" s="12"/>
      <c r="B10" s="25">
        <v>323.1</v>
      </c>
      <c r="C10" s="20" t="s">
        <v>44</v>
      </c>
      <c r="D10" s="49">
        <v>35437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35437</v>
      </c>
      <c r="O10" s="50">
        <f t="shared" si="2"/>
        <v>48.94613259668508</v>
      </c>
      <c r="P10" s="9"/>
    </row>
    <row r="11" spans="1:16" ht="15">
      <c r="A11" s="12"/>
      <c r="B11" s="25">
        <v>323.2</v>
      </c>
      <c r="C11" s="20" t="s">
        <v>65</v>
      </c>
      <c r="D11" s="49">
        <v>3585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3585</v>
      </c>
      <c r="O11" s="50">
        <f t="shared" si="2"/>
        <v>4.951657458563536</v>
      </c>
      <c r="P11" s="9"/>
    </row>
    <row r="12" spans="1:16" ht="15.75">
      <c r="A12" s="29" t="s">
        <v>14</v>
      </c>
      <c r="B12" s="30"/>
      <c r="C12" s="31"/>
      <c r="D12" s="32">
        <f aca="true" t="shared" si="4" ref="D12:M12">SUM(D13:D16)</f>
        <v>65652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65652</v>
      </c>
      <c r="O12" s="48">
        <f t="shared" si="2"/>
        <v>90.67955801104972</v>
      </c>
      <c r="P12" s="10"/>
    </row>
    <row r="13" spans="1:16" ht="15">
      <c r="A13" s="12"/>
      <c r="B13" s="25">
        <v>335.12</v>
      </c>
      <c r="C13" s="20" t="s">
        <v>67</v>
      </c>
      <c r="D13" s="49">
        <v>32030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32030</v>
      </c>
      <c r="O13" s="50">
        <f t="shared" si="2"/>
        <v>44.24033149171271</v>
      </c>
      <c r="P13" s="9"/>
    </row>
    <row r="14" spans="1:16" ht="15">
      <c r="A14" s="12"/>
      <c r="B14" s="25">
        <v>335.14</v>
      </c>
      <c r="C14" s="20" t="s">
        <v>68</v>
      </c>
      <c r="D14" s="49">
        <v>226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226</v>
      </c>
      <c r="O14" s="50">
        <f t="shared" si="2"/>
        <v>0.31215469613259667</v>
      </c>
      <c r="P14" s="9"/>
    </row>
    <row r="15" spans="1:16" ht="15">
      <c r="A15" s="12"/>
      <c r="B15" s="25">
        <v>335.15</v>
      </c>
      <c r="C15" s="20" t="s">
        <v>69</v>
      </c>
      <c r="D15" s="49">
        <v>224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224</v>
      </c>
      <c r="O15" s="50">
        <f t="shared" si="2"/>
        <v>0.30939226519337015</v>
      </c>
      <c r="P15" s="9"/>
    </row>
    <row r="16" spans="1:16" ht="15">
      <c r="A16" s="12"/>
      <c r="B16" s="25">
        <v>335.18</v>
      </c>
      <c r="C16" s="20" t="s">
        <v>70</v>
      </c>
      <c r="D16" s="49">
        <v>33172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33172</v>
      </c>
      <c r="O16" s="50">
        <f t="shared" si="2"/>
        <v>45.81767955801105</v>
      </c>
      <c r="P16" s="9"/>
    </row>
    <row r="17" spans="1:16" ht="15.75">
      <c r="A17" s="29" t="s">
        <v>23</v>
      </c>
      <c r="B17" s="30"/>
      <c r="C17" s="31"/>
      <c r="D17" s="32">
        <f aca="true" t="shared" si="5" ref="D17:M17">SUM(D18:D21)</f>
        <v>2231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185565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187796</v>
      </c>
      <c r="O17" s="48">
        <f t="shared" si="2"/>
        <v>259.3867403314917</v>
      </c>
      <c r="P17" s="10"/>
    </row>
    <row r="18" spans="1:16" ht="15">
      <c r="A18" s="12"/>
      <c r="B18" s="25">
        <v>341.8</v>
      </c>
      <c r="C18" s="20" t="s">
        <v>77</v>
      </c>
      <c r="D18" s="49">
        <v>2231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2231</v>
      </c>
      <c r="O18" s="50">
        <f t="shared" si="2"/>
        <v>3.0814917127071824</v>
      </c>
      <c r="P18" s="9"/>
    </row>
    <row r="19" spans="1:16" ht="15">
      <c r="A19" s="12"/>
      <c r="B19" s="25">
        <v>343.3</v>
      </c>
      <c r="C19" s="20" t="s">
        <v>26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101628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101628</v>
      </c>
      <c r="O19" s="50">
        <f t="shared" si="2"/>
        <v>140.37016574585635</v>
      </c>
      <c r="P19" s="9"/>
    </row>
    <row r="20" spans="1:16" ht="15">
      <c r="A20" s="12"/>
      <c r="B20" s="25">
        <v>343.4</v>
      </c>
      <c r="C20" s="20" t="s">
        <v>51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25440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25440</v>
      </c>
      <c r="O20" s="50">
        <f t="shared" si="2"/>
        <v>35.13812154696133</v>
      </c>
      <c r="P20" s="9"/>
    </row>
    <row r="21" spans="1:16" ht="15">
      <c r="A21" s="12"/>
      <c r="B21" s="25">
        <v>343.5</v>
      </c>
      <c r="C21" s="20" t="s">
        <v>52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58497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58497</v>
      </c>
      <c r="O21" s="50">
        <f t="shared" si="2"/>
        <v>80.79696132596685</v>
      </c>
      <c r="P21" s="9"/>
    </row>
    <row r="22" spans="1:16" ht="15.75">
      <c r="A22" s="29" t="s">
        <v>24</v>
      </c>
      <c r="B22" s="30"/>
      <c r="C22" s="31"/>
      <c r="D22" s="32">
        <f aca="true" t="shared" si="6" ref="D22:M22">SUM(D23:D23)</f>
        <v>247367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247367</v>
      </c>
      <c r="O22" s="48">
        <f t="shared" si="2"/>
        <v>341.6671270718232</v>
      </c>
      <c r="P22" s="10"/>
    </row>
    <row r="23" spans="1:16" ht="15">
      <c r="A23" s="13"/>
      <c r="B23" s="41">
        <v>351.5</v>
      </c>
      <c r="C23" s="21" t="s">
        <v>29</v>
      </c>
      <c r="D23" s="49">
        <v>247367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247367</v>
      </c>
      <c r="O23" s="50">
        <f t="shared" si="2"/>
        <v>341.6671270718232</v>
      </c>
      <c r="P23" s="9"/>
    </row>
    <row r="24" spans="1:16" ht="15.75">
      <c r="A24" s="29" t="s">
        <v>2</v>
      </c>
      <c r="B24" s="30"/>
      <c r="C24" s="31"/>
      <c r="D24" s="32">
        <f aca="true" t="shared" si="7" ref="D24:M24">SUM(D25:D27)</f>
        <v>25803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1744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27547</v>
      </c>
      <c r="O24" s="48">
        <f t="shared" si="2"/>
        <v>38.04834254143646</v>
      </c>
      <c r="P24" s="10"/>
    </row>
    <row r="25" spans="1:16" ht="15">
      <c r="A25" s="12"/>
      <c r="B25" s="25">
        <v>361.1</v>
      </c>
      <c r="C25" s="20" t="s">
        <v>30</v>
      </c>
      <c r="D25" s="49">
        <v>128</v>
      </c>
      <c r="E25" s="49">
        <v>0</v>
      </c>
      <c r="F25" s="49">
        <v>0</v>
      </c>
      <c r="G25" s="49">
        <v>0</v>
      </c>
      <c r="H25" s="49">
        <v>0</v>
      </c>
      <c r="I25" s="49">
        <v>27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155</v>
      </c>
      <c r="O25" s="50">
        <f t="shared" si="2"/>
        <v>0.21408839779005526</v>
      </c>
      <c r="P25" s="9"/>
    </row>
    <row r="26" spans="1:16" ht="15">
      <c r="A26" s="12"/>
      <c r="B26" s="25">
        <v>366</v>
      </c>
      <c r="C26" s="20" t="s">
        <v>31</v>
      </c>
      <c r="D26" s="49">
        <v>2994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2994</v>
      </c>
      <c r="O26" s="50">
        <f t="shared" si="2"/>
        <v>4.1353591160221</v>
      </c>
      <c r="P26" s="9"/>
    </row>
    <row r="27" spans="1:16" ht="15.75" thickBot="1">
      <c r="A27" s="12"/>
      <c r="B27" s="25">
        <v>369.9</v>
      </c>
      <c r="C27" s="20" t="s">
        <v>53</v>
      </c>
      <c r="D27" s="49">
        <v>22681</v>
      </c>
      <c r="E27" s="49">
        <v>0</v>
      </c>
      <c r="F27" s="49">
        <v>0</v>
      </c>
      <c r="G27" s="49">
        <v>0</v>
      </c>
      <c r="H27" s="49">
        <v>0</v>
      </c>
      <c r="I27" s="49">
        <v>1717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24398</v>
      </c>
      <c r="O27" s="50">
        <f t="shared" si="2"/>
        <v>33.69889502762431</v>
      </c>
      <c r="P27" s="9"/>
    </row>
    <row r="28" spans="1:119" ht="16.5" thickBot="1">
      <c r="A28" s="14" t="s">
        <v>27</v>
      </c>
      <c r="B28" s="23"/>
      <c r="C28" s="22"/>
      <c r="D28" s="15">
        <f>SUM(D5,D9,D12,D17,D22,D24)</f>
        <v>496508</v>
      </c>
      <c r="E28" s="15">
        <f aca="true" t="shared" si="8" ref="E28:M28">SUM(E5,E9,E12,E17,E22,E24)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187309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683817</v>
      </c>
      <c r="O28" s="40">
        <f t="shared" si="2"/>
        <v>944.4986187845304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3"/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51" t="s">
        <v>78</v>
      </c>
      <c r="M30" s="51"/>
      <c r="N30" s="51"/>
      <c r="O30" s="46">
        <v>724</v>
      </c>
    </row>
    <row r="31" spans="1:15" ht="1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5.75" customHeight="1" thickBot="1">
      <c r="A32" s="55" t="s">
        <v>55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SUM(D6:D8)</f>
        <v>108036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108036</v>
      </c>
      <c r="O5" s="33">
        <f aca="true" t="shared" si="2" ref="O5:O28">(N5/O$30)</f>
        <v>146.9877551020408</v>
      </c>
      <c r="P5" s="6"/>
    </row>
    <row r="6" spans="1:16" ht="15">
      <c r="A6" s="12"/>
      <c r="B6" s="25">
        <v>311</v>
      </c>
      <c r="C6" s="20" t="s">
        <v>1</v>
      </c>
      <c r="D6" s="49">
        <v>25365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25365</v>
      </c>
      <c r="O6" s="50">
        <f t="shared" si="2"/>
        <v>34.51020408163265</v>
      </c>
      <c r="P6" s="9"/>
    </row>
    <row r="7" spans="1:16" ht="15">
      <c r="A7" s="12"/>
      <c r="B7" s="25">
        <v>312.1</v>
      </c>
      <c r="C7" s="20" t="s">
        <v>9</v>
      </c>
      <c r="D7" s="49">
        <v>24859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24859</v>
      </c>
      <c r="O7" s="50">
        <f t="shared" si="2"/>
        <v>33.821768707482995</v>
      </c>
      <c r="P7" s="9"/>
    </row>
    <row r="8" spans="1:16" ht="15">
      <c r="A8" s="12"/>
      <c r="B8" s="25">
        <v>312.6</v>
      </c>
      <c r="C8" s="20" t="s">
        <v>10</v>
      </c>
      <c r="D8" s="49">
        <v>57812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57812</v>
      </c>
      <c r="O8" s="50">
        <f t="shared" si="2"/>
        <v>78.65578231292517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SUM(D10:D11)</f>
        <v>38612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7">
        <f t="shared" si="1"/>
        <v>38612</v>
      </c>
      <c r="O9" s="48">
        <f t="shared" si="2"/>
        <v>52.53333333333333</v>
      </c>
      <c r="P9" s="10"/>
    </row>
    <row r="10" spans="1:16" ht="15">
      <c r="A10" s="12"/>
      <c r="B10" s="25">
        <v>323.1</v>
      </c>
      <c r="C10" s="20" t="s">
        <v>44</v>
      </c>
      <c r="D10" s="49">
        <v>33675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33675</v>
      </c>
      <c r="O10" s="50">
        <f t="shared" si="2"/>
        <v>45.816326530612244</v>
      </c>
      <c r="P10" s="9"/>
    </row>
    <row r="11" spans="1:16" ht="15">
      <c r="A11" s="12"/>
      <c r="B11" s="25">
        <v>323.2</v>
      </c>
      <c r="C11" s="20" t="s">
        <v>65</v>
      </c>
      <c r="D11" s="49">
        <v>4937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4937</v>
      </c>
      <c r="O11" s="50">
        <f t="shared" si="2"/>
        <v>6.717006802721088</v>
      </c>
      <c r="P11" s="9"/>
    </row>
    <row r="12" spans="1:16" ht="15.75">
      <c r="A12" s="29" t="s">
        <v>14</v>
      </c>
      <c r="B12" s="30"/>
      <c r="C12" s="31"/>
      <c r="D12" s="32">
        <f aca="true" t="shared" si="4" ref="D12:M12">SUM(D13:D17)</f>
        <v>117935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7">
        <f t="shared" si="1"/>
        <v>117935</v>
      </c>
      <c r="O12" s="48">
        <f t="shared" si="2"/>
        <v>160.45578231292518</v>
      </c>
      <c r="P12" s="10"/>
    </row>
    <row r="13" spans="1:16" ht="15">
      <c r="A13" s="12"/>
      <c r="B13" s="25">
        <v>331.49</v>
      </c>
      <c r="C13" s="20" t="s">
        <v>66</v>
      </c>
      <c r="D13" s="49">
        <v>59393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59393</v>
      </c>
      <c r="O13" s="50">
        <f t="shared" si="2"/>
        <v>80.80680272108843</v>
      </c>
      <c r="P13" s="9"/>
    </row>
    <row r="14" spans="1:16" ht="15">
      <c r="A14" s="12"/>
      <c r="B14" s="25">
        <v>335.12</v>
      </c>
      <c r="C14" s="20" t="s">
        <v>67</v>
      </c>
      <c r="D14" s="49">
        <v>29427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29427</v>
      </c>
      <c r="O14" s="50">
        <f t="shared" si="2"/>
        <v>40.03673469387755</v>
      </c>
      <c r="P14" s="9"/>
    </row>
    <row r="15" spans="1:16" ht="15">
      <c r="A15" s="12"/>
      <c r="B15" s="25">
        <v>335.14</v>
      </c>
      <c r="C15" s="20" t="s">
        <v>68</v>
      </c>
      <c r="D15" s="49">
        <v>158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158</v>
      </c>
      <c r="O15" s="50">
        <f t="shared" si="2"/>
        <v>0.21496598639455783</v>
      </c>
      <c r="P15" s="9"/>
    </row>
    <row r="16" spans="1:16" ht="15">
      <c r="A16" s="12"/>
      <c r="B16" s="25">
        <v>335.15</v>
      </c>
      <c r="C16" s="20" t="s">
        <v>69</v>
      </c>
      <c r="D16" s="49">
        <v>139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139</v>
      </c>
      <c r="O16" s="50">
        <f t="shared" si="2"/>
        <v>0.1891156462585034</v>
      </c>
      <c r="P16" s="9"/>
    </row>
    <row r="17" spans="1:16" ht="15">
      <c r="A17" s="12"/>
      <c r="B17" s="25">
        <v>335.18</v>
      </c>
      <c r="C17" s="20" t="s">
        <v>70</v>
      </c>
      <c r="D17" s="49">
        <v>28818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28818</v>
      </c>
      <c r="O17" s="50">
        <f t="shared" si="2"/>
        <v>39.20816326530612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SUM(D19:D21)</f>
        <v>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203551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203551</v>
      </c>
      <c r="O18" s="48">
        <f t="shared" si="2"/>
        <v>276.94013605442177</v>
      </c>
      <c r="P18" s="10"/>
    </row>
    <row r="19" spans="1:16" ht="15">
      <c r="A19" s="12"/>
      <c r="B19" s="25">
        <v>343.3</v>
      </c>
      <c r="C19" s="20" t="s">
        <v>26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117423</v>
      </c>
      <c r="J19" s="49">
        <v>0</v>
      </c>
      <c r="K19" s="49">
        <v>0</v>
      </c>
      <c r="L19" s="49">
        <v>0</v>
      </c>
      <c r="M19" s="49">
        <v>0</v>
      </c>
      <c r="N19" s="49">
        <f t="shared" si="1"/>
        <v>117423</v>
      </c>
      <c r="O19" s="50">
        <f t="shared" si="2"/>
        <v>159.75918367346938</v>
      </c>
      <c r="P19" s="9"/>
    </row>
    <row r="20" spans="1:16" ht="15">
      <c r="A20" s="12"/>
      <c r="B20" s="25">
        <v>343.4</v>
      </c>
      <c r="C20" s="20" t="s">
        <v>51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25815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25815</v>
      </c>
      <c r="O20" s="50">
        <f t="shared" si="2"/>
        <v>35.12244897959184</v>
      </c>
      <c r="P20" s="9"/>
    </row>
    <row r="21" spans="1:16" ht="15">
      <c r="A21" s="12"/>
      <c r="B21" s="25">
        <v>343.5</v>
      </c>
      <c r="C21" s="20" t="s">
        <v>52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60313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60313</v>
      </c>
      <c r="O21" s="50">
        <f t="shared" si="2"/>
        <v>82.05850340136054</v>
      </c>
      <c r="P21" s="9"/>
    </row>
    <row r="22" spans="1:16" ht="15.75">
      <c r="A22" s="29" t="s">
        <v>24</v>
      </c>
      <c r="B22" s="30"/>
      <c r="C22" s="31"/>
      <c r="D22" s="32">
        <f aca="true" t="shared" si="6" ref="D22:M22">SUM(D23:D23)</f>
        <v>163649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163649</v>
      </c>
      <c r="O22" s="48">
        <f t="shared" si="2"/>
        <v>222.6517006802721</v>
      </c>
      <c r="P22" s="10"/>
    </row>
    <row r="23" spans="1:16" ht="15">
      <c r="A23" s="13"/>
      <c r="B23" s="41">
        <v>351.5</v>
      </c>
      <c r="C23" s="21" t="s">
        <v>29</v>
      </c>
      <c r="D23" s="49">
        <v>163649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163649</v>
      </c>
      <c r="O23" s="50">
        <f t="shared" si="2"/>
        <v>222.6517006802721</v>
      </c>
      <c r="P23" s="9"/>
    </row>
    <row r="24" spans="1:16" ht="15.75">
      <c r="A24" s="29" t="s">
        <v>2</v>
      </c>
      <c r="B24" s="30"/>
      <c r="C24" s="31"/>
      <c r="D24" s="32">
        <f aca="true" t="shared" si="7" ref="D24:M24">SUM(D25:D27)</f>
        <v>22846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1770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24616</v>
      </c>
      <c r="O24" s="48">
        <f t="shared" si="2"/>
        <v>33.49115646258503</v>
      </c>
      <c r="P24" s="10"/>
    </row>
    <row r="25" spans="1:16" ht="15">
      <c r="A25" s="12"/>
      <c r="B25" s="25">
        <v>361.1</v>
      </c>
      <c r="C25" s="20" t="s">
        <v>30</v>
      </c>
      <c r="D25" s="49">
        <v>144</v>
      </c>
      <c r="E25" s="49">
        <v>0</v>
      </c>
      <c r="F25" s="49">
        <v>0</v>
      </c>
      <c r="G25" s="49">
        <v>0</v>
      </c>
      <c r="H25" s="49">
        <v>0</v>
      </c>
      <c r="I25" s="49">
        <v>1288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1432</v>
      </c>
      <c r="O25" s="50">
        <f t="shared" si="2"/>
        <v>1.948299319727891</v>
      </c>
      <c r="P25" s="9"/>
    </row>
    <row r="26" spans="1:16" ht="15">
      <c r="A26" s="12"/>
      <c r="B26" s="25">
        <v>366</v>
      </c>
      <c r="C26" s="20" t="s">
        <v>31</v>
      </c>
      <c r="D26" s="49">
        <v>20020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20020</v>
      </c>
      <c r="O26" s="50">
        <f t="shared" si="2"/>
        <v>27.238095238095237</v>
      </c>
      <c r="P26" s="9"/>
    </row>
    <row r="27" spans="1:16" ht="15.75" thickBot="1">
      <c r="A27" s="12"/>
      <c r="B27" s="25">
        <v>369.9</v>
      </c>
      <c r="C27" s="20" t="s">
        <v>53</v>
      </c>
      <c r="D27" s="49">
        <v>2682</v>
      </c>
      <c r="E27" s="49">
        <v>0</v>
      </c>
      <c r="F27" s="49">
        <v>0</v>
      </c>
      <c r="G27" s="49">
        <v>0</v>
      </c>
      <c r="H27" s="49">
        <v>0</v>
      </c>
      <c r="I27" s="49">
        <v>482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3164</v>
      </c>
      <c r="O27" s="50">
        <f t="shared" si="2"/>
        <v>4.304761904761905</v>
      </c>
      <c r="P27" s="9"/>
    </row>
    <row r="28" spans="1:119" ht="16.5" thickBot="1">
      <c r="A28" s="14" t="s">
        <v>27</v>
      </c>
      <c r="B28" s="23"/>
      <c r="C28" s="22"/>
      <c r="D28" s="15">
        <f>SUM(D5,D9,D12,D18,D22,D24)</f>
        <v>451078</v>
      </c>
      <c r="E28" s="15">
        <f aca="true" t="shared" si="8" ref="E28:M28">SUM(E5,E9,E12,E18,E22,E24)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205321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656399</v>
      </c>
      <c r="O28" s="40">
        <f t="shared" si="2"/>
        <v>893.0598639455783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3"/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51" t="s">
        <v>71</v>
      </c>
      <c r="M30" s="51"/>
      <c r="N30" s="51"/>
      <c r="O30" s="46">
        <v>735</v>
      </c>
    </row>
    <row r="31" spans="1:15" ht="1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5.75" customHeight="1" thickBot="1">
      <c r="A32" s="55" t="s">
        <v>55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2022-09-30T17:04:25Z</cp:lastPrinted>
  <dcterms:created xsi:type="dcterms:W3CDTF">2000-08-31T21:26:31Z</dcterms:created>
  <dcterms:modified xsi:type="dcterms:W3CDTF">2022-09-30T17:04:39Z</dcterms:modified>
  <cp:category/>
  <cp:version/>
  <cp:contentType/>
  <cp:contentStatus/>
</cp:coreProperties>
</file>