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'2008'!$A$1:$O$41</definedName>
    <definedName name="_xlnm.Print_Area" localSheetId="12">'2009'!$A$1:$O$39</definedName>
    <definedName name="_xlnm.Print_Area" localSheetId="11">'2010'!$A$1:$O$39</definedName>
    <definedName name="_xlnm.Print_Area" localSheetId="10">'2011'!$A$1:$O$37</definedName>
    <definedName name="_xlnm.Print_Area" localSheetId="9">'2012'!$A$1:$O$38</definedName>
    <definedName name="_xlnm.Print_Area" localSheetId="8">'2013'!$A$1:$O$37</definedName>
    <definedName name="_xlnm.Print_Area" localSheetId="7">'2014'!$A$1:$O$34</definedName>
    <definedName name="_xlnm.Print_Area" localSheetId="6">'2015'!$A$1:$O$37</definedName>
    <definedName name="_xlnm.Print_Area" localSheetId="5">'2016'!$A$1:$O$37</definedName>
    <definedName name="_xlnm.Print_Area" localSheetId="4">'2017'!$A$1:$O$38</definedName>
    <definedName name="_xlnm.Print_Area" localSheetId="3">'2018'!$A$1:$O$38</definedName>
    <definedName name="_xlnm.Print_Area" localSheetId="2">'2019'!$A$1:$O$38</definedName>
    <definedName name="_xlnm.Print_Area" localSheetId="1">'2020'!$A$1:$O$28</definedName>
    <definedName name="_xlnm.Print_Area" localSheetId="0">'2021'!$A$1:$P$39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<sst xmlns="http://schemas.openxmlformats.org/spreadsheetml/2006/main" count="689" uniqueCount="128">
  <si>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</si>
  <si>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</si>
  <si>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</si>
  <si>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</si>
  <si>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</si>
  <si>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</si>
  <si>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</si>
  <si>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</si>
  <si>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</si>
  <si>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</si>
  <si>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</si>
  <si>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</si>
  <si>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Communications Services Taxes</t>
  </si>
  <si>
    <t>Local Business Tax</t>
  </si>
  <si>
    <t>Permits, Fees, and Special Assessments</t>
  </si>
  <si>
    <t>Franchise Fee - Electricity</t>
  </si>
  <si>
    <t>Impact Fees - Residential - Physical Environment</t>
  </si>
  <si>
    <t>Federal Grant - General Government</t>
  </si>
  <si>
    <t>Intergovernmental Revenue</t>
  </si>
  <si>
    <t>State Grant - General Government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</si>
  <si>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</si>
  <si>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</si>
  <si>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</si>
  <si>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</si>
  <si>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</si>
  <si>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</si>
  <si>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</si>
  <si>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</si>
  <si>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</si>
  <si>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</si>
  <si>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</si>
  <si>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</si>
  <si>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Water Utility</t>
  </si>
  <si>
    <t>Transportation (User Fees) - Other Transportation Charges</t>
  </si>
  <si>
    <t>Total - All Account Codes</t>
  </si>
  <si>
    <t>Court-Ordered Judgments and Fines - As Decided by Traffic Court</t>
  </si>
  <si>
    <t>Interest and Other Earnings - Interest</t>
  </si>
  <si>
    <t>Rents and Royalties</t>
  </si>
  <si>
    <t>Disposition of Fixed Assets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</si>
  <si>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</si>
  <si>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</si>
  <si>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</si>
  <si>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</si>
  <si>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</si>
  <si>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</si>
  <si>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</si>
  <si>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</si>
  <si>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Local Fiscal Year Ended September 30, 2010</t>
  </si>
  <si>
    <t>2010 Municipal Census Population:</t>
  </si>
  <si>
    <t>Laurel Hill Revenues Reported by Account Code and Fund Type</t>
  </si>
  <si>
    <t>Local Fiscal Year Ended September 30, 2009</t>
  </si>
  <si>
    <t>State Grant - Other</t>
  </si>
  <si>
    <t>Public Safety - Fire Protection</t>
  </si>
  <si>
    <t>Culture / Recreation - Other Culture / Recreation Charges</t>
  </si>
  <si>
    <t>Contributions and Donations from Private Sources</t>
  </si>
  <si>
    <t>2009 Municipal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</si>
  <si>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</si>
  <si>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</si>
  <si>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Physical Environment - Water Supply System</t>
  </si>
  <si>
    <t>State Grant - Culture / Recreation</t>
  </si>
  <si>
    <t>Physical Environment - Garbage / Solid Waste</t>
  </si>
  <si>
    <t>Contributions from Enterprise Operations</t>
  </si>
  <si>
    <t>Proprietary Non-Operating Sources - Interest</t>
  </si>
  <si>
    <t>2011 Municipal Population:</t>
  </si>
  <si>
    <t>Local Fiscal Year Ended September 30, 2012</t>
  </si>
  <si>
    <t>Licenses</t>
  </si>
  <si>
    <t>State Grant - Public Safety</t>
  </si>
  <si>
    <t>Sale of Surplus Materials and Scrap</t>
  </si>
  <si>
    <t>Proceeds of General Capital Asset Dispositions - Sales</t>
  </si>
  <si>
    <t>Proceeds of General Capital Asset Dispositions - Compensation for Loss</t>
  </si>
  <si>
    <t>2012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</si>
  <si>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</si>
  <si>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</si>
  <si>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</si>
  <si>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</si>
  <si>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</si>
  <si>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Transportation - Other Transportation Charges</t>
  </si>
  <si>
    <t>Other Judgments, Fines, and Forfeits</t>
  </si>
  <si>
    <t>Proprietary Non-Operating - Interest</t>
  </si>
  <si>
    <t>2013 Municipal Population:</t>
  </si>
  <si>
    <t>Local Fiscal Year Ended September 30, 2008</t>
  </si>
  <si>
    <t>Permits and Franchise Fees</t>
  </si>
  <si>
    <t>Building Permits</t>
  </si>
  <si>
    <t>Other Permits and Fees</t>
  </si>
  <si>
    <t>Shared Revenue from Other Local Units</t>
  </si>
  <si>
    <t>Impact Fees - Physical Environment</t>
  </si>
  <si>
    <t>Proceeds - Debt Proceeds</t>
  </si>
  <si>
    <t>2008 Municipal Population:</t>
  </si>
  <si>
    <t>Local Fiscal Year Ended September 30, 2014</t>
  </si>
  <si>
    <t>2014 Municipal Population:</t>
  </si>
  <si>
    <t>Local Fiscal Year Ended September 30, 2015</t>
  </si>
  <si>
    <t>Local Business Tax (Chapter 205, F.S.)</t>
  </si>
  <si>
    <t>State Shared Revenues - General Government - Mobile Home License Tax</t>
  </si>
  <si>
    <t>2015 Municipal Population:</t>
  </si>
  <si>
    <t>Local Fiscal Year Ended September 30, 2016</t>
  </si>
  <si>
    <t>2016 Municipal Population:</t>
  </si>
  <si>
    <t>Local Fiscal Year Ended September 30, 2017</t>
  </si>
  <si>
    <t>Impact Fees - Residential - Public Safety</t>
  </si>
  <si>
    <t>Impact Fees - Residential - Other</t>
  </si>
  <si>
    <t>State Shared Revenues - Transportation - Other Transportation</t>
  </si>
  <si>
    <t>Sales - Disposition of Fixed Assets</t>
  </si>
  <si>
    <t>2017 Municipal Population:</t>
  </si>
  <si>
    <t>Local Fiscal Year Ended September 30, 2018</t>
  </si>
  <si>
    <t>2018 Municipal Population:</t>
  </si>
  <si>
    <t>Local Fiscal Year Ended September 30, 2019</t>
  </si>
  <si>
    <t>Local Option Taxes</t>
  </si>
  <si>
    <t>2019 Municipal Population:</t>
  </si>
  <si>
    <t>Local Fiscal Year Ended September 30, 2020</t>
  </si>
  <si>
    <t>Franchise Fee - Telecommunications</t>
  </si>
  <si>
    <t>State Grant - Physical Environment - Sewer / Wastewater</t>
  </si>
  <si>
    <t>Physical Environment - Gas Utility</t>
  </si>
  <si>
    <t>Court-Related Revenues - Traffic Court (Criminal and Civil) - Filing Fees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</si>
  <si>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</si>
  <si>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</si>
  <si>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</si>
  <si>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</si>
  <si>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</si>
  <si>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</si>
  <si>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</si>
  <si>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</si>
  <si>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Intergovernmental Revenues</t>
  </si>
  <si>
    <t>State Grant - Economic Environment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</si>
  <si>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</si>
  <si>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</si>
  <si>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General Government - Other General Government</t>
  </si>
  <si>
    <t>General Government - Other General Government Charges and Fees</t>
  </si>
  <si>
    <t>Court-Related Revenues - Traffic Court - Non-Local Fines and Forfeitures</t>
  </si>
  <si>
    <t>2021 Municipal Population: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</si>
</sst>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  <numFmt numFmtId="169" formatCode="[$-10409]#,##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9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8"/>
      <c r="M3" s="69"/>
      <c r="N3" s="36"/>
      <c r="O3" s="37"/>
      <c r="P3" s="70" t="s">
        <v>114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115</v>
      </c>
      <c r="N4" s="35" t="s">
        <v>9</v>
      </c>
      <c r="O4" s="35" t="s">
        <v>116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117</v>
      </c>
      <c r="B5" s="26"/>
      <c r="C5" s="26"/>
      <c r="D5" s="27">
        <f>SUM(D6:D10)</f>
        <v>139232</v>
      </c>
      <c r="E5" s="27">
        <f>SUM(E6:E10)</f>
        <v>0</v>
      </c>
      <c r="F5" s="27">
        <f>SUM(F6:F10)</f>
        <v>0</v>
      </c>
      <c r="G5" s="27">
        <f>SUM(G6:G10)</f>
        <v>0</v>
      </c>
      <c r="H5" s="27">
        <f>SUM(H6:H10)</f>
        <v>0</v>
      </c>
      <c r="I5" s="27">
        <f>SUM(I6:I10)</f>
        <v>0</v>
      </c>
      <c r="J5" s="27">
        <f>SUM(J6:J10)</f>
        <v>0</v>
      </c>
      <c r="K5" s="27">
        <f>SUM(K6:K10)</f>
        <v>0</v>
      </c>
      <c r="L5" s="27">
        <f>SUM(L6:L10)</f>
        <v>0</v>
      </c>
      <c r="M5" s="27">
        <f>SUM(M6:M10)</f>
        <v>0</v>
      </c>
      <c r="N5" s="27">
        <f>SUM(N6:N10)</f>
        <v>0</v>
      </c>
      <c r="O5" s="28">
        <f>SUM(D5:N5)</f>
        <v>139232</v>
      </c>
      <c r="P5" s="33">
        <f>(O5/P$37)</f>
        <v>223.12820512820514</v>
      </c>
      <c r="Q5" s="6"/>
    </row>
    <row r="6" spans="1:17" ht="15">
      <c r="A6" s="12"/>
      <c r="B6" s="25">
        <v>311</v>
      </c>
      <c r="C6" s="20" t="s">
        <v>2</v>
      </c>
      <c r="D6" s="46">
        <v>64644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64644</v>
      </c>
      <c r="P6" s="47">
        <f>(O6/P$37)</f>
        <v>103.59615384615384</v>
      </c>
      <c r="Q6" s="9"/>
    </row>
    <row r="7" spans="1:17" ht="15">
      <c r="A7" s="12"/>
      <c r="B7" s="25">
        <v>312.41</v>
      </c>
      <c r="C7" s="20" t="s">
        <v>118</v>
      </c>
      <c r="D7" s="46">
        <v>42276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42276</v>
      </c>
      <c r="P7" s="47">
        <f>(O7/P$37)</f>
        <v>67.75</v>
      </c>
      <c r="Q7" s="9"/>
    </row>
    <row r="8" spans="1:17" ht="15">
      <c r="A8" s="12"/>
      <c r="B8" s="25">
        <v>314.1</v>
      </c>
      <c r="C8" s="20" t="s">
        <v>11</v>
      </c>
      <c r="D8" s="46">
        <v>24491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24491</v>
      </c>
      <c r="P8" s="47">
        <f>(O8/P$37)</f>
        <v>39.24839743589744</v>
      </c>
      <c r="Q8" s="9"/>
    </row>
    <row r="9" spans="1:17" ht="15">
      <c r="A9" s="12"/>
      <c r="B9" s="25">
        <v>315.1</v>
      </c>
      <c r="C9" s="20" t="s">
        <v>119</v>
      </c>
      <c r="D9" s="46">
        <v>6762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6762</v>
      </c>
      <c r="P9" s="47">
        <f>(O9/P$37)</f>
        <v>10.836538461538462</v>
      </c>
      <c r="Q9" s="9"/>
    </row>
    <row r="10" spans="1:17" ht="15">
      <c r="A10" s="12"/>
      <c r="B10" s="25">
        <v>316</v>
      </c>
      <c r="C10" s="20" t="s">
        <v>91</v>
      </c>
      <c r="D10" s="46">
        <v>1059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1059</v>
      </c>
      <c r="P10" s="47">
        <f>(O10/P$37)</f>
        <v>1.6971153846153846</v>
      </c>
      <c r="Q10" s="9"/>
    </row>
    <row r="11" spans="1:17" ht="15.75">
      <c r="A11" s="29" t="s">
        <v>14</v>
      </c>
      <c r="B11" s="30"/>
      <c r="C11" s="31"/>
      <c r="D11" s="32">
        <f>SUM(D12:D12)</f>
        <v>22871</v>
      </c>
      <c r="E11" s="32">
        <f>SUM(E12:E12)</f>
        <v>0</v>
      </c>
      <c r="F11" s="32">
        <f>SUM(F12:F12)</f>
        <v>0</v>
      </c>
      <c r="G11" s="32">
        <f>SUM(G12:G12)</f>
        <v>0</v>
      </c>
      <c r="H11" s="32">
        <f>SUM(H12:H12)</f>
        <v>0</v>
      </c>
      <c r="I11" s="32">
        <f>SUM(I12:I12)</f>
        <v>0</v>
      </c>
      <c r="J11" s="32">
        <f>SUM(J12:J12)</f>
        <v>0</v>
      </c>
      <c r="K11" s="32">
        <f>SUM(K12:K12)</f>
        <v>0</v>
      </c>
      <c r="L11" s="32">
        <f>SUM(L12:L12)</f>
        <v>0</v>
      </c>
      <c r="M11" s="32">
        <f>SUM(M12:M12)</f>
        <v>0</v>
      </c>
      <c r="N11" s="32">
        <f>SUM(N12:N12)</f>
        <v>0</v>
      </c>
      <c r="O11" s="44">
        <f>SUM(D11:N11)</f>
        <v>22871</v>
      </c>
      <c r="P11" s="45">
        <f>(O11/P$37)</f>
        <v>36.65224358974359</v>
      </c>
      <c r="Q11" s="10"/>
    </row>
    <row r="12" spans="1:17" ht="15">
      <c r="A12" s="12"/>
      <c r="B12" s="25">
        <v>323.1</v>
      </c>
      <c r="C12" s="20" t="s">
        <v>15</v>
      </c>
      <c r="D12" s="46">
        <v>22871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22871</v>
      </c>
      <c r="P12" s="47">
        <f>(O12/P$37)</f>
        <v>36.65224358974359</v>
      </c>
      <c r="Q12" s="9"/>
    </row>
    <row r="13" spans="1:17" ht="15.75">
      <c r="A13" s="29" t="s">
        <v>120</v>
      </c>
      <c r="B13" s="30"/>
      <c r="C13" s="31"/>
      <c r="D13" s="32">
        <f>SUM(D14:D21)</f>
        <v>340501</v>
      </c>
      <c r="E13" s="32">
        <f>SUM(E14:E21)</f>
        <v>0</v>
      </c>
      <c r="F13" s="32">
        <f>SUM(F14:F21)</f>
        <v>0</v>
      </c>
      <c r="G13" s="32">
        <f>SUM(G14:G21)</f>
        <v>0</v>
      </c>
      <c r="H13" s="32">
        <f>SUM(H14:H21)</f>
        <v>0</v>
      </c>
      <c r="I13" s="32">
        <f>SUM(I14:I21)</f>
        <v>0</v>
      </c>
      <c r="J13" s="32">
        <f>SUM(J14:J21)</f>
        <v>0</v>
      </c>
      <c r="K13" s="32">
        <f>SUM(K14:K21)</f>
        <v>0</v>
      </c>
      <c r="L13" s="32">
        <f>SUM(L14:L21)</f>
        <v>0</v>
      </c>
      <c r="M13" s="32">
        <f>SUM(M14:M21)</f>
        <v>0</v>
      </c>
      <c r="N13" s="32">
        <f>SUM(N14:N21)</f>
        <v>0</v>
      </c>
      <c r="O13" s="44">
        <f>SUM(D13:N13)</f>
        <v>340501</v>
      </c>
      <c r="P13" s="45">
        <f>(O13/P$37)</f>
        <v>545.6746794871794</v>
      </c>
      <c r="Q13" s="10"/>
    </row>
    <row r="14" spans="1:17" ht="15">
      <c r="A14" s="12"/>
      <c r="B14" s="25">
        <v>334.5</v>
      </c>
      <c r="C14" s="20" t="s">
        <v>121</v>
      </c>
      <c r="D14" s="46">
        <v>10000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aca="true" t="shared" si="0" ref="O14:O20">SUM(D14:N14)</f>
        <v>10000</v>
      </c>
      <c r="P14" s="47">
        <f>(O14/P$37)</f>
        <v>16.025641025641026</v>
      </c>
      <c r="Q14" s="9"/>
    </row>
    <row r="15" spans="1:17" ht="15">
      <c r="A15" s="12"/>
      <c r="B15" s="25">
        <v>334.9</v>
      </c>
      <c r="C15" s="20" t="s">
        <v>51</v>
      </c>
      <c r="D15" s="46">
        <v>157018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157018</v>
      </c>
      <c r="P15" s="47">
        <f>(O15/P$37)</f>
        <v>251.63141025641025</v>
      </c>
      <c r="Q15" s="9"/>
    </row>
    <row r="16" spans="1:17" ht="15">
      <c r="A16" s="12"/>
      <c r="B16" s="25">
        <v>335.14</v>
      </c>
      <c r="C16" s="20" t="s">
        <v>92</v>
      </c>
      <c r="D16" s="46">
        <v>973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973</v>
      </c>
      <c r="P16" s="47">
        <f>(O16/P$37)</f>
        <v>1.5592948717948718</v>
      </c>
      <c r="Q16" s="9"/>
    </row>
    <row r="17" spans="1:17" ht="15">
      <c r="A17" s="12"/>
      <c r="B17" s="25">
        <v>335.15</v>
      </c>
      <c r="C17" s="20" t="s">
        <v>74</v>
      </c>
      <c r="D17" s="46">
        <v>734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0"/>
        <v>734</v>
      </c>
      <c r="P17" s="47">
        <f>(O17/P$37)</f>
        <v>1.1762820512820513</v>
      </c>
      <c r="Q17" s="9"/>
    </row>
    <row r="18" spans="1:17" ht="15">
      <c r="A18" s="12"/>
      <c r="B18" s="25">
        <v>335.16</v>
      </c>
      <c r="C18" s="20" t="s">
        <v>122</v>
      </c>
      <c r="D18" s="46">
        <v>66397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0"/>
        <v>66397</v>
      </c>
      <c r="P18" s="47">
        <f>(O18/P$37)</f>
        <v>106.40544871794872</v>
      </c>
      <c r="Q18" s="9"/>
    </row>
    <row r="19" spans="1:17" ht="15">
      <c r="A19" s="12"/>
      <c r="B19" s="25">
        <v>335.18</v>
      </c>
      <c r="C19" s="20" t="s">
        <v>123</v>
      </c>
      <c r="D19" s="46">
        <v>63136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0"/>
        <v>63136</v>
      </c>
      <c r="P19" s="47">
        <f>(O19/P$37)</f>
        <v>101.17948717948718</v>
      </c>
      <c r="Q19" s="9"/>
    </row>
    <row r="20" spans="1:17" ht="15">
      <c r="A20" s="12"/>
      <c r="B20" s="25">
        <v>335.19</v>
      </c>
      <c r="C20" s="20" t="s">
        <v>124</v>
      </c>
      <c r="D20" s="46">
        <v>32550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0"/>
        <v>32550</v>
      </c>
      <c r="P20" s="47">
        <f>(O20/P$37)</f>
        <v>52.16346153846154</v>
      </c>
      <c r="Q20" s="9"/>
    </row>
    <row r="21" spans="1:17" ht="15">
      <c r="A21" s="12"/>
      <c r="B21" s="25">
        <v>335.48</v>
      </c>
      <c r="C21" s="20" t="s">
        <v>99</v>
      </c>
      <c r="D21" s="46">
        <v>9693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9693</v>
      </c>
      <c r="P21" s="47">
        <f>(O21/P$37)</f>
        <v>15.533653846153847</v>
      </c>
      <c r="Q21" s="9"/>
    </row>
    <row r="22" spans="1:17" ht="15.75">
      <c r="A22" s="29" t="s">
        <v>29</v>
      </c>
      <c r="B22" s="30"/>
      <c r="C22" s="31"/>
      <c r="D22" s="32">
        <f>SUM(D23:D27)</f>
        <v>3223</v>
      </c>
      <c r="E22" s="32">
        <f>SUM(E23:E27)</f>
        <v>0</v>
      </c>
      <c r="F22" s="32">
        <f>SUM(F23:F27)</f>
        <v>0</v>
      </c>
      <c r="G22" s="32">
        <f>SUM(G23:G27)</f>
        <v>0</v>
      </c>
      <c r="H22" s="32">
        <f>SUM(H23:H27)</f>
        <v>0</v>
      </c>
      <c r="I22" s="32">
        <f>SUM(I23:I27)</f>
        <v>344772</v>
      </c>
      <c r="J22" s="32">
        <f>SUM(J23:J27)</f>
        <v>0</v>
      </c>
      <c r="K22" s="32">
        <f>SUM(K23:K27)</f>
        <v>0</v>
      </c>
      <c r="L22" s="32">
        <f>SUM(L23:L27)</f>
        <v>0</v>
      </c>
      <c r="M22" s="32">
        <f>SUM(M23:M27)</f>
        <v>0</v>
      </c>
      <c r="N22" s="32">
        <f>SUM(N23:N27)</f>
        <v>0</v>
      </c>
      <c r="O22" s="32">
        <f>SUM(D22:N22)</f>
        <v>347995</v>
      </c>
      <c r="P22" s="45">
        <f>(O22/P$37)</f>
        <v>557.6842948717949</v>
      </c>
      <c r="Q22" s="10"/>
    </row>
    <row r="23" spans="1:17" ht="15">
      <c r="A23" s="12"/>
      <c r="B23" s="25">
        <v>341.9</v>
      </c>
      <c r="C23" s="20" t="s">
        <v>125</v>
      </c>
      <c r="D23" s="46">
        <v>1200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1200</v>
      </c>
      <c r="P23" s="47">
        <f>(O23/P$37)</f>
        <v>1.9230769230769231</v>
      </c>
      <c r="Q23" s="9"/>
    </row>
    <row r="24" spans="1:17" ht="15">
      <c r="A24" s="12"/>
      <c r="B24" s="25">
        <v>342.2</v>
      </c>
      <c r="C24" s="20" t="s">
        <v>52</v>
      </c>
      <c r="D24" s="46">
        <v>1694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1694</v>
      </c>
      <c r="P24" s="47">
        <f>(O24/P$37)</f>
        <v>2.71474358974359</v>
      </c>
      <c r="Q24" s="9"/>
    </row>
    <row r="25" spans="1:17" ht="15">
      <c r="A25" s="12"/>
      <c r="B25" s="25">
        <v>343.3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287938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287938</v>
      </c>
      <c r="P25" s="47">
        <f>(O25/P$37)</f>
        <v>461.43910256410254</v>
      </c>
      <c r="Q25" s="9"/>
    </row>
    <row r="26" spans="1:17" ht="15">
      <c r="A26" s="12"/>
      <c r="B26" s="25">
        <v>343.4</v>
      </c>
      <c r="C26" s="20" t="s">
        <v>60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56834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56834</v>
      </c>
      <c r="P26" s="47">
        <f>(O26/P$37)</f>
        <v>91.0801282051282</v>
      </c>
      <c r="Q26" s="9"/>
    </row>
    <row r="27" spans="1:17" ht="15">
      <c r="A27" s="12"/>
      <c r="B27" s="25">
        <v>348.54</v>
      </c>
      <c r="C27" s="20" t="s">
        <v>126</v>
      </c>
      <c r="D27" s="46">
        <v>329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329</v>
      </c>
      <c r="P27" s="47">
        <f>(O27/P$37)</f>
        <v>0.5272435897435898</v>
      </c>
      <c r="Q27" s="9"/>
    </row>
    <row r="28" spans="1:17" ht="15.75">
      <c r="A28" s="29" t="s">
        <v>3</v>
      </c>
      <c r="B28" s="30"/>
      <c r="C28" s="31"/>
      <c r="D28" s="32">
        <f>SUM(D29:D32)</f>
        <v>28476</v>
      </c>
      <c r="E28" s="32">
        <f>SUM(E29:E32)</f>
        <v>0</v>
      </c>
      <c r="F28" s="32">
        <f>SUM(F29:F32)</f>
        <v>0</v>
      </c>
      <c r="G28" s="32">
        <f>SUM(G29:G32)</f>
        <v>0</v>
      </c>
      <c r="H28" s="32">
        <f>SUM(H29:H32)</f>
        <v>0</v>
      </c>
      <c r="I28" s="32">
        <f>SUM(I29:I32)</f>
        <v>0</v>
      </c>
      <c r="J28" s="32">
        <f>SUM(J29:J32)</f>
        <v>0</v>
      </c>
      <c r="K28" s="32">
        <f>SUM(K29:K32)</f>
        <v>0</v>
      </c>
      <c r="L28" s="32">
        <f>SUM(L29:L32)</f>
        <v>0</v>
      </c>
      <c r="M28" s="32">
        <f>SUM(M29:M32)</f>
        <v>0</v>
      </c>
      <c r="N28" s="32">
        <f>SUM(N29:N32)</f>
        <v>0</v>
      </c>
      <c r="O28" s="32">
        <f>SUM(D28:N28)</f>
        <v>28476</v>
      </c>
      <c r="P28" s="45">
        <f>(O28/P$37)</f>
        <v>45.63461538461539</v>
      </c>
      <c r="Q28" s="10"/>
    </row>
    <row r="29" spans="1:17" ht="15">
      <c r="A29" s="12"/>
      <c r="B29" s="25">
        <v>361.1</v>
      </c>
      <c r="C29" s="20" t="s">
        <v>36</v>
      </c>
      <c r="D29" s="46">
        <v>467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467</v>
      </c>
      <c r="P29" s="47">
        <f>(O29/P$37)</f>
        <v>0.7483974358974359</v>
      </c>
      <c r="Q29" s="9"/>
    </row>
    <row r="30" spans="1:17" ht="15">
      <c r="A30" s="12"/>
      <c r="B30" s="25">
        <v>362</v>
      </c>
      <c r="C30" s="20" t="s">
        <v>37</v>
      </c>
      <c r="D30" s="46">
        <v>18631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18631</v>
      </c>
      <c r="P30" s="47">
        <f>(O30/P$37)</f>
        <v>29.857371794871796</v>
      </c>
      <c r="Q30" s="9"/>
    </row>
    <row r="31" spans="1:17" ht="15">
      <c r="A31" s="12"/>
      <c r="B31" s="25">
        <v>364</v>
      </c>
      <c r="C31" s="20" t="s">
        <v>100</v>
      </c>
      <c r="D31" s="46">
        <v>9234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9234</v>
      </c>
      <c r="P31" s="47">
        <f>(O31/P$37)</f>
        <v>14.798076923076923</v>
      </c>
      <c r="Q31" s="9"/>
    </row>
    <row r="32" spans="1:17" ht="15">
      <c r="A32" s="12"/>
      <c r="B32" s="25">
        <v>369.9</v>
      </c>
      <c r="C32" s="20" t="s">
        <v>39</v>
      </c>
      <c r="D32" s="46">
        <v>144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144</v>
      </c>
      <c r="P32" s="47">
        <f>(O32/P$37)</f>
        <v>0.23076923076923078</v>
      </c>
      <c r="Q32" s="9"/>
    </row>
    <row r="33" spans="1:17" ht="15.75">
      <c r="A33" s="29" t="s">
        <v>31</v>
      </c>
      <c r="B33" s="30"/>
      <c r="C33" s="31"/>
      <c r="D33" s="32">
        <f>SUM(D34:D34)</f>
        <v>0</v>
      </c>
      <c r="E33" s="32">
        <f>SUM(E34:E34)</f>
        <v>0</v>
      </c>
      <c r="F33" s="32">
        <f>SUM(F34:F34)</f>
        <v>0</v>
      </c>
      <c r="G33" s="32">
        <f>SUM(G34:G34)</f>
        <v>0</v>
      </c>
      <c r="H33" s="32">
        <f>SUM(H34:H34)</f>
        <v>0</v>
      </c>
      <c r="I33" s="32">
        <f>SUM(I34:I34)</f>
        <v>705</v>
      </c>
      <c r="J33" s="32">
        <f>SUM(J34:J34)</f>
        <v>0</v>
      </c>
      <c r="K33" s="32">
        <f>SUM(K34:K34)</f>
        <v>0</v>
      </c>
      <c r="L33" s="32">
        <f>SUM(L34:L34)</f>
        <v>0</v>
      </c>
      <c r="M33" s="32">
        <f>SUM(M34:M34)</f>
        <v>0</v>
      </c>
      <c r="N33" s="32">
        <f>SUM(N34:N34)</f>
        <v>0</v>
      </c>
      <c r="O33" s="32">
        <f>SUM(D33:N33)</f>
        <v>705</v>
      </c>
      <c r="P33" s="45">
        <f>(O33/P$37)</f>
        <v>1.1298076923076923</v>
      </c>
      <c r="Q33" s="9"/>
    </row>
    <row r="34" spans="1:17" ht="15.75" thickBot="1">
      <c r="A34" s="12"/>
      <c r="B34" s="25">
        <v>389.1</v>
      </c>
      <c r="C34" s="20" t="s">
        <v>62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705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705</v>
      </c>
      <c r="P34" s="47">
        <f>(O34/P$37)</f>
        <v>1.1298076923076923</v>
      </c>
      <c r="Q34" s="9"/>
    </row>
    <row r="35" spans="1:120" ht="16.5" thickBot="1">
      <c r="A35" s="14" t="s">
        <v>34</v>
      </c>
      <c r="B35" s="23"/>
      <c r="C35" s="22"/>
      <c r="D35" s="15">
        <f>SUM(D5,D11,D13,D22,D28,D33)</f>
        <v>534303</v>
      </c>
      <c r="E35" s="15">
        <f aca="true" t="shared" si="1" ref="E35:N35">SUM(E5,E11,E13,E22,E28,E33)</f>
        <v>0</v>
      </c>
      <c r="F35" s="15">
        <f t="shared" si="1"/>
        <v>0</v>
      </c>
      <c r="G35" s="15">
        <f t="shared" si="1"/>
        <v>0</v>
      </c>
      <c r="H35" s="15">
        <f t="shared" si="1"/>
        <v>0</v>
      </c>
      <c r="I35" s="15">
        <f t="shared" si="1"/>
        <v>345477</v>
      </c>
      <c r="J35" s="15">
        <f t="shared" si="1"/>
        <v>0</v>
      </c>
      <c r="K35" s="15">
        <f t="shared" si="1"/>
        <v>0</v>
      </c>
      <c r="L35" s="15">
        <f t="shared" si="1"/>
        <v>0</v>
      </c>
      <c r="M35" s="15">
        <f t="shared" si="1"/>
        <v>0</v>
      </c>
      <c r="N35" s="15">
        <f t="shared" si="1"/>
        <v>0</v>
      </c>
      <c r="O35" s="15">
        <f>SUM(D35:N35)</f>
        <v>879780</v>
      </c>
      <c r="P35" s="38">
        <f>(O35/P$37)</f>
        <v>1409.9038461538462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6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6" ht="15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8" t="s">
        <v>127</v>
      </c>
      <c r="N37" s="48"/>
      <c r="O37" s="48"/>
      <c r="P37" s="43">
        <v>624</v>
      </c>
    </row>
    <row r="38" spans="1:16" ht="1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1"/>
    </row>
    <row r="39" spans="1:16" ht="15.75" customHeight="1" thickBot="1">
      <c r="A39" s="52" t="s">
        <v>56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4"/>
    </row>
  </sheetData>
  <sheetProtection/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111951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4">SUM(D5:M5)</f>
        <v>111951</v>
      </c>
      <c r="O5" s="33">
        <f aca="true" t="shared" si="2" ref="O5:O34">(N5/O$36)</f>
        <v>211.62759924385634</v>
      </c>
      <c r="P5" s="6"/>
    </row>
    <row r="6" spans="1:16" ht="15">
      <c r="A6" s="12"/>
      <c r="B6" s="25">
        <v>311</v>
      </c>
      <c r="C6" s="20" t="s">
        <v>2</v>
      </c>
      <c r="D6" s="46">
        <v>51090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51090</v>
      </c>
      <c r="O6" s="47">
        <f t="shared" si="2"/>
        <v>96.57844990548205</v>
      </c>
      <c r="P6" s="9"/>
    </row>
    <row r="7" spans="1:16" ht="15">
      <c r="A7" s="12"/>
      <c r="B7" s="25">
        <v>312.41</v>
      </c>
      <c r="C7" s="20" t="s">
        <v>10</v>
      </c>
      <c r="D7" s="46">
        <v>31353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31353</v>
      </c>
      <c r="O7" s="47">
        <f t="shared" si="2"/>
        <v>59.268431001890356</v>
      </c>
      <c r="P7" s="9"/>
    </row>
    <row r="8" spans="1:16" ht="15">
      <c r="A8" s="12"/>
      <c r="B8" s="25">
        <v>314.1</v>
      </c>
      <c r="C8" s="20" t="s">
        <v>11</v>
      </c>
      <c r="D8" s="46">
        <v>21201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21201</v>
      </c>
      <c r="O8" s="47">
        <f t="shared" si="2"/>
        <v>40.07750472589792</v>
      </c>
      <c r="P8" s="9"/>
    </row>
    <row r="9" spans="1:16" ht="15">
      <c r="A9" s="12"/>
      <c r="B9" s="25">
        <v>315</v>
      </c>
      <c r="C9" s="20" t="s">
        <v>12</v>
      </c>
      <c r="D9" s="46">
        <v>7520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7520</v>
      </c>
      <c r="O9" s="47">
        <f t="shared" si="2"/>
        <v>14.215500945179585</v>
      </c>
      <c r="P9" s="9"/>
    </row>
    <row r="10" spans="1:16" ht="15">
      <c r="A10" s="12"/>
      <c r="B10" s="25">
        <v>316</v>
      </c>
      <c r="C10" s="20" t="s">
        <v>13</v>
      </c>
      <c r="D10" s="46">
        <v>787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787</v>
      </c>
      <c r="O10" s="47">
        <f t="shared" si="2"/>
        <v>1.4877126654064272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SUM(D12:D13)</f>
        <v>20783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20783</v>
      </c>
      <c r="O11" s="45">
        <f t="shared" si="2"/>
        <v>39.28733459357278</v>
      </c>
      <c r="P11" s="10"/>
    </row>
    <row r="12" spans="1:16" ht="15">
      <c r="A12" s="12"/>
      <c r="B12" s="25">
        <v>323.1</v>
      </c>
      <c r="C12" s="20" t="s">
        <v>15</v>
      </c>
      <c r="D12" s="46">
        <v>19034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19034</v>
      </c>
      <c r="O12" s="47">
        <f t="shared" si="2"/>
        <v>35.98109640831758</v>
      </c>
      <c r="P12" s="9"/>
    </row>
    <row r="13" spans="1:16" ht="15">
      <c r="A13" s="12"/>
      <c r="B13" s="25">
        <v>367</v>
      </c>
      <c r="C13" s="20" t="s">
        <v>65</v>
      </c>
      <c r="D13" s="46">
        <v>1749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1749</v>
      </c>
      <c r="O13" s="47">
        <f t="shared" si="2"/>
        <v>3.3062381852551983</v>
      </c>
      <c r="P13" s="9"/>
    </row>
    <row r="14" spans="1:16" ht="15.75">
      <c r="A14" s="29" t="s">
        <v>18</v>
      </c>
      <c r="B14" s="30"/>
      <c r="C14" s="31"/>
      <c r="D14" s="32">
        <f aca="true" t="shared" si="4" ref="D14:M14">SUM(D15:D18)</f>
        <v>77071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82338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159409</v>
      </c>
      <c r="O14" s="45">
        <f t="shared" si="2"/>
        <v>301.34026465028353</v>
      </c>
      <c r="P14" s="10"/>
    </row>
    <row r="15" spans="1:16" ht="15">
      <c r="A15" s="12"/>
      <c r="B15" s="25">
        <v>334.2</v>
      </c>
      <c r="C15" s="20" t="s">
        <v>66</v>
      </c>
      <c r="D15" s="46">
        <v>1445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1445</v>
      </c>
      <c r="O15" s="47">
        <f t="shared" si="2"/>
        <v>2.731568998109641</v>
      </c>
      <c r="P15" s="9"/>
    </row>
    <row r="16" spans="1:16" ht="15">
      <c r="A16" s="12"/>
      <c r="B16" s="25">
        <v>334.31</v>
      </c>
      <c r="C16" s="20" t="s">
        <v>58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82338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82338</v>
      </c>
      <c r="O16" s="47">
        <f t="shared" si="2"/>
        <v>155.64839319470698</v>
      </c>
      <c r="P16" s="9"/>
    </row>
    <row r="17" spans="1:16" ht="15">
      <c r="A17" s="12"/>
      <c r="B17" s="25">
        <v>335.12</v>
      </c>
      <c r="C17" s="20" t="s">
        <v>20</v>
      </c>
      <c r="D17" s="46">
        <v>33523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33523</v>
      </c>
      <c r="O17" s="47">
        <f t="shared" si="2"/>
        <v>63.370510396975426</v>
      </c>
      <c r="P17" s="9"/>
    </row>
    <row r="18" spans="1:16" ht="15">
      <c r="A18" s="12"/>
      <c r="B18" s="25">
        <v>335.18</v>
      </c>
      <c r="C18" s="20" t="s">
        <v>23</v>
      </c>
      <c r="D18" s="46">
        <v>42103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42103</v>
      </c>
      <c r="O18" s="47">
        <f t="shared" si="2"/>
        <v>79.58979206049149</v>
      </c>
      <c r="P18" s="9"/>
    </row>
    <row r="19" spans="1:16" ht="15.75">
      <c r="A19" s="29" t="s">
        <v>29</v>
      </c>
      <c r="B19" s="30"/>
      <c r="C19" s="31"/>
      <c r="D19" s="32">
        <f aca="true" t="shared" si="5" ref="D19:M19">SUM(D20:D22)</f>
        <v>10390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256360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266750</v>
      </c>
      <c r="O19" s="45">
        <f t="shared" si="2"/>
        <v>504.2533081285444</v>
      </c>
      <c r="P19" s="10"/>
    </row>
    <row r="20" spans="1:16" ht="15">
      <c r="A20" s="12"/>
      <c r="B20" s="25">
        <v>343.3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218316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218316</v>
      </c>
      <c r="O20" s="47">
        <f t="shared" si="2"/>
        <v>412.69565217391306</v>
      </c>
      <c r="P20" s="9"/>
    </row>
    <row r="21" spans="1:16" ht="15">
      <c r="A21" s="12"/>
      <c r="B21" s="25">
        <v>343.4</v>
      </c>
      <c r="C21" s="20" t="s">
        <v>60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38044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38044</v>
      </c>
      <c r="O21" s="47">
        <f t="shared" si="2"/>
        <v>71.91682419659735</v>
      </c>
      <c r="P21" s="9"/>
    </row>
    <row r="22" spans="1:16" ht="15">
      <c r="A22" s="12"/>
      <c r="B22" s="25">
        <v>344.9</v>
      </c>
      <c r="C22" s="20" t="s">
        <v>33</v>
      </c>
      <c r="D22" s="46">
        <v>10390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10390</v>
      </c>
      <c r="O22" s="47">
        <f t="shared" si="2"/>
        <v>19.640831758034025</v>
      </c>
      <c r="P22" s="9"/>
    </row>
    <row r="23" spans="1:16" ht="15.75">
      <c r="A23" s="29" t="s">
        <v>30</v>
      </c>
      <c r="B23" s="30"/>
      <c r="C23" s="31"/>
      <c r="D23" s="32">
        <f aca="true" t="shared" si="6" ref="D23:M23">SUM(D24:D24)</f>
        <v>808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808</v>
      </c>
      <c r="O23" s="45">
        <f t="shared" si="2"/>
        <v>1.5274102079395084</v>
      </c>
      <c r="P23" s="10"/>
    </row>
    <row r="24" spans="1:16" ht="15">
      <c r="A24" s="13"/>
      <c r="B24" s="39">
        <v>351.5</v>
      </c>
      <c r="C24" s="21" t="s">
        <v>35</v>
      </c>
      <c r="D24" s="46">
        <v>808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808</v>
      </c>
      <c r="O24" s="47">
        <f t="shared" si="2"/>
        <v>1.5274102079395084</v>
      </c>
      <c r="P24" s="9"/>
    </row>
    <row r="25" spans="1:16" ht="15.75">
      <c r="A25" s="29" t="s">
        <v>3</v>
      </c>
      <c r="B25" s="30"/>
      <c r="C25" s="31"/>
      <c r="D25" s="32">
        <f aca="true" t="shared" si="7" ref="D25:M25">SUM(D26:D29)</f>
        <v>22152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4200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26352</v>
      </c>
      <c r="O25" s="45">
        <f t="shared" si="2"/>
        <v>49.81474480151229</v>
      </c>
      <c r="P25" s="10"/>
    </row>
    <row r="26" spans="1:16" ht="15">
      <c r="A26" s="12"/>
      <c r="B26" s="25">
        <v>361.1</v>
      </c>
      <c r="C26" s="20" t="s">
        <v>36</v>
      </c>
      <c r="D26" s="46">
        <v>355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355</v>
      </c>
      <c r="O26" s="47">
        <f t="shared" si="2"/>
        <v>0.6710775047258979</v>
      </c>
      <c r="P26" s="9"/>
    </row>
    <row r="27" spans="1:16" ht="15">
      <c r="A27" s="12"/>
      <c r="B27" s="25">
        <v>362</v>
      </c>
      <c r="C27" s="20" t="s">
        <v>37</v>
      </c>
      <c r="D27" s="46">
        <v>19900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19900</v>
      </c>
      <c r="O27" s="47">
        <f t="shared" si="2"/>
        <v>37.61814744801512</v>
      </c>
      <c r="P27" s="9"/>
    </row>
    <row r="28" spans="1:16" ht="15">
      <c r="A28" s="12"/>
      <c r="B28" s="25">
        <v>365</v>
      </c>
      <c r="C28" s="20" t="s">
        <v>67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4200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4200</v>
      </c>
      <c r="O28" s="47">
        <f t="shared" si="2"/>
        <v>7.939508506616257</v>
      </c>
      <c r="P28" s="9"/>
    </row>
    <row r="29" spans="1:16" ht="15">
      <c r="A29" s="12"/>
      <c r="B29" s="25">
        <v>369.9</v>
      </c>
      <c r="C29" s="20" t="s">
        <v>39</v>
      </c>
      <c r="D29" s="46">
        <v>1897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1897</v>
      </c>
      <c r="O29" s="47">
        <f t="shared" si="2"/>
        <v>3.5860113421550093</v>
      </c>
      <c r="P29" s="9"/>
    </row>
    <row r="30" spans="1:16" ht="15.75">
      <c r="A30" s="29" t="s">
        <v>31</v>
      </c>
      <c r="B30" s="30"/>
      <c r="C30" s="31"/>
      <c r="D30" s="32">
        <f aca="true" t="shared" si="8" ref="D30:M30">SUM(D31:D33)</f>
        <v>34514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595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1"/>
        <v>35109</v>
      </c>
      <c r="O30" s="45">
        <f t="shared" si="2"/>
        <v>66.36862003780719</v>
      </c>
      <c r="P30" s="9"/>
    </row>
    <row r="31" spans="1:16" ht="15">
      <c r="A31" s="12"/>
      <c r="B31" s="25">
        <v>388.1</v>
      </c>
      <c r="C31" s="20" t="s">
        <v>68</v>
      </c>
      <c r="D31" s="46">
        <v>3204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3204</v>
      </c>
      <c r="O31" s="47">
        <f t="shared" si="2"/>
        <v>6.056710775047259</v>
      </c>
      <c r="P31" s="9"/>
    </row>
    <row r="32" spans="1:16" ht="15">
      <c r="A32" s="12"/>
      <c r="B32" s="25">
        <v>388.2</v>
      </c>
      <c r="C32" s="20" t="s">
        <v>69</v>
      </c>
      <c r="D32" s="46">
        <v>31310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31310</v>
      </c>
      <c r="O32" s="47">
        <f t="shared" si="2"/>
        <v>59.18714555765595</v>
      </c>
      <c r="P32" s="9"/>
    </row>
    <row r="33" spans="1:16" ht="15.75" thickBot="1">
      <c r="A33" s="12"/>
      <c r="B33" s="25">
        <v>389.1</v>
      </c>
      <c r="C33" s="20" t="s">
        <v>62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595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595</v>
      </c>
      <c r="O33" s="47">
        <f t="shared" si="2"/>
        <v>1.1247637051039698</v>
      </c>
      <c r="P33" s="9"/>
    </row>
    <row r="34" spans="1:119" ht="16.5" thickBot="1">
      <c r="A34" s="14" t="s">
        <v>34</v>
      </c>
      <c r="B34" s="23"/>
      <c r="C34" s="22"/>
      <c r="D34" s="15">
        <f aca="true" t="shared" si="9" ref="D34:M34">SUM(D5,D11,D14,D19,D23,D25,D30)</f>
        <v>277669</v>
      </c>
      <c r="E34" s="15">
        <f t="shared" si="9"/>
        <v>0</v>
      </c>
      <c r="F34" s="15">
        <f t="shared" si="9"/>
        <v>0</v>
      </c>
      <c r="G34" s="15">
        <f t="shared" si="9"/>
        <v>0</v>
      </c>
      <c r="H34" s="15">
        <f t="shared" si="9"/>
        <v>0</v>
      </c>
      <c r="I34" s="15">
        <f t="shared" si="9"/>
        <v>343493</v>
      </c>
      <c r="J34" s="15">
        <f t="shared" si="9"/>
        <v>0</v>
      </c>
      <c r="K34" s="15">
        <f t="shared" si="9"/>
        <v>0</v>
      </c>
      <c r="L34" s="15">
        <f t="shared" si="9"/>
        <v>0</v>
      </c>
      <c r="M34" s="15">
        <f t="shared" si="9"/>
        <v>0</v>
      </c>
      <c r="N34" s="15">
        <f t="shared" si="1"/>
        <v>621162</v>
      </c>
      <c r="O34" s="38">
        <f t="shared" si="2"/>
        <v>1174.219281663516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70</v>
      </c>
      <c r="M36" s="48"/>
      <c r="N36" s="48"/>
      <c r="O36" s="43">
        <v>529</v>
      </c>
    </row>
    <row r="37" spans="1:15" ht="1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5" ht="15.75" customHeight="1" thickBot="1">
      <c r="A38" s="52" t="s">
        <v>56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125686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3">SUM(D5:M5)</f>
        <v>125686</v>
      </c>
      <c r="O5" s="33">
        <f aca="true" t="shared" si="2" ref="O5:O33">(N5/O$35)</f>
        <v>238.4933586337761</v>
      </c>
      <c r="P5" s="6"/>
    </row>
    <row r="6" spans="1:16" ht="15">
      <c r="A6" s="12"/>
      <c r="B6" s="25">
        <v>311</v>
      </c>
      <c r="C6" s="20" t="s">
        <v>2</v>
      </c>
      <c r="D6" s="46">
        <v>49210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49210</v>
      </c>
      <c r="O6" s="47">
        <f t="shared" si="2"/>
        <v>93.37760910815939</v>
      </c>
      <c r="P6" s="9"/>
    </row>
    <row r="7" spans="1:16" ht="15">
      <c r="A7" s="12"/>
      <c r="B7" s="25">
        <v>312.41</v>
      </c>
      <c r="C7" s="20" t="s">
        <v>10</v>
      </c>
      <c r="D7" s="46">
        <v>28737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28737</v>
      </c>
      <c r="O7" s="47">
        <f t="shared" si="2"/>
        <v>54.529411764705884</v>
      </c>
      <c r="P7" s="9"/>
    </row>
    <row r="8" spans="1:16" ht="15">
      <c r="A8" s="12"/>
      <c r="B8" s="25">
        <v>314.1</v>
      </c>
      <c r="C8" s="20" t="s">
        <v>11</v>
      </c>
      <c r="D8" s="46">
        <v>38908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38908</v>
      </c>
      <c r="O8" s="47">
        <f t="shared" si="2"/>
        <v>73.8292220113852</v>
      </c>
      <c r="P8" s="9"/>
    </row>
    <row r="9" spans="1:16" ht="15">
      <c r="A9" s="12"/>
      <c r="B9" s="25">
        <v>315</v>
      </c>
      <c r="C9" s="20" t="s">
        <v>12</v>
      </c>
      <c r="D9" s="46">
        <v>7177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7177</v>
      </c>
      <c r="O9" s="47">
        <f t="shared" si="2"/>
        <v>13.618595825426945</v>
      </c>
      <c r="P9" s="9"/>
    </row>
    <row r="10" spans="1:16" ht="15">
      <c r="A10" s="12"/>
      <c r="B10" s="25">
        <v>316</v>
      </c>
      <c r="C10" s="20" t="s">
        <v>13</v>
      </c>
      <c r="D10" s="46">
        <v>1654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1654</v>
      </c>
      <c r="O10" s="47">
        <f t="shared" si="2"/>
        <v>3.138519924098672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SUM(D12:D12)</f>
        <v>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4800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4800</v>
      </c>
      <c r="O11" s="45">
        <f t="shared" si="2"/>
        <v>9.108159392789373</v>
      </c>
      <c r="P11" s="10"/>
    </row>
    <row r="12" spans="1:16" ht="15">
      <c r="A12" s="12"/>
      <c r="B12" s="25">
        <v>324.21</v>
      </c>
      <c r="C12" s="20" t="s">
        <v>16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4800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4800</v>
      </c>
      <c r="O12" s="47">
        <f t="shared" si="2"/>
        <v>9.108159392789373</v>
      </c>
      <c r="P12" s="9"/>
    </row>
    <row r="13" spans="1:16" ht="15.75">
      <c r="A13" s="29" t="s">
        <v>18</v>
      </c>
      <c r="B13" s="30"/>
      <c r="C13" s="31"/>
      <c r="D13" s="32">
        <f aca="true" t="shared" si="4" ref="D13:M13">SUM(D14:D18)</f>
        <v>132647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149500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282147</v>
      </c>
      <c r="O13" s="45">
        <f t="shared" si="2"/>
        <v>535.3833017077799</v>
      </c>
      <c r="P13" s="10"/>
    </row>
    <row r="14" spans="1:16" ht="15">
      <c r="A14" s="12"/>
      <c r="B14" s="25">
        <v>334.1</v>
      </c>
      <c r="C14" s="20" t="s">
        <v>19</v>
      </c>
      <c r="D14" s="46">
        <v>22000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22000</v>
      </c>
      <c r="O14" s="47">
        <f t="shared" si="2"/>
        <v>41.74573055028463</v>
      </c>
      <c r="P14" s="9"/>
    </row>
    <row r="15" spans="1:16" ht="15">
      <c r="A15" s="12"/>
      <c r="B15" s="25">
        <v>334.31</v>
      </c>
      <c r="C15" s="20" t="s">
        <v>58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149500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149500</v>
      </c>
      <c r="O15" s="47">
        <f t="shared" si="2"/>
        <v>283.6812144212524</v>
      </c>
      <c r="P15" s="9"/>
    </row>
    <row r="16" spans="1:16" ht="15">
      <c r="A16" s="12"/>
      <c r="B16" s="25">
        <v>334.7</v>
      </c>
      <c r="C16" s="20" t="s">
        <v>59</v>
      </c>
      <c r="D16" s="46">
        <v>33903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33903</v>
      </c>
      <c r="O16" s="47">
        <f t="shared" si="2"/>
        <v>64.33206831119544</v>
      </c>
      <c r="P16" s="9"/>
    </row>
    <row r="17" spans="1:16" ht="15">
      <c r="A17" s="12"/>
      <c r="B17" s="25">
        <v>335.12</v>
      </c>
      <c r="C17" s="20" t="s">
        <v>20</v>
      </c>
      <c r="D17" s="46">
        <v>33431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33431</v>
      </c>
      <c r="O17" s="47">
        <f t="shared" si="2"/>
        <v>63.43643263757116</v>
      </c>
      <c r="P17" s="9"/>
    </row>
    <row r="18" spans="1:16" ht="15">
      <c r="A18" s="12"/>
      <c r="B18" s="25">
        <v>335.18</v>
      </c>
      <c r="C18" s="20" t="s">
        <v>23</v>
      </c>
      <c r="D18" s="46">
        <v>43313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43313</v>
      </c>
      <c r="O18" s="47">
        <f t="shared" si="2"/>
        <v>82.18785578747628</v>
      </c>
      <c r="P18" s="9"/>
    </row>
    <row r="19" spans="1:16" ht="15.75">
      <c r="A19" s="29" t="s">
        <v>29</v>
      </c>
      <c r="B19" s="30"/>
      <c r="C19" s="31"/>
      <c r="D19" s="32">
        <f aca="true" t="shared" si="5" ref="D19:M19">SUM(D20:D22)</f>
        <v>10390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272807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283197</v>
      </c>
      <c r="O19" s="45">
        <f t="shared" si="2"/>
        <v>537.3757115749526</v>
      </c>
      <c r="P19" s="10"/>
    </row>
    <row r="20" spans="1:16" ht="15">
      <c r="A20" s="12"/>
      <c r="B20" s="25">
        <v>343.3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222893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222893</v>
      </c>
      <c r="O20" s="47">
        <f t="shared" si="2"/>
        <v>422.9468690702087</v>
      </c>
      <c r="P20" s="9"/>
    </row>
    <row r="21" spans="1:16" ht="15">
      <c r="A21" s="12"/>
      <c r="B21" s="25">
        <v>343.4</v>
      </c>
      <c r="C21" s="20" t="s">
        <v>60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49914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49914</v>
      </c>
      <c r="O21" s="47">
        <f t="shared" si="2"/>
        <v>94.7134724857685</v>
      </c>
      <c r="P21" s="9"/>
    </row>
    <row r="22" spans="1:16" ht="15">
      <c r="A22" s="12"/>
      <c r="B22" s="25">
        <v>344.9</v>
      </c>
      <c r="C22" s="20" t="s">
        <v>33</v>
      </c>
      <c r="D22" s="46">
        <v>10390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10390</v>
      </c>
      <c r="O22" s="47">
        <f t="shared" si="2"/>
        <v>19.71537001897533</v>
      </c>
      <c r="P22" s="9"/>
    </row>
    <row r="23" spans="1:16" ht="15.75">
      <c r="A23" s="29" t="s">
        <v>30</v>
      </c>
      <c r="B23" s="30"/>
      <c r="C23" s="31"/>
      <c r="D23" s="32">
        <f aca="true" t="shared" si="6" ref="D23:M23">SUM(D24:D24)</f>
        <v>2228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2228</v>
      </c>
      <c r="O23" s="45">
        <f t="shared" si="2"/>
        <v>4.227703984819734</v>
      </c>
      <c r="P23" s="10"/>
    </row>
    <row r="24" spans="1:16" ht="15">
      <c r="A24" s="13"/>
      <c r="B24" s="39">
        <v>351.5</v>
      </c>
      <c r="C24" s="21" t="s">
        <v>35</v>
      </c>
      <c r="D24" s="46">
        <v>2228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2228</v>
      </c>
      <c r="O24" s="47">
        <f t="shared" si="2"/>
        <v>4.227703984819734</v>
      </c>
      <c r="P24" s="9"/>
    </row>
    <row r="25" spans="1:16" ht="15.75">
      <c r="A25" s="29" t="s">
        <v>3</v>
      </c>
      <c r="B25" s="30"/>
      <c r="C25" s="31"/>
      <c r="D25" s="32">
        <f aca="true" t="shared" si="7" ref="D25:M25">SUM(D26:D29)</f>
        <v>66565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66565</v>
      </c>
      <c r="O25" s="45">
        <f t="shared" si="2"/>
        <v>126.30929791271348</v>
      </c>
      <c r="P25" s="10"/>
    </row>
    <row r="26" spans="1:16" ht="15">
      <c r="A26" s="12"/>
      <c r="B26" s="25">
        <v>361.1</v>
      </c>
      <c r="C26" s="20" t="s">
        <v>36</v>
      </c>
      <c r="D26" s="46">
        <v>341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341</v>
      </c>
      <c r="O26" s="47">
        <f t="shared" si="2"/>
        <v>0.6470588235294118</v>
      </c>
      <c r="P26" s="9"/>
    </row>
    <row r="27" spans="1:16" ht="15">
      <c r="A27" s="12"/>
      <c r="B27" s="25">
        <v>362</v>
      </c>
      <c r="C27" s="20" t="s">
        <v>37</v>
      </c>
      <c r="D27" s="46">
        <v>18231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18231</v>
      </c>
      <c r="O27" s="47">
        <f t="shared" si="2"/>
        <v>34.59392789373814</v>
      </c>
      <c r="P27" s="9"/>
    </row>
    <row r="28" spans="1:16" ht="15">
      <c r="A28" s="12"/>
      <c r="B28" s="25">
        <v>366</v>
      </c>
      <c r="C28" s="20" t="s">
        <v>54</v>
      </c>
      <c r="D28" s="46">
        <v>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500</v>
      </c>
      <c r="O28" s="47">
        <f t="shared" si="2"/>
        <v>0.9487666034155597</v>
      </c>
      <c r="P28" s="9"/>
    </row>
    <row r="29" spans="1:16" ht="15">
      <c r="A29" s="12"/>
      <c r="B29" s="25">
        <v>369.9</v>
      </c>
      <c r="C29" s="20" t="s">
        <v>39</v>
      </c>
      <c r="D29" s="46">
        <v>47493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47493</v>
      </c>
      <c r="O29" s="47">
        <f t="shared" si="2"/>
        <v>90.11954459203037</v>
      </c>
      <c r="P29" s="9"/>
    </row>
    <row r="30" spans="1:16" ht="15.75">
      <c r="A30" s="29" t="s">
        <v>31</v>
      </c>
      <c r="B30" s="30"/>
      <c r="C30" s="31"/>
      <c r="D30" s="32">
        <f aca="true" t="shared" si="8" ref="D30:M30">SUM(D31:D32)</f>
        <v>53387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1155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1"/>
        <v>54542</v>
      </c>
      <c r="O30" s="45">
        <f t="shared" si="2"/>
        <v>103.49525616698293</v>
      </c>
      <c r="P30" s="9"/>
    </row>
    <row r="31" spans="1:16" ht="15">
      <c r="A31" s="12"/>
      <c r="B31" s="25">
        <v>382</v>
      </c>
      <c r="C31" s="20" t="s">
        <v>61</v>
      </c>
      <c r="D31" s="46">
        <v>53387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53387</v>
      </c>
      <c r="O31" s="47">
        <f t="shared" si="2"/>
        <v>101.30360531309297</v>
      </c>
      <c r="P31" s="9"/>
    </row>
    <row r="32" spans="1:16" ht="15.75" thickBot="1">
      <c r="A32" s="12"/>
      <c r="B32" s="25">
        <v>389.1</v>
      </c>
      <c r="C32" s="20" t="s">
        <v>62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1155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1155</v>
      </c>
      <c r="O32" s="47">
        <f t="shared" si="2"/>
        <v>2.1916508538899433</v>
      </c>
      <c r="P32" s="9"/>
    </row>
    <row r="33" spans="1:119" ht="16.5" thickBot="1">
      <c r="A33" s="14" t="s">
        <v>34</v>
      </c>
      <c r="B33" s="23"/>
      <c r="C33" s="22"/>
      <c r="D33" s="15">
        <f aca="true" t="shared" si="9" ref="D33:M33">SUM(D5,D11,D13,D19,D23,D25,D30)</f>
        <v>390903</v>
      </c>
      <c r="E33" s="15">
        <f t="shared" si="9"/>
        <v>0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428262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1"/>
        <v>819165</v>
      </c>
      <c r="O33" s="38">
        <f t="shared" si="2"/>
        <v>1554.3927893738141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63</v>
      </c>
      <c r="M35" s="48"/>
      <c r="N35" s="48"/>
      <c r="O35" s="43">
        <v>527</v>
      </c>
    </row>
    <row r="36" spans="1:15" ht="1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5" ht="15.75" customHeight="1" thickBot="1">
      <c r="A37" s="52" t="s">
        <v>56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114047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5">SUM(D5:M5)</f>
        <v>114047</v>
      </c>
      <c r="O5" s="33">
        <f aca="true" t="shared" si="2" ref="O5:O35">(N5/O$37)</f>
        <v>212.3780260707635</v>
      </c>
      <c r="P5" s="6"/>
    </row>
    <row r="6" spans="1:16" ht="15">
      <c r="A6" s="12"/>
      <c r="B6" s="25">
        <v>311</v>
      </c>
      <c r="C6" s="20" t="s">
        <v>2</v>
      </c>
      <c r="D6" s="46">
        <v>56725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56725</v>
      </c>
      <c r="O6" s="47">
        <f t="shared" si="2"/>
        <v>105.63314711359403</v>
      </c>
      <c r="P6" s="9"/>
    </row>
    <row r="7" spans="1:16" ht="15">
      <c r="A7" s="12"/>
      <c r="B7" s="25">
        <v>312.41</v>
      </c>
      <c r="C7" s="20" t="s">
        <v>10</v>
      </c>
      <c r="D7" s="46">
        <v>25052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25052</v>
      </c>
      <c r="O7" s="47">
        <f t="shared" si="2"/>
        <v>46.65176908752328</v>
      </c>
      <c r="P7" s="9"/>
    </row>
    <row r="8" spans="1:16" ht="15">
      <c r="A8" s="12"/>
      <c r="B8" s="25">
        <v>314.1</v>
      </c>
      <c r="C8" s="20" t="s">
        <v>11</v>
      </c>
      <c r="D8" s="46">
        <v>21243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21243</v>
      </c>
      <c r="O8" s="47">
        <f t="shared" si="2"/>
        <v>39.55865921787709</v>
      </c>
      <c r="P8" s="9"/>
    </row>
    <row r="9" spans="1:16" ht="15">
      <c r="A9" s="12"/>
      <c r="B9" s="25">
        <v>315</v>
      </c>
      <c r="C9" s="20" t="s">
        <v>12</v>
      </c>
      <c r="D9" s="46">
        <v>10644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10644</v>
      </c>
      <c r="O9" s="47">
        <f t="shared" si="2"/>
        <v>19.821229050279328</v>
      </c>
      <c r="P9" s="9"/>
    </row>
    <row r="10" spans="1:16" ht="15">
      <c r="A10" s="12"/>
      <c r="B10" s="25">
        <v>316</v>
      </c>
      <c r="C10" s="20" t="s">
        <v>13</v>
      </c>
      <c r="D10" s="46">
        <v>383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383</v>
      </c>
      <c r="O10" s="47">
        <f t="shared" si="2"/>
        <v>0.7132216014897579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SUM(D12:D13)</f>
        <v>23342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5150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28492</v>
      </c>
      <c r="O11" s="45">
        <f t="shared" si="2"/>
        <v>53.05772811918063</v>
      </c>
      <c r="P11" s="10"/>
    </row>
    <row r="12" spans="1:16" ht="15">
      <c r="A12" s="12"/>
      <c r="B12" s="25">
        <v>323.1</v>
      </c>
      <c r="C12" s="20" t="s">
        <v>15</v>
      </c>
      <c r="D12" s="46">
        <v>23342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23342</v>
      </c>
      <c r="O12" s="47">
        <f t="shared" si="2"/>
        <v>43.46741154562383</v>
      </c>
      <c r="P12" s="9"/>
    </row>
    <row r="13" spans="1:16" ht="15">
      <c r="A13" s="12"/>
      <c r="B13" s="25">
        <v>324.21</v>
      </c>
      <c r="C13" s="20" t="s">
        <v>16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5150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5150</v>
      </c>
      <c r="O13" s="47">
        <f t="shared" si="2"/>
        <v>9.590316573556796</v>
      </c>
      <c r="P13" s="9"/>
    </row>
    <row r="14" spans="1:16" ht="15.75">
      <c r="A14" s="29" t="s">
        <v>18</v>
      </c>
      <c r="B14" s="30"/>
      <c r="C14" s="31"/>
      <c r="D14" s="32">
        <f aca="true" t="shared" si="4" ref="D14:M14">SUM(D15:D21)</f>
        <v>144309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144309</v>
      </c>
      <c r="O14" s="45">
        <f t="shared" si="2"/>
        <v>268.731843575419</v>
      </c>
      <c r="P14" s="10"/>
    </row>
    <row r="15" spans="1:16" ht="15">
      <c r="A15" s="12"/>
      <c r="B15" s="25">
        <v>331.1</v>
      </c>
      <c r="C15" s="20" t="s">
        <v>17</v>
      </c>
      <c r="D15" s="46">
        <v>13062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13062</v>
      </c>
      <c r="O15" s="47">
        <f t="shared" si="2"/>
        <v>24.324022346368714</v>
      </c>
      <c r="P15" s="9"/>
    </row>
    <row r="16" spans="1:16" ht="15">
      <c r="A16" s="12"/>
      <c r="B16" s="25">
        <v>334.1</v>
      </c>
      <c r="C16" s="20" t="s">
        <v>19</v>
      </c>
      <c r="D16" s="46">
        <v>57790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57790</v>
      </c>
      <c r="O16" s="47">
        <f t="shared" si="2"/>
        <v>107.61638733705773</v>
      </c>
      <c r="P16" s="9"/>
    </row>
    <row r="17" spans="1:16" ht="15">
      <c r="A17" s="12"/>
      <c r="B17" s="25">
        <v>335.12</v>
      </c>
      <c r="C17" s="20" t="s">
        <v>20</v>
      </c>
      <c r="D17" s="46">
        <v>30560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30560</v>
      </c>
      <c r="O17" s="47">
        <f t="shared" si="2"/>
        <v>56.90875232774674</v>
      </c>
      <c r="P17" s="9"/>
    </row>
    <row r="18" spans="1:16" ht="15">
      <c r="A18" s="12"/>
      <c r="B18" s="25">
        <v>335.14</v>
      </c>
      <c r="C18" s="20" t="s">
        <v>21</v>
      </c>
      <c r="D18" s="46">
        <v>459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459</v>
      </c>
      <c r="O18" s="47">
        <f t="shared" si="2"/>
        <v>0.8547486033519553</v>
      </c>
      <c r="P18" s="9"/>
    </row>
    <row r="19" spans="1:16" ht="15">
      <c r="A19" s="12"/>
      <c r="B19" s="25">
        <v>335.15</v>
      </c>
      <c r="C19" s="20" t="s">
        <v>22</v>
      </c>
      <c r="D19" s="46">
        <v>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49</v>
      </c>
      <c r="O19" s="47">
        <f t="shared" si="2"/>
        <v>0.09124767225325885</v>
      </c>
      <c r="P19" s="9"/>
    </row>
    <row r="20" spans="1:16" ht="15">
      <c r="A20" s="12"/>
      <c r="B20" s="25">
        <v>335.18</v>
      </c>
      <c r="C20" s="20" t="s">
        <v>23</v>
      </c>
      <c r="D20" s="46">
        <v>42190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42190</v>
      </c>
      <c r="O20" s="47">
        <f t="shared" si="2"/>
        <v>78.56610800744879</v>
      </c>
      <c r="P20" s="9"/>
    </row>
    <row r="21" spans="1:16" ht="15">
      <c r="A21" s="12"/>
      <c r="B21" s="25">
        <v>335.9</v>
      </c>
      <c r="C21" s="20" t="s">
        <v>24</v>
      </c>
      <c r="D21" s="46">
        <v>199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199</v>
      </c>
      <c r="O21" s="47">
        <f t="shared" si="2"/>
        <v>0.37057728119180633</v>
      </c>
      <c r="P21" s="9"/>
    </row>
    <row r="22" spans="1:16" ht="15.75">
      <c r="A22" s="29" t="s">
        <v>29</v>
      </c>
      <c r="B22" s="30"/>
      <c r="C22" s="31"/>
      <c r="D22" s="32">
        <f aca="true" t="shared" si="5" ref="D22:M22">SUM(D23:D25)</f>
        <v>15752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195273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211025</v>
      </c>
      <c r="O22" s="45">
        <f t="shared" si="2"/>
        <v>392.9702048417132</v>
      </c>
      <c r="P22" s="10"/>
    </row>
    <row r="23" spans="1:16" ht="15">
      <c r="A23" s="12"/>
      <c r="B23" s="25">
        <v>343.3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187303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187303</v>
      </c>
      <c r="O23" s="47">
        <f t="shared" si="2"/>
        <v>348.7951582867784</v>
      </c>
      <c r="P23" s="9"/>
    </row>
    <row r="24" spans="1:16" ht="15">
      <c r="A24" s="12"/>
      <c r="B24" s="25">
        <v>344.9</v>
      </c>
      <c r="C24" s="20" t="s">
        <v>33</v>
      </c>
      <c r="D24" s="46">
        <v>15752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15752</v>
      </c>
      <c r="O24" s="47">
        <f t="shared" si="2"/>
        <v>29.333333333333332</v>
      </c>
      <c r="P24" s="9"/>
    </row>
    <row r="25" spans="1:16" ht="15">
      <c r="A25" s="12"/>
      <c r="B25" s="25">
        <v>349</v>
      </c>
      <c r="C25" s="20" t="s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7970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7970</v>
      </c>
      <c r="O25" s="47">
        <f t="shared" si="2"/>
        <v>14.84171322160149</v>
      </c>
      <c r="P25" s="9"/>
    </row>
    <row r="26" spans="1:16" ht="15.75">
      <c r="A26" s="29" t="s">
        <v>30</v>
      </c>
      <c r="B26" s="30"/>
      <c r="C26" s="31"/>
      <c r="D26" s="32">
        <f aca="true" t="shared" si="6" ref="D26:M26">SUM(D27:D27)</f>
        <v>948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948</v>
      </c>
      <c r="O26" s="45">
        <f t="shared" si="2"/>
        <v>1.76536312849162</v>
      </c>
      <c r="P26" s="10"/>
    </row>
    <row r="27" spans="1:16" ht="15">
      <c r="A27" s="13"/>
      <c r="B27" s="39">
        <v>351.5</v>
      </c>
      <c r="C27" s="21" t="s">
        <v>35</v>
      </c>
      <c r="D27" s="46">
        <v>948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948</v>
      </c>
      <c r="O27" s="47">
        <f t="shared" si="2"/>
        <v>1.76536312849162</v>
      </c>
      <c r="P27" s="9"/>
    </row>
    <row r="28" spans="1:16" ht="15.75">
      <c r="A28" s="29" t="s">
        <v>3</v>
      </c>
      <c r="B28" s="30"/>
      <c r="C28" s="31"/>
      <c r="D28" s="32">
        <f aca="true" t="shared" si="7" ref="D28:M28">SUM(D29:D32)</f>
        <v>35287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35287</v>
      </c>
      <c r="O28" s="45">
        <f t="shared" si="2"/>
        <v>65.71135940409684</v>
      </c>
      <c r="P28" s="10"/>
    </row>
    <row r="29" spans="1:16" ht="15">
      <c r="A29" s="12"/>
      <c r="B29" s="25">
        <v>361.1</v>
      </c>
      <c r="C29" s="20" t="s">
        <v>36</v>
      </c>
      <c r="D29" s="46">
        <v>231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231</v>
      </c>
      <c r="O29" s="47">
        <f t="shared" si="2"/>
        <v>0.4301675977653631</v>
      </c>
      <c r="P29" s="9"/>
    </row>
    <row r="30" spans="1:16" ht="15">
      <c r="A30" s="12"/>
      <c r="B30" s="25">
        <v>362</v>
      </c>
      <c r="C30" s="20" t="s">
        <v>37</v>
      </c>
      <c r="D30" s="46">
        <v>18819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18819</v>
      </c>
      <c r="O30" s="47">
        <f t="shared" si="2"/>
        <v>35.04469273743017</v>
      </c>
      <c r="P30" s="9"/>
    </row>
    <row r="31" spans="1:16" ht="15">
      <c r="A31" s="12"/>
      <c r="B31" s="25">
        <v>364</v>
      </c>
      <c r="C31" s="20" t="s">
        <v>38</v>
      </c>
      <c r="D31" s="46">
        <v>8302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8302</v>
      </c>
      <c r="O31" s="47">
        <f t="shared" si="2"/>
        <v>15.45996275605214</v>
      </c>
      <c r="P31" s="9"/>
    </row>
    <row r="32" spans="1:16" ht="15">
      <c r="A32" s="12"/>
      <c r="B32" s="25">
        <v>369.9</v>
      </c>
      <c r="C32" s="20" t="s">
        <v>39</v>
      </c>
      <c r="D32" s="46">
        <v>7935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7935</v>
      </c>
      <c r="O32" s="47">
        <f t="shared" si="2"/>
        <v>14.776536312849162</v>
      </c>
      <c r="P32" s="9"/>
    </row>
    <row r="33" spans="1:16" ht="15.75">
      <c r="A33" s="29" t="s">
        <v>31</v>
      </c>
      <c r="B33" s="30"/>
      <c r="C33" s="31"/>
      <c r="D33" s="32">
        <f aca="true" t="shared" si="8" ref="D33:M33">SUM(D34:D34)</f>
        <v>0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46005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1"/>
        <v>46005</v>
      </c>
      <c r="O33" s="45">
        <f t="shared" si="2"/>
        <v>85.67039106145252</v>
      </c>
      <c r="P33" s="9"/>
    </row>
    <row r="34" spans="1:16" ht="15.75" thickBot="1">
      <c r="A34" s="12"/>
      <c r="B34" s="25">
        <v>381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46005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46005</v>
      </c>
      <c r="O34" s="47">
        <f t="shared" si="2"/>
        <v>85.67039106145252</v>
      </c>
      <c r="P34" s="9"/>
    </row>
    <row r="35" spans="1:119" ht="16.5" thickBot="1">
      <c r="A35" s="14" t="s">
        <v>34</v>
      </c>
      <c r="B35" s="23"/>
      <c r="C35" s="22"/>
      <c r="D35" s="15">
        <f aca="true" t="shared" si="9" ref="D35:M35">SUM(D5,D11,D14,D22,D26,D28,D33)</f>
        <v>333685</v>
      </c>
      <c r="E35" s="15">
        <f t="shared" si="9"/>
        <v>0</v>
      </c>
      <c r="F35" s="15">
        <f t="shared" si="9"/>
        <v>0</v>
      </c>
      <c r="G35" s="15">
        <f t="shared" si="9"/>
        <v>0</v>
      </c>
      <c r="H35" s="15">
        <f t="shared" si="9"/>
        <v>0</v>
      </c>
      <c r="I35" s="15">
        <f t="shared" si="9"/>
        <v>246428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 t="shared" si="1"/>
        <v>580113</v>
      </c>
      <c r="O35" s="38">
        <f t="shared" si="2"/>
        <v>1080.2849162011173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48</v>
      </c>
      <c r="M37" s="48"/>
      <c r="N37" s="48"/>
      <c r="O37" s="43">
        <v>537</v>
      </c>
    </row>
    <row r="38" spans="1:15" ht="1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5" ht="15.75" thickBot="1">
      <c r="A39" s="52" t="s">
        <v>56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sheetProtection/>
  <mergeCells count="10">
    <mergeCell ref="A39:O39"/>
    <mergeCell ref="A38:O38"/>
    <mergeCell ref="L37:N3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120435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5">SUM(D5:M5)</f>
        <v>120435</v>
      </c>
      <c r="O5" s="33">
        <f aca="true" t="shared" si="2" ref="O5:O35">(N5/O$37)</f>
        <v>195.51136363636363</v>
      </c>
      <c r="P5" s="6"/>
    </row>
    <row r="6" spans="1:16" ht="15">
      <c r="A6" s="12"/>
      <c r="B6" s="25">
        <v>311</v>
      </c>
      <c r="C6" s="20" t="s">
        <v>2</v>
      </c>
      <c r="D6" s="46">
        <v>66603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66603</v>
      </c>
      <c r="O6" s="47">
        <f t="shared" si="2"/>
        <v>108.12175324675324</v>
      </c>
      <c r="P6" s="9"/>
    </row>
    <row r="7" spans="1:16" ht="15">
      <c r="A7" s="12"/>
      <c r="B7" s="25">
        <v>312.41</v>
      </c>
      <c r="C7" s="20" t="s">
        <v>10</v>
      </c>
      <c r="D7" s="46">
        <v>20010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20010</v>
      </c>
      <c r="O7" s="47">
        <f t="shared" si="2"/>
        <v>32.48376623376623</v>
      </c>
      <c r="P7" s="9"/>
    </row>
    <row r="8" spans="1:16" ht="15">
      <c r="A8" s="12"/>
      <c r="B8" s="25">
        <v>314.1</v>
      </c>
      <c r="C8" s="20" t="s">
        <v>11</v>
      </c>
      <c r="D8" s="46">
        <v>22845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22845</v>
      </c>
      <c r="O8" s="47">
        <f t="shared" si="2"/>
        <v>37.08603896103896</v>
      </c>
      <c r="P8" s="9"/>
    </row>
    <row r="9" spans="1:16" ht="15">
      <c r="A9" s="12"/>
      <c r="B9" s="25">
        <v>315</v>
      </c>
      <c r="C9" s="20" t="s">
        <v>12</v>
      </c>
      <c r="D9" s="46">
        <v>10549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10549</v>
      </c>
      <c r="O9" s="47">
        <f t="shared" si="2"/>
        <v>17.125</v>
      </c>
      <c r="P9" s="9"/>
    </row>
    <row r="10" spans="1:16" ht="15">
      <c r="A10" s="12"/>
      <c r="B10" s="25">
        <v>316</v>
      </c>
      <c r="C10" s="20" t="s">
        <v>13</v>
      </c>
      <c r="D10" s="46">
        <v>428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428</v>
      </c>
      <c r="O10" s="47">
        <f t="shared" si="2"/>
        <v>0.6948051948051948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SUM(D12:D13)</f>
        <v>18886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1900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20786</v>
      </c>
      <c r="O11" s="45">
        <f t="shared" si="2"/>
        <v>33.743506493506494</v>
      </c>
      <c r="P11" s="10"/>
    </row>
    <row r="12" spans="1:16" ht="15">
      <c r="A12" s="12"/>
      <c r="B12" s="25">
        <v>323.1</v>
      </c>
      <c r="C12" s="20" t="s">
        <v>15</v>
      </c>
      <c r="D12" s="46">
        <v>18886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18886</v>
      </c>
      <c r="O12" s="47">
        <f t="shared" si="2"/>
        <v>30.65909090909091</v>
      </c>
      <c r="P12" s="9"/>
    </row>
    <row r="13" spans="1:16" ht="15">
      <c r="A13" s="12"/>
      <c r="B13" s="25">
        <v>324.03</v>
      </c>
      <c r="C13" s="20" t="s">
        <v>16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1900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1900</v>
      </c>
      <c r="O13" s="47">
        <f t="shared" si="2"/>
        <v>3.0844155844155843</v>
      </c>
      <c r="P13" s="9"/>
    </row>
    <row r="14" spans="1:16" ht="15.75">
      <c r="A14" s="29" t="s">
        <v>18</v>
      </c>
      <c r="B14" s="30"/>
      <c r="C14" s="31"/>
      <c r="D14" s="32">
        <f aca="true" t="shared" si="4" ref="D14:M14">SUM(D15:D21)</f>
        <v>263218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263218</v>
      </c>
      <c r="O14" s="45">
        <f t="shared" si="2"/>
        <v>427.30194805194805</v>
      </c>
      <c r="P14" s="10"/>
    </row>
    <row r="15" spans="1:16" ht="15">
      <c r="A15" s="12"/>
      <c r="B15" s="25">
        <v>331.1</v>
      </c>
      <c r="C15" s="20" t="s">
        <v>17</v>
      </c>
      <c r="D15" s="46">
        <v>138592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138592</v>
      </c>
      <c r="O15" s="47">
        <f t="shared" si="2"/>
        <v>224.98701298701297</v>
      </c>
      <c r="P15" s="9"/>
    </row>
    <row r="16" spans="1:16" ht="15">
      <c r="A16" s="12"/>
      <c r="B16" s="25">
        <v>334.9</v>
      </c>
      <c r="C16" s="20" t="s">
        <v>51</v>
      </c>
      <c r="D16" s="46">
        <v>36880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5" ref="N16:N21">SUM(D16:M16)</f>
        <v>36880</v>
      </c>
      <c r="O16" s="47">
        <f t="shared" si="2"/>
        <v>59.87012987012987</v>
      </c>
      <c r="P16" s="9"/>
    </row>
    <row r="17" spans="1:16" ht="15">
      <c r="A17" s="12"/>
      <c r="B17" s="25">
        <v>335.12</v>
      </c>
      <c r="C17" s="20" t="s">
        <v>20</v>
      </c>
      <c r="D17" s="46">
        <v>48403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48403</v>
      </c>
      <c r="O17" s="47">
        <f t="shared" si="2"/>
        <v>78.5762987012987</v>
      </c>
      <c r="P17" s="9"/>
    </row>
    <row r="18" spans="1:16" ht="15">
      <c r="A18" s="12"/>
      <c r="B18" s="25">
        <v>335.14</v>
      </c>
      <c r="C18" s="20" t="s">
        <v>21</v>
      </c>
      <c r="D18" s="46">
        <v>275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275</v>
      </c>
      <c r="O18" s="47">
        <f t="shared" si="2"/>
        <v>0.44642857142857145</v>
      </c>
      <c r="P18" s="9"/>
    </row>
    <row r="19" spans="1:16" ht="15">
      <c r="A19" s="12"/>
      <c r="B19" s="25">
        <v>335.15</v>
      </c>
      <c r="C19" s="20" t="s">
        <v>22</v>
      </c>
      <c r="D19" s="46">
        <v>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84</v>
      </c>
      <c r="O19" s="47">
        <f t="shared" si="2"/>
        <v>0.13636363636363635</v>
      </c>
      <c r="P19" s="9"/>
    </row>
    <row r="20" spans="1:16" ht="15">
      <c r="A20" s="12"/>
      <c r="B20" s="25">
        <v>335.18</v>
      </c>
      <c r="C20" s="20" t="s">
        <v>23</v>
      </c>
      <c r="D20" s="46">
        <v>36552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36552</v>
      </c>
      <c r="O20" s="47">
        <f t="shared" si="2"/>
        <v>59.33766233766234</v>
      </c>
      <c r="P20" s="9"/>
    </row>
    <row r="21" spans="1:16" ht="15">
      <c r="A21" s="12"/>
      <c r="B21" s="25">
        <v>335.9</v>
      </c>
      <c r="C21" s="20" t="s">
        <v>24</v>
      </c>
      <c r="D21" s="46">
        <v>2432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2432</v>
      </c>
      <c r="O21" s="47">
        <f t="shared" si="2"/>
        <v>3.948051948051948</v>
      </c>
      <c r="P21" s="9"/>
    </row>
    <row r="22" spans="1:16" ht="15.75">
      <c r="A22" s="29" t="s">
        <v>29</v>
      </c>
      <c r="B22" s="30"/>
      <c r="C22" s="31"/>
      <c r="D22" s="32">
        <f aca="true" t="shared" si="6" ref="D22:M22">SUM(D23:D27)</f>
        <v>17047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209285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>SUM(D22:M22)</f>
        <v>226332</v>
      </c>
      <c r="O22" s="45">
        <f t="shared" si="2"/>
        <v>367.4220779220779</v>
      </c>
      <c r="P22" s="10"/>
    </row>
    <row r="23" spans="1:16" ht="15">
      <c r="A23" s="12"/>
      <c r="B23" s="25">
        <v>342.2</v>
      </c>
      <c r="C23" s="20" t="s">
        <v>52</v>
      </c>
      <c r="D23" s="46">
        <v>2188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7" ref="N23:N29">SUM(D23:M23)</f>
        <v>2188</v>
      </c>
      <c r="O23" s="47">
        <f t="shared" si="2"/>
        <v>3.551948051948052</v>
      </c>
      <c r="P23" s="9"/>
    </row>
    <row r="24" spans="1:16" ht="15">
      <c r="A24" s="12"/>
      <c r="B24" s="25">
        <v>343.3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209285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209285</v>
      </c>
      <c r="O24" s="47">
        <f t="shared" si="2"/>
        <v>339.7483766233766</v>
      </c>
      <c r="P24" s="9"/>
    </row>
    <row r="25" spans="1:16" ht="15">
      <c r="A25" s="12"/>
      <c r="B25" s="25">
        <v>344.9</v>
      </c>
      <c r="C25" s="20" t="s">
        <v>33</v>
      </c>
      <c r="D25" s="46">
        <v>10082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10082</v>
      </c>
      <c r="O25" s="47">
        <f t="shared" si="2"/>
        <v>16.366883116883116</v>
      </c>
      <c r="P25" s="9"/>
    </row>
    <row r="26" spans="1:16" ht="15">
      <c r="A26" s="12"/>
      <c r="B26" s="25">
        <v>347.9</v>
      </c>
      <c r="C26" s="20" t="s">
        <v>53</v>
      </c>
      <c r="D26" s="46">
        <v>335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335</v>
      </c>
      <c r="O26" s="47">
        <f t="shared" si="2"/>
        <v>0.5438311688311688</v>
      </c>
      <c r="P26" s="9"/>
    </row>
    <row r="27" spans="1:16" ht="15">
      <c r="A27" s="12"/>
      <c r="B27" s="25">
        <v>349</v>
      </c>
      <c r="C27" s="20" t="s">
        <v>0</v>
      </c>
      <c r="D27" s="46">
        <v>4442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4442</v>
      </c>
      <c r="O27" s="47">
        <f t="shared" si="2"/>
        <v>7.211038961038961</v>
      </c>
      <c r="P27" s="9"/>
    </row>
    <row r="28" spans="1:16" ht="15.75">
      <c r="A28" s="29" t="s">
        <v>30</v>
      </c>
      <c r="B28" s="30"/>
      <c r="C28" s="31"/>
      <c r="D28" s="32">
        <f aca="true" t="shared" si="8" ref="D28:M28">SUM(D29:D29)</f>
        <v>1098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7"/>
        <v>1098</v>
      </c>
      <c r="O28" s="45">
        <f t="shared" si="2"/>
        <v>1.7824675324675325</v>
      </c>
      <c r="P28" s="10"/>
    </row>
    <row r="29" spans="1:16" ht="15">
      <c r="A29" s="13"/>
      <c r="B29" s="39">
        <v>351.5</v>
      </c>
      <c r="C29" s="21" t="s">
        <v>35</v>
      </c>
      <c r="D29" s="46">
        <v>1098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1098</v>
      </c>
      <c r="O29" s="47">
        <f t="shared" si="2"/>
        <v>1.7824675324675325</v>
      </c>
      <c r="P29" s="9"/>
    </row>
    <row r="30" spans="1:16" ht="15.75">
      <c r="A30" s="29" t="s">
        <v>3</v>
      </c>
      <c r="B30" s="30"/>
      <c r="C30" s="31"/>
      <c r="D30" s="32">
        <f aca="true" t="shared" si="9" ref="D30:M30">SUM(D31:D34)</f>
        <v>34388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1339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aca="true" t="shared" si="10" ref="N30:N35">SUM(D30:M30)</f>
        <v>35727</v>
      </c>
      <c r="O30" s="45">
        <f t="shared" si="2"/>
        <v>57.99837662337662</v>
      </c>
      <c r="P30" s="10"/>
    </row>
    <row r="31" spans="1:16" ht="15">
      <c r="A31" s="12"/>
      <c r="B31" s="25">
        <v>361.1</v>
      </c>
      <c r="C31" s="20" t="s">
        <v>36</v>
      </c>
      <c r="D31" s="46">
        <v>1416</v>
      </c>
      <c r="E31" s="46">
        <v>0</v>
      </c>
      <c r="F31" s="46">
        <v>0</v>
      </c>
      <c r="G31" s="46">
        <v>0</v>
      </c>
      <c r="H31" s="46">
        <v>0</v>
      </c>
      <c r="I31" s="46">
        <v>1339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2755</v>
      </c>
      <c r="O31" s="47">
        <f t="shared" si="2"/>
        <v>4.472402597402597</v>
      </c>
      <c r="P31" s="9"/>
    </row>
    <row r="32" spans="1:16" ht="15">
      <c r="A32" s="12"/>
      <c r="B32" s="25">
        <v>362</v>
      </c>
      <c r="C32" s="20" t="s">
        <v>37</v>
      </c>
      <c r="D32" s="46">
        <v>19104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19104</v>
      </c>
      <c r="O32" s="47">
        <f t="shared" si="2"/>
        <v>31.01298701298701</v>
      </c>
      <c r="P32" s="9"/>
    </row>
    <row r="33" spans="1:16" ht="15">
      <c r="A33" s="12"/>
      <c r="B33" s="25">
        <v>366</v>
      </c>
      <c r="C33" s="20" t="s">
        <v>54</v>
      </c>
      <c r="D33" s="46">
        <v>2987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2987</v>
      </c>
      <c r="O33" s="47">
        <f t="shared" si="2"/>
        <v>4.849025974025974</v>
      </c>
      <c r="P33" s="9"/>
    </row>
    <row r="34" spans="1:16" ht="15.75" thickBot="1">
      <c r="A34" s="12"/>
      <c r="B34" s="25">
        <v>369.9</v>
      </c>
      <c r="C34" s="20" t="s">
        <v>39</v>
      </c>
      <c r="D34" s="46">
        <v>10881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10881</v>
      </c>
      <c r="O34" s="47">
        <f t="shared" si="2"/>
        <v>17.663961038961038</v>
      </c>
      <c r="P34" s="9"/>
    </row>
    <row r="35" spans="1:119" ht="16.5" thickBot="1">
      <c r="A35" s="14" t="s">
        <v>34</v>
      </c>
      <c r="B35" s="23"/>
      <c r="C35" s="22"/>
      <c r="D35" s="15">
        <f>SUM(D5,D11,D14,D22,D28,D30)</f>
        <v>455072</v>
      </c>
      <c r="E35" s="15">
        <f aca="true" t="shared" si="11" ref="E35:M35">SUM(E5,E11,E14,E22,E28,E30)</f>
        <v>0</v>
      </c>
      <c r="F35" s="15">
        <f t="shared" si="11"/>
        <v>0</v>
      </c>
      <c r="G35" s="15">
        <f t="shared" si="11"/>
        <v>0</v>
      </c>
      <c r="H35" s="15">
        <f t="shared" si="11"/>
        <v>0</v>
      </c>
      <c r="I35" s="15">
        <f t="shared" si="11"/>
        <v>212524</v>
      </c>
      <c r="J35" s="15">
        <f t="shared" si="11"/>
        <v>0</v>
      </c>
      <c r="K35" s="15">
        <f t="shared" si="11"/>
        <v>0</v>
      </c>
      <c r="L35" s="15">
        <f t="shared" si="11"/>
        <v>0</v>
      </c>
      <c r="M35" s="15">
        <f t="shared" si="11"/>
        <v>0</v>
      </c>
      <c r="N35" s="15">
        <f t="shared" si="10"/>
        <v>667596</v>
      </c>
      <c r="O35" s="38">
        <f t="shared" si="2"/>
        <v>1083.7597402597403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55</v>
      </c>
      <c r="M37" s="48"/>
      <c r="N37" s="48"/>
      <c r="O37" s="43">
        <v>616</v>
      </c>
    </row>
    <row r="38" spans="1:15" ht="1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5" ht="15.75" customHeight="1" thickBot="1">
      <c r="A39" s="52" t="s">
        <v>56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141496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1">SUM(D5:M5)</f>
        <v>141496</v>
      </c>
      <c r="O5" s="33">
        <f aca="true" t="shared" si="2" ref="O5:O37">(N5/O$39)</f>
        <v>230.07479674796747</v>
      </c>
      <c r="P5" s="6"/>
    </row>
    <row r="6" spans="1:16" ht="15">
      <c r="A6" s="12"/>
      <c r="B6" s="25">
        <v>311</v>
      </c>
      <c r="C6" s="20" t="s">
        <v>2</v>
      </c>
      <c r="D6" s="46">
        <v>78855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78855</v>
      </c>
      <c r="O6" s="47">
        <f t="shared" si="2"/>
        <v>128.21951219512195</v>
      </c>
      <c r="P6" s="9"/>
    </row>
    <row r="7" spans="1:16" ht="15">
      <c r="A7" s="12"/>
      <c r="B7" s="25">
        <v>312.41</v>
      </c>
      <c r="C7" s="20" t="s">
        <v>10</v>
      </c>
      <c r="D7" s="46">
        <v>28378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28378</v>
      </c>
      <c r="O7" s="47">
        <f t="shared" si="2"/>
        <v>46.14308943089431</v>
      </c>
      <c r="P7" s="9"/>
    </row>
    <row r="8" spans="1:16" ht="15">
      <c r="A8" s="12"/>
      <c r="B8" s="25">
        <v>314.1</v>
      </c>
      <c r="C8" s="20" t="s">
        <v>11</v>
      </c>
      <c r="D8" s="46">
        <v>19536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19536</v>
      </c>
      <c r="O8" s="47">
        <f t="shared" si="2"/>
        <v>31.765853658536585</v>
      </c>
      <c r="P8" s="9"/>
    </row>
    <row r="9" spans="1:16" ht="15">
      <c r="A9" s="12"/>
      <c r="B9" s="25">
        <v>315</v>
      </c>
      <c r="C9" s="20" t="s">
        <v>12</v>
      </c>
      <c r="D9" s="46">
        <v>12343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12343</v>
      </c>
      <c r="O9" s="47">
        <f t="shared" si="2"/>
        <v>20.069918699186992</v>
      </c>
      <c r="P9" s="9"/>
    </row>
    <row r="10" spans="1:16" ht="15">
      <c r="A10" s="12"/>
      <c r="B10" s="25">
        <v>316</v>
      </c>
      <c r="C10" s="20" t="s">
        <v>13</v>
      </c>
      <c r="D10" s="46">
        <v>2384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2384</v>
      </c>
      <c r="O10" s="47">
        <f t="shared" si="2"/>
        <v>3.8764227642276423</v>
      </c>
      <c r="P10" s="9"/>
    </row>
    <row r="11" spans="1:16" ht="15.75">
      <c r="A11" s="29" t="s">
        <v>81</v>
      </c>
      <c r="B11" s="30"/>
      <c r="C11" s="31"/>
      <c r="D11" s="32">
        <f aca="true" t="shared" si="3" ref="D11:M11">SUM(D12:D14)</f>
        <v>33662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33662</v>
      </c>
      <c r="O11" s="45">
        <f t="shared" si="2"/>
        <v>54.734959349593495</v>
      </c>
      <c r="P11" s="10"/>
    </row>
    <row r="12" spans="1:16" ht="15">
      <c r="A12" s="12"/>
      <c r="B12" s="25">
        <v>322</v>
      </c>
      <c r="C12" s="20" t="s">
        <v>82</v>
      </c>
      <c r="D12" s="46">
        <v>7728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7728</v>
      </c>
      <c r="O12" s="47">
        <f t="shared" si="2"/>
        <v>12.565853658536586</v>
      </c>
      <c r="P12" s="9"/>
    </row>
    <row r="13" spans="1:16" ht="15">
      <c r="A13" s="12"/>
      <c r="B13" s="25">
        <v>323.1</v>
      </c>
      <c r="C13" s="20" t="s">
        <v>15</v>
      </c>
      <c r="D13" s="46">
        <v>20359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20359</v>
      </c>
      <c r="O13" s="47">
        <f t="shared" si="2"/>
        <v>33.104065040650404</v>
      </c>
      <c r="P13" s="9"/>
    </row>
    <row r="14" spans="1:16" ht="15">
      <c r="A14" s="12"/>
      <c r="B14" s="25">
        <v>329</v>
      </c>
      <c r="C14" s="20" t="s">
        <v>83</v>
      </c>
      <c r="D14" s="46">
        <v>5575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5575</v>
      </c>
      <c r="O14" s="47">
        <f t="shared" si="2"/>
        <v>9.065040650406504</v>
      </c>
      <c r="P14" s="9"/>
    </row>
    <row r="15" spans="1:16" ht="15.75">
      <c r="A15" s="29" t="s">
        <v>18</v>
      </c>
      <c r="B15" s="30"/>
      <c r="C15" s="31"/>
      <c r="D15" s="32">
        <f aca="true" t="shared" si="4" ref="D15:M15">SUM(D16:D20)</f>
        <v>78737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78737</v>
      </c>
      <c r="O15" s="45">
        <f t="shared" si="2"/>
        <v>128.02764227642277</v>
      </c>
      <c r="P15" s="10"/>
    </row>
    <row r="16" spans="1:16" ht="15">
      <c r="A16" s="12"/>
      <c r="B16" s="25">
        <v>335.12</v>
      </c>
      <c r="C16" s="20" t="s">
        <v>20</v>
      </c>
      <c r="D16" s="46">
        <v>33564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33564</v>
      </c>
      <c r="O16" s="47">
        <f t="shared" si="2"/>
        <v>54.57560975609756</v>
      </c>
      <c r="P16" s="9"/>
    </row>
    <row r="17" spans="1:16" ht="15">
      <c r="A17" s="12"/>
      <c r="B17" s="25">
        <v>335.14</v>
      </c>
      <c r="C17" s="20" t="s">
        <v>21</v>
      </c>
      <c r="D17" s="46">
        <v>989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989</v>
      </c>
      <c r="O17" s="47">
        <f t="shared" si="2"/>
        <v>1.608130081300813</v>
      </c>
      <c r="P17" s="9"/>
    </row>
    <row r="18" spans="1:16" ht="15">
      <c r="A18" s="12"/>
      <c r="B18" s="25">
        <v>335.15</v>
      </c>
      <c r="C18" s="20" t="s">
        <v>22</v>
      </c>
      <c r="D18" s="46">
        <v>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49</v>
      </c>
      <c r="O18" s="47">
        <f t="shared" si="2"/>
        <v>0.07967479674796749</v>
      </c>
      <c r="P18" s="9"/>
    </row>
    <row r="19" spans="1:16" ht="15">
      <c r="A19" s="12"/>
      <c r="B19" s="25">
        <v>335.18</v>
      </c>
      <c r="C19" s="20" t="s">
        <v>23</v>
      </c>
      <c r="D19" s="46">
        <v>43693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43693</v>
      </c>
      <c r="O19" s="47">
        <f t="shared" si="2"/>
        <v>71.04552845528455</v>
      </c>
      <c r="P19" s="9"/>
    </row>
    <row r="20" spans="1:16" ht="15">
      <c r="A20" s="12"/>
      <c r="B20" s="25">
        <v>338</v>
      </c>
      <c r="C20" s="20" t="s">
        <v>84</v>
      </c>
      <c r="D20" s="46">
        <v>442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442</v>
      </c>
      <c r="O20" s="47">
        <f t="shared" si="2"/>
        <v>0.71869918699187</v>
      </c>
      <c r="P20" s="9"/>
    </row>
    <row r="21" spans="1:16" ht="15.75">
      <c r="A21" s="29" t="s">
        <v>29</v>
      </c>
      <c r="B21" s="30"/>
      <c r="C21" s="31"/>
      <c r="D21" s="32">
        <f aca="true" t="shared" si="5" ref="D21:M21">SUM(D22:D25)</f>
        <v>20202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189326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209528</v>
      </c>
      <c r="O21" s="45">
        <f t="shared" si="2"/>
        <v>340.6959349593496</v>
      </c>
      <c r="P21" s="10"/>
    </row>
    <row r="22" spans="1:16" ht="15">
      <c r="A22" s="12"/>
      <c r="B22" s="25">
        <v>342.2</v>
      </c>
      <c r="C22" s="20" t="s">
        <v>52</v>
      </c>
      <c r="D22" s="46">
        <v>9771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7">SUM(D22:M22)</f>
        <v>9771</v>
      </c>
      <c r="O22" s="47">
        <f t="shared" si="2"/>
        <v>15.887804878048781</v>
      </c>
      <c r="P22" s="9"/>
    </row>
    <row r="23" spans="1:16" ht="15">
      <c r="A23" s="12"/>
      <c r="B23" s="25">
        <v>343.3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189326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189326</v>
      </c>
      <c r="O23" s="47">
        <f t="shared" si="2"/>
        <v>307.84715447154474</v>
      </c>
      <c r="P23" s="9"/>
    </row>
    <row r="24" spans="1:16" ht="15">
      <c r="A24" s="12"/>
      <c r="B24" s="25">
        <v>344.9</v>
      </c>
      <c r="C24" s="20" t="s">
        <v>33</v>
      </c>
      <c r="D24" s="46">
        <v>9774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9774</v>
      </c>
      <c r="O24" s="47">
        <f t="shared" si="2"/>
        <v>15.892682926829268</v>
      </c>
      <c r="P24" s="9"/>
    </row>
    <row r="25" spans="1:16" ht="15">
      <c r="A25" s="12"/>
      <c r="B25" s="25">
        <v>347.9</v>
      </c>
      <c r="C25" s="20" t="s">
        <v>53</v>
      </c>
      <c r="D25" s="46">
        <v>657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657</v>
      </c>
      <c r="O25" s="47">
        <f t="shared" si="2"/>
        <v>1.0682926829268293</v>
      </c>
      <c r="P25" s="9"/>
    </row>
    <row r="26" spans="1:16" ht="15.75">
      <c r="A26" s="29" t="s">
        <v>30</v>
      </c>
      <c r="B26" s="30"/>
      <c r="C26" s="31"/>
      <c r="D26" s="32">
        <f aca="true" t="shared" si="7" ref="D26:M26">SUM(D27:D27)</f>
        <v>1319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6"/>
        <v>1319</v>
      </c>
      <c r="O26" s="45">
        <f t="shared" si="2"/>
        <v>2.1447154471544714</v>
      </c>
      <c r="P26" s="10"/>
    </row>
    <row r="27" spans="1:16" ht="15">
      <c r="A27" s="13"/>
      <c r="B27" s="39">
        <v>351.5</v>
      </c>
      <c r="C27" s="21" t="s">
        <v>35</v>
      </c>
      <c r="D27" s="46">
        <v>1319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1319</v>
      </c>
      <c r="O27" s="47">
        <f t="shared" si="2"/>
        <v>2.1447154471544714</v>
      </c>
      <c r="P27" s="9"/>
    </row>
    <row r="28" spans="1:16" ht="15.75">
      <c r="A28" s="29" t="s">
        <v>3</v>
      </c>
      <c r="B28" s="30"/>
      <c r="C28" s="31"/>
      <c r="D28" s="32">
        <f aca="true" t="shared" si="8" ref="D28:M28">SUM(D29:D34)</f>
        <v>29992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27711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aca="true" t="shared" si="9" ref="N28:N37">SUM(D28:M28)</f>
        <v>57703</v>
      </c>
      <c r="O28" s="45">
        <f t="shared" si="2"/>
        <v>93.8260162601626</v>
      </c>
      <c r="P28" s="10"/>
    </row>
    <row r="29" spans="1:16" ht="15">
      <c r="A29" s="12"/>
      <c r="B29" s="25">
        <v>361.1</v>
      </c>
      <c r="C29" s="20" t="s">
        <v>36</v>
      </c>
      <c r="D29" s="46">
        <v>1564</v>
      </c>
      <c r="E29" s="46">
        <v>0</v>
      </c>
      <c r="F29" s="46">
        <v>0</v>
      </c>
      <c r="G29" s="46">
        <v>0</v>
      </c>
      <c r="H29" s="46">
        <v>0</v>
      </c>
      <c r="I29" s="46">
        <v>872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2436</v>
      </c>
      <c r="O29" s="47">
        <f t="shared" si="2"/>
        <v>3.9609756097560975</v>
      </c>
      <c r="P29" s="9"/>
    </row>
    <row r="30" spans="1:16" ht="15">
      <c r="A30" s="12"/>
      <c r="B30" s="25">
        <v>362</v>
      </c>
      <c r="C30" s="20" t="s">
        <v>37</v>
      </c>
      <c r="D30" s="46">
        <v>15171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15171</v>
      </c>
      <c r="O30" s="47">
        <f t="shared" si="2"/>
        <v>24.66829268292683</v>
      </c>
      <c r="P30" s="9"/>
    </row>
    <row r="31" spans="1:16" ht="15">
      <c r="A31" s="12"/>
      <c r="B31" s="25">
        <v>363.23</v>
      </c>
      <c r="C31" s="20" t="s">
        <v>85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24300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24300</v>
      </c>
      <c r="O31" s="47">
        <f t="shared" si="2"/>
        <v>39.51219512195122</v>
      </c>
      <c r="P31" s="9"/>
    </row>
    <row r="32" spans="1:16" ht="15">
      <c r="A32" s="12"/>
      <c r="B32" s="25">
        <v>365</v>
      </c>
      <c r="C32" s="20" t="s">
        <v>67</v>
      </c>
      <c r="D32" s="46">
        <v>2390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2390</v>
      </c>
      <c r="O32" s="47">
        <f t="shared" si="2"/>
        <v>3.886178861788618</v>
      </c>
      <c r="P32" s="9"/>
    </row>
    <row r="33" spans="1:16" ht="15">
      <c r="A33" s="12"/>
      <c r="B33" s="25">
        <v>366</v>
      </c>
      <c r="C33" s="20" t="s">
        <v>54</v>
      </c>
      <c r="D33" s="46">
        <v>6234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6234</v>
      </c>
      <c r="O33" s="47">
        <f t="shared" si="2"/>
        <v>10.136585365853659</v>
      </c>
      <c r="P33" s="9"/>
    </row>
    <row r="34" spans="1:16" ht="15">
      <c r="A34" s="12"/>
      <c r="B34" s="25">
        <v>369.9</v>
      </c>
      <c r="C34" s="20" t="s">
        <v>39</v>
      </c>
      <c r="D34" s="46">
        <v>4633</v>
      </c>
      <c r="E34" s="46">
        <v>0</v>
      </c>
      <c r="F34" s="46">
        <v>0</v>
      </c>
      <c r="G34" s="46">
        <v>0</v>
      </c>
      <c r="H34" s="46">
        <v>0</v>
      </c>
      <c r="I34" s="46">
        <v>2539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7172</v>
      </c>
      <c r="O34" s="47">
        <f t="shared" si="2"/>
        <v>11.66178861788618</v>
      </c>
      <c r="P34" s="9"/>
    </row>
    <row r="35" spans="1:16" ht="15.75">
      <c r="A35" s="29" t="s">
        <v>31</v>
      </c>
      <c r="B35" s="30"/>
      <c r="C35" s="31"/>
      <c r="D35" s="32">
        <f aca="true" t="shared" si="10" ref="D35:M35">SUM(D36:D36)</f>
        <v>213898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0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213898</v>
      </c>
      <c r="O35" s="45">
        <f t="shared" si="2"/>
        <v>347.8016260162602</v>
      </c>
      <c r="P35" s="9"/>
    </row>
    <row r="36" spans="1:16" ht="15.75" thickBot="1">
      <c r="A36" s="12"/>
      <c r="B36" s="25">
        <v>384</v>
      </c>
      <c r="C36" s="20" t="s">
        <v>86</v>
      </c>
      <c r="D36" s="46">
        <v>213898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213898</v>
      </c>
      <c r="O36" s="47">
        <f t="shared" si="2"/>
        <v>347.8016260162602</v>
      </c>
      <c r="P36" s="9"/>
    </row>
    <row r="37" spans="1:119" ht="16.5" thickBot="1">
      <c r="A37" s="14" t="s">
        <v>34</v>
      </c>
      <c r="B37" s="23"/>
      <c r="C37" s="22"/>
      <c r="D37" s="15">
        <f aca="true" t="shared" si="11" ref="D37:M37">SUM(D5,D11,D15,D21,D26,D28,D35)</f>
        <v>519306</v>
      </c>
      <c r="E37" s="15">
        <f t="shared" si="11"/>
        <v>0</v>
      </c>
      <c r="F37" s="15">
        <f t="shared" si="11"/>
        <v>0</v>
      </c>
      <c r="G37" s="15">
        <f t="shared" si="11"/>
        <v>0</v>
      </c>
      <c r="H37" s="15">
        <f t="shared" si="11"/>
        <v>0</v>
      </c>
      <c r="I37" s="15">
        <f t="shared" si="11"/>
        <v>217037</v>
      </c>
      <c r="J37" s="15">
        <f t="shared" si="11"/>
        <v>0</v>
      </c>
      <c r="K37" s="15">
        <f t="shared" si="11"/>
        <v>0</v>
      </c>
      <c r="L37" s="15">
        <f t="shared" si="11"/>
        <v>0</v>
      </c>
      <c r="M37" s="15">
        <f t="shared" si="11"/>
        <v>0</v>
      </c>
      <c r="N37" s="15">
        <f t="shared" si="9"/>
        <v>736343</v>
      </c>
      <c r="O37" s="38">
        <f t="shared" si="2"/>
        <v>1197.3056910569105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87</v>
      </c>
      <c r="M39" s="48"/>
      <c r="N39" s="48"/>
      <c r="O39" s="43">
        <v>615</v>
      </c>
    </row>
    <row r="40" spans="1:15" ht="1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5" ht="15.75" customHeight="1" thickBot="1">
      <c r="A41" s="52" t="s">
        <v>56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SUM(D6:D6)</f>
        <v>61077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61077</v>
      </c>
      <c r="O5" s="33">
        <f aca="true" t="shared" si="2" ref="O5:O24">(N5/O$26)</f>
        <v>103.52033898305085</v>
      </c>
      <c r="P5" s="6"/>
    </row>
    <row r="6" spans="1:16" ht="15">
      <c r="A6" s="12"/>
      <c r="B6" s="25">
        <v>311</v>
      </c>
      <c r="C6" s="20" t="s">
        <v>2</v>
      </c>
      <c r="D6" s="46">
        <v>61077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61077</v>
      </c>
      <c r="O6" s="47">
        <f t="shared" si="2"/>
        <v>103.52033898305085</v>
      </c>
      <c r="P6" s="9"/>
    </row>
    <row r="7" spans="1:16" ht="15.75">
      <c r="A7" s="29" t="s">
        <v>14</v>
      </c>
      <c r="B7" s="30"/>
      <c r="C7" s="31"/>
      <c r="D7" s="32">
        <f aca="true" t="shared" si="3" ref="D7:M7">SUM(D8:D9)</f>
        <v>59946</v>
      </c>
      <c r="E7" s="32">
        <f t="shared" si="3"/>
        <v>0</v>
      </c>
      <c r="F7" s="32">
        <f t="shared" si="3"/>
        <v>0</v>
      </c>
      <c r="G7" s="32">
        <f t="shared" si="3"/>
        <v>0</v>
      </c>
      <c r="H7" s="32">
        <f t="shared" si="3"/>
        <v>0</v>
      </c>
      <c r="I7" s="32">
        <f t="shared" si="3"/>
        <v>0</v>
      </c>
      <c r="J7" s="32">
        <f t="shared" si="3"/>
        <v>0</v>
      </c>
      <c r="K7" s="32">
        <f t="shared" si="3"/>
        <v>0</v>
      </c>
      <c r="L7" s="32">
        <f t="shared" si="3"/>
        <v>0</v>
      </c>
      <c r="M7" s="32">
        <f t="shared" si="3"/>
        <v>0</v>
      </c>
      <c r="N7" s="44">
        <f t="shared" si="1"/>
        <v>59946</v>
      </c>
      <c r="O7" s="45">
        <f t="shared" si="2"/>
        <v>101.60338983050848</v>
      </c>
      <c r="P7" s="10"/>
    </row>
    <row r="8" spans="1:16" ht="15">
      <c r="A8" s="12"/>
      <c r="B8" s="25">
        <v>323.1</v>
      </c>
      <c r="C8" s="20" t="s">
        <v>15</v>
      </c>
      <c r="D8" s="46">
        <v>52709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52709</v>
      </c>
      <c r="O8" s="47">
        <f t="shared" si="2"/>
        <v>89.33728813559323</v>
      </c>
      <c r="P8" s="9"/>
    </row>
    <row r="9" spans="1:16" ht="15">
      <c r="A9" s="12"/>
      <c r="B9" s="25">
        <v>323.2</v>
      </c>
      <c r="C9" s="20" t="s">
        <v>108</v>
      </c>
      <c r="D9" s="46">
        <v>7237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7237</v>
      </c>
      <c r="O9" s="47">
        <f t="shared" si="2"/>
        <v>12.266101694915255</v>
      </c>
      <c r="P9" s="9"/>
    </row>
    <row r="10" spans="1:16" ht="15.75">
      <c r="A10" s="29" t="s">
        <v>18</v>
      </c>
      <c r="B10" s="30"/>
      <c r="C10" s="31"/>
      <c r="D10" s="32">
        <f aca="true" t="shared" si="4" ref="D10:M10">SUM(D11:D14)</f>
        <v>153845</v>
      </c>
      <c r="E10" s="32">
        <f t="shared" si="4"/>
        <v>0</v>
      </c>
      <c r="F10" s="32">
        <f t="shared" si="4"/>
        <v>0</v>
      </c>
      <c r="G10" s="32">
        <f t="shared" si="4"/>
        <v>0</v>
      </c>
      <c r="H10" s="32">
        <f t="shared" si="4"/>
        <v>0</v>
      </c>
      <c r="I10" s="32">
        <f t="shared" si="4"/>
        <v>130844</v>
      </c>
      <c r="J10" s="32">
        <f t="shared" si="4"/>
        <v>0</v>
      </c>
      <c r="K10" s="32">
        <f t="shared" si="4"/>
        <v>0</v>
      </c>
      <c r="L10" s="32">
        <f t="shared" si="4"/>
        <v>0</v>
      </c>
      <c r="M10" s="32">
        <f t="shared" si="4"/>
        <v>0</v>
      </c>
      <c r="N10" s="44">
        <f t="shared" si="1"/>
        <v>284689</v>
      </c>
      <c r="O10" s="45">
        <f t="shared" si="2"/>
        <v>482.52372881355933</v>
      </c>
      <c r="P10" s="10"/>
    </row>
    <row r="11" spans="1:16" ht="15">
      <c r="A11" s="12"/>
      <c r="B11" s="25">
        <v>334.35</v>
      </c>
      <c r="C11" s="20" t="s">
        <v>109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130844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130844</v>
      </c>
      <c r="O11" s="47">
        <f t="shared" si="2"/>
        <v>221.76949152542372</v>
      </c>
      <c r="P11" s="9"/>
    </row>
    <row r="12" spans="1:16" ht="15">
      <c r="A12" s="12"/>
      <c r="B12" s="25">
        <v>335.15</v>
      </c>
      <c r="C12" s="20" t="s">
        <v>74</v>
      </c>
      <c r="D12" s="46">
        <v>783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783</v>
      </c>
      <c r="O12" s="47">
        <f t="shared" si="2"/>
        <v>1.3271186440677967</v>
      </c>
      <c r="P12" s="9"/>
    </row>
    <row r="13" spans="1:16" ht="15">
      <c r="A13" s="12"/>
      <c r="B13" s="25">
        <v>335.18</v>
      </c>
      <c r="C13" s="20" t="s">
        <v>75</v>
      </c>
      <c r="D13" s="46">
        <v>59706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59706</v>
      </c>
      <c r="O13" s="47">
        <f t="shared" si="2"/>
        <v>101.19661016949152</v>
      </c>
      <c r="P13" s="9"/>
    </row>
    <row r="14" spans="1:16" ht="15">
      <c r="A14" s="12"/>
      <c r="B14" s="25">
        <v>335.9</v>
      </c>
      <c r="C14" s="20" t="s">
        <v>24</v>
      </c>
      <c r="D14" s="46">
        <v>93356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93356</v>
      </c>
      <c r="O14" s="47">
        <f t="shared" si="2"/>
        <v>158.23050847457628</v>
      </c>
      <c r="P14" s="9"/>
    </row>
    <row r="15" spans="1:16" ht="15.75">
      <c r="A15" s="29" t="s">
        <v>29</v>
      </c>
      <c r="B15" s="30"/>
      <c r="C15" s="31"/>
      <c r="D15" s="32">
        <f aca="true" t="shared" si="5" ref="D15:M15">SUM(D16:D19)</f>
        <v>60616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337600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398216</v>
      </c>
      <c r="O15" s="45">
        <f t="shared" si="2"/>
        <v>674.9423728813559</v>
      </c>
      <c r="P15" s="10"/>
    </row>
    <row r="16" spans="1:16" ht="15">
      <c r="A16" s="12"/>
      <c r="B16" s="25">
        <v>342.2</v>
      </c>
      <c r="C16" s="20" t="s">
        <v>52</v>
      </c>
      <c r="D16" s="46">
        <v>2871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2871</v>
      </c>
      <c r="O16" s="47">
        <f t="shared" si="2"/>
        <v>4.866101694915254</v>
      </c>
      <c r="P16" s="9"/>
    </row>
    <row r="17" spans="1:16" ht="15">
      <c r="A17" s="12"/>
      <c r="B17" s="25">
        <v>343.2</v>
      </c>
      <c r="C17" s="20" t="s">
        <v>110</v>
      </c>
      <c r="D17" s="46">
        <v>57369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57369</v>
      </c>
      <c r="O17" s="47">
        <f t="shared" si="2"/>
        <v>97.23559322033898</v>
      </c>
      <c r="P17" s="9"/>
    </row>
    <row r="18" spans="1:16" ht="15">
      <c r="A18" s="12"/>
      <c r="B18" s="25">
        <v>343.3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337600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337600</v>
      </c>
      <c r="O18" s="47">
        <f t="shared" si="2"/>
        <v>572.2033898305085</v>
      </c>
      <c r="P18" s="9"/>
    </row>
    <row r="19" spans="1:16" ht="15">
      <c r="A19" s="12"/>
      <c r="B19" s="25">
        <v>348.51</v>
      </c>
      <c r="C19" s="20" t="s">
        <v>111</v>
      </c>
      <c r="D19" s="46">
        <v>376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376</v>
      </c>
      <c r="O19" s="47">
        <f t="shared" si="2"/>
        <v>0.6372881355932203</v>
      </c>
      <c r="P19" s="9"/>
    </row>
    <row r="20" spans="1:16" ht="15.75">
      <c r="A20" s="29" t="s">
        <v>3</v>
      </c>
      <c r="B20" s="30"/>
      <c r="C20" s="31"/>
      <c r="D20" s="32">
        <f aca="true" t="shared" si="6" ref="D20:M20">SUM(D21:D23)</f>
        <v>27556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2962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30518</v>
      </c>
      <c r="O20" s="45">
        <f t="shared" si="2"/>
        <v>51.72542372881356</v>
      </c>
      <c r="P20" s="10"/>
    </row>
    <row r="21" spans="1:16" ht="15">
      <c r="A21" s="12"/>
      <c r="B21" s="25">
        <v>361.1</v>
      </c>
      <c r="C21" s="20" t="s">
        <v>36</v>
      </c>
      <c r="D21" s="46">
        <v>2390</v>
      </c>
      <c r="E21" s="46">
        <v>0</v>
      </c>
      <c r="F21" s="46">
        <v>0</v>
      </c>
      <c r="G21" s="46">
        <v>0</v>
      </c>
      <c r="H21" s="46">
        <v>0</v>
      </c>
      <c r="I21" s="46">
        <v>2962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5352</v>
      </c>
      <c r="O21" s="47">
        <f t="shared" si="2"/>
        <v>9.071186440677966</v>
      </c>
      <c r="P21" s="9"/>
    </row>
    <row r="22" spans="1:16" ht="15">
      <c r="A22" s="12"/>
      <c r="B22" s="25">
        <v>362</v>
      </c>
      <c r="C22" s="20" t="s">
        <v>37</v>
      </c>
      <c r="D22" s="46">
        <v>21233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21233</v>
      </c>
      <c r="O22" s="47">
        <f t="shared" si="2"/>
        <v>35.98813559322034</v>
      </c>
      <c r="P22" s="9"/>
    </row>
    <row r="23" spans="1:16" ht="15.75" thickBot="1">
      <c r="A23" s="12"/>
      <c r="B23" s="25">
        <v>369.9</v>
      </c>
      <c r="C23" s="20" t="s">
        <v>39</v>
      </c>
      <c r="D23" s="46">
        <v>3933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3933</v>
      </c>
      <c r="O23" s="47">
        <f t="shared" si="2"/>
        <v>6.6661016949152545</v>
      </c>
      <c r="P23" s="9"/>
    </row>
    <row r="24" spans="1:119" ht="16.5" thickBot="1">
      <c r="A24" s="14" t="s">
        <v>34</v>
      </c>
      <c r="B24" s="23"/>
      <c r="C24" s="22"/>
      <c r="D24" s="15">
        <f>SUM(D5,D7,D10,D15,D20)</f>
        <v>363040</v>
      </c>
      <c r="E24" s="15">
        <f aca="true" t="shared" si="7" ref="E24:M24">SUM(E5,E7,E10,E15,E20)</f>
        <v>0</v>
      </c>
      <c r="F24" s="15">
        <f t="shared" si="7"/>
        <v>0</v>
      </c>
      <c r="G24" s="15">
        <f t="shared" si="7"/>
        <v>0</v>
      </c>
      <c r="H24" s="15">
        <f t="shared" si="7"/>
        <v>0</v>
      </c>
      <c r="I24" s="15">
        <f t="shared" si="7"/>
        <v>471406</v>
      </c>
      <c r="J24" s="15">
        <f t="shared" si="7"/>
        <v>0</v>
      </c>
      <c r="K24" s="15">
        <f t="shared" si="7"/>
        <v>0</v>
      </c>
      <c r="L24" s="15">
        <f t="shared" si="7"/>
        <v>0</v>
      </c>
      <c r="M24" s="15">
        <f t="shared" si="7"/>
        <v>0</v>
      </c>
      <c r="N24" s="15">
        <f t="shared" si="1"/>
        <v>834446</v>
      </c>
      <c r="O24" s="38">
        <f t="shared" si="2"/>
        <v>1414.3152542372882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5" ht="15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112</v>
      </c>
      <c r="M26" s="48"/>
      <c r="N26" s="48"/>
      <c r="O26" s="43">
        <v>590</v>
      </c>
    </row>
    <row r="27" spans="1:15" ht="1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5" ht="15.75" customHeight="1" thickBot="1">
      <c r="A28" s="52" t="s">
        <v>56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169085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6">SUM(D5:M5)</f>
        <v>169085</v>
      </c>
      <c r="O5" s="33">
        <f aca="true" t="shared" si="2" ref="O5:O34">(N5/O$36)</f>
        <v>292.53460207612454</v>
      </c>
      <c r="P5" s="6"/>
    </row>
    <row r="6" spans="1:16" ht="15">
      <c r="A6" s="12"/>
      <c r="B6" s="25">
        <v>311</v>
      </c>
      <c r="C6" s="20" t="s">
        <v>2</v>
      </c>
      <c r="D6" s="46">
        <v>59367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59367</v>
      </c>
      <c r="O6" s="47">
        <f t="shared" si="2"/>
        <v>102.71107266435986</v>
      </c>
      <c r="P6" s="9"/>
    </row>
    <row r="7" spans="1:16" ht="15">
      <c r="A7" s="12"/>
      <c r="B7" s="25">
        <v>312.1</v>
      </c>
      <c r="C7" s="20" t="s">
        <v>105</v>
      </c>
      <c r="D7" s="46">
        <v>33921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33921</v>
      </c>
      <c r="O7" s="47">
        <f t="shared" si="2"/>
        <v>58.686851211072664</v>
      </c>
      <c r="P7" s="9"/>
    </row>
    <row r="8" spans="1:16" ht="15">
      <c r="A8" s="12"/>
      <c r="B8" s="25">
        <v>312.41</v>
      </c>
      <c r="C8" s="20" t="s">
        <v>10</v>
      </c>
      <c r="D8" s="46">
        <v>41031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41031</v>
      </c>
      <c r="O8" s="47">
        <f t="shared" si="2"/>
        <v>70.9878892733564</v>
      </c>
      <c r="P8" s="9"/>
    </row>
    <row r="9" spans="1:16" ht="15">
      <c r="A9" s="12"/>
      <c r="B9" s="25">
        <v>314.1</v>
      </c>
      <c r="C9" s="20" t="s">
        <v>11</v>
      </c>
      <c r="D9" s="46">
        <v>27478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27478</v>
      </c>
      <c r="O9" s="47">
        <f t="shared" si="2"/>
        <v>47.53979238754325</v>
      </c>
      <c r="P9" s="9"/>
    </row>
    <row r="10" spans="1:16" ht="15">
      <c r="A10" s="12"/>
      <c r="B10" s="25">
        <v>315</v>
      </c>
      <c r="C10" s="20" t="s">
        <v>72</v>
      </c>
      <c r="D10" s="46">
        <v>6277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6277</v>
      </c>
      <c r="O10" s="47">
        <f t="shared" si="2"/>
        <v>10.859861591695502</v>
      </c>
      <c r="P10" s="9"/>
    </row>
    <row r="11" spans="1:16" ht="15">
      <c r="A11" s="12"/>
      <c r="B11" s="25">
        <v>316</v>
      </c>
      <c r="C11" s="20" t="s">
        <v>91</v>
      </c>
      <c r="D11" s="46">
        <v>1011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1011</v>
      </c>
      <c r="O11" s="47">
        <f t="shared" si="2"/>
        <v>1.7491349480968859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SUM(D13:D15)</f>
        <v>25874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6700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32574</v>
      </c>
      <c r="O12" s="45">
        <f t="shared" si="2"/>
        <v>56.35640138408304</v>
      </c>
      <c r="P12" s="10"/>
    </row>
    <row r="13" spans="1:16" ht="15">
      <c r="A13" s="12"/>
      <c r="B13" s="25">
        <v>323.1</v>
      </c>
      <c r="C13" s="20" t="s">
        <v>15</v>
      </c>
      <c r="D13" s="46">
        <v>23623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23623</v>
      </c>
      <c r="O13" s="47">
        <f t="shared" si="2"/>
        <v>40.87024221453287</v>
      </c>
      <c r="P13" s="9"/>
    </row>
    <row r="14" spans="1:16" ht="15">
      <c r="A14" s="12"/>
      <c r="B14" s="25">
        <v>324.11</v>
      </c>
      <c r="C14" s="20" t="s">
        <v>97</v>
      </c>
      <c r="D14" s="46">
        <v>2251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2251</v>
      </c>
      <c r="O14" s="47">
        <f t="shared" si="2"/>
        <v>3.894463667820069</v>
      </c>
      <c r="P14" s="9"/>
    </row>
    <row r="15" spans="1:16" ht="15">
      <c r="A15" s="12"/>
      <c r="B15" s="25">
        <v>324.71</v>
      </c>
      <c r="C15" s="20" t="s">
        <v>98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6700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6700</v>
      </c>
      <c r="O15" s="47">
        <f t="shared" si="2"/>
        <v>11.591695501730104</v>
      </c>
      <c r="P15" s="9"/>
    </row>
    <row r="16" spans="1:16" ht="15.75">
      <c r="A16" s="29" t="s">
        <v>18</v>
      </c>
      <c r="B16" s="30"/>
      <c r="C16" s="31"/>
      <c r="D16" s="32">
        <f aca="true" t="shared" si="4" ref="D16:M16">SUM(D17:D22)</f>
        <v>152892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152892</v>
      </c>
      <c r="O16" s="45">
        <f t="shared" si="2"/>
        <v>264.51903114186854</v>
      </c>
      <c r="P16" s="10"/>
    </row>
    <row r="17" spans="1:16" ht="15">
      <c r="A17" s="12"/>
      <c r="B17" s="25">
        <v>334.7</v>
      </c>
      <c r="C17" s="20" t="s">
        <v>59</v>
      </c>
      <c r="D17" s="46">
        <v>49969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5" ref="N17:N22">SUM(D17:M17)</f>
        <v>49969</v>
      </c>
      <c r="O17" s="47">
        <f t="shared" si="2"/>
        <v>86.4515570934256</v>
      </c>
      <c r="P17" s="9"/>
    </row>
    <row r="18" spans="1:16" ht="15">
      <c r="A18" s="12"/>
      <c r="B18" s="25">
        <v>335.12</v>
      </c>
      <c r="C18" s="20" t="s">
        <v>73</v>
      </c>
      <c r="D18" s="46">
        <v>34702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34702</v>
      </c>
      <c r="O18" s="47">
        <f t="shared" si="2"/>
        <v>60.03806228373703</v>
      </c>
      <c r="P18" s="9"/>
    </row>
    <row r="19" spans="1:16" ht="15">
      <c r="A19" s="12"/>
      <c r="B19" s="25">
        <v>335.14</v>
      </c>
      <c r="C19" s="20" t="s">
        <v>92</v>
      </c>
      <c r="D19" s="46">
        <v>545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545</v>
      </c>
      <c r="O19" s="47">
        <f t="shared" si="2"/>
        <v>0.9429065743944637</v>
      </c>
      <c r="P19" s="9"/>
    </row>
    <row r="20" spans="1:16" ht="15">
      <c r="A20" s="12"/>
      <c r="B20" s="25">
        <v>335.15</v>
      </c>
      <c r="C20" s="20" t="s">
        <v>74</v>
      </c>
      <c r="D20" s="46">
        <v>624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624</v>
      </c>
      <c r="O20" s="47">
        <f t="shared" si="2"/>
        <v>1.0795847750865053</v>
      </c>
      <c r="P20" s="9"/>
    </row>
    <row r="21" spans="1:16" ht="15">
      <c r="A21" s="12"/>
      <c r="B21" s="25">
        <v>335.18</v>
      </c>
      <c r="C21" s="20" t="s">
        <v>75</v>
      </c>
      <c r="D21" s="46">
        <v>57359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57359</v>
      </c>
      <c r="O21" s="47">
        <f t="shared" si="2"/>
        <v>99.23702422145328</v>
      </c>
      <c r="P21" s="9"/>
    </row>
    <row r="22" spans="1:16" ht="15">
      <c r="A22" s="12"/>
      <c r="B22" s="25">
        <v>335.49</v>
      </c>
      <c r="C22" s="20" t="s">
        <v>99</v>
      </c>
      <c r="D22" s="46">
        <v>9693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9693</v>
      </c>
      <c r="O22" s="47">
        <f t="shared" si="2"/>
        <v>16.769896193771626</v>
      </c>
      <c r="P22" s="9"/>
    </row>
    <row r="23" spans="1:16" ht="15.75">
      <c r="A23" s="29" t="s">
        <v>29</v>
      </c>
      <c r="B23" s="30"/>
      <c r="C23" s="31"/>
      <c r="D23" s="32">
        <f aca="true" t="shared" si="6" ref="D23:M23">SUM(D24:D25)</f>
        <v>0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309459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aca="true" t="shared" si="7" ref="N23:N34">SUM(D23:M23)</f>
        <v>309459</v>
      </c>
      <c r="O23" s="45">
        <f t="shared" si="2"/>
        <v>535.3961937716263</v>
      </c>
      <c r="P23" s="10"/>
    </row>
    <row r="24" spans="1:16" ht="15">
      <c r="A24" s="12"/>
      <c r="B24" s="25">
        <v>343.3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258756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258756</v>
      </c>
      <c r="O24" s="47">
        <f t="shared" si="2"/>
        <v>447.6747404844291</v>
      </c>
      <c r="P24" s="9"/>
    </row>
    <row r="25" spans="1:16" ht="15">
      <c r="A25" s="12"/>
      <c r="B25" s="25">
        <v>343.4</v>
      </c>
      <c r="C25" s="20" t="s">
        <v>60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50703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50703</v>
      </c>
      <c r="O25" s="47">
        <f t="shared" si="2"/>
        <v>87.72145328719724</v>
      </c>
      <c r="P25" s="9"/>
    </row>
    <row r="26" spans="1:16" ht="15.75">
      <c r="A26" s="29" t="s">
        <v>30</v>
      </c>
      <c r="B26" s="30"/>
      <c r="C26" s="31"/>
      <c r="D26" s="32">
        <f aca="true" t="shared" si="8" ref="D26:M26">SUM(D27:D27)</f>
        <v>319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7"/>
        <v>319</v>
      </c>
      <c r="O26" s="45">
        <f t="shared" si="2"/>
        <v>0.5519031141868512</v>
      </c>
      <c r="P26" s="10"/>
    </row>
    <row r="27" spans="1:16" ht="15">
      <c r="A27" s="13"/>
      <c r="B27" s="39">
        <v>351.5</v>
      </c>
      <c r="C27" s="21" t="s">
        <v>35</v>
      </c>
      <c r="D27" s="46">
        <v>319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319</v>
      </c>
      <c r="O27" s="47">
        <f t="shared" si="2"/>
        <v>0.5519031141868512</v>
      </c>
      <c r="P27" s="9"/>
    </row>
    <row r="28" spans="1:16" ht="15.75">
      <c r="A28" s="29" t="s">
        <v>3</v>
      </c>
      <c r="B28" s="30"/>
      <c r="C28" s="31"/>
      <c r="D28" s="32">
        <f aca="true" t="shared" si="9" ref="D28:M28">SUM(D29:D31)</f>
        <v>24987</v>
      </c>
      <c r="E28" s="32">
        <f t="shared" si="9"/>
        <v>0</v>
      </c>
      <c r="F28" s="32">
        <f t="shared" si="9"/>
        <v>0</v>
      </c>
      <c r="G28" s="32">
        <f t="shared" si="9"/>
        <v>0</v>
      </c>
      <c r="H28" s="32">
        <f t="shared" si="9"/>
        <v>0</v>
      </c>
      <c r="I28" s="32">
        <f t="shared" si="9"/>
        <v>0</v>
      </c>
      <c r="J28" s="32">
        <f t="shared" si="9"/>
        <v>0</v>
      </c>
      <c r="K28" s="32">
        <f t="shared" si="9"/>
        <v>0</v>
      </c>
      <c r="L28" s="32">
        <f t="shared" si="9"/>
        <v>0</v>
      </c>
      <c r="M28" s="32">
        <f t="shared" si="9"/>
        <v>0</v>
      </c>
      <c r="N28" s="32">
        <f t="shared" si="7"/>
        <v>24987</v>
      </c>
      <c r="O28" s="45">
        <f t="shared" si="2"/>
        <v>43.23010380622837</v>
      </c>
      <c r="P28" s="10"/>
    </row>
    <row r="29" spans="1:16" ht="15">
      <c r="A29" s="12"/>
      <c r="B29" s="25">
        <v>361.1</v>
      </c>
      <c r="C29" s="20" t="s">
        <v>36</v>
      </c>
      <c r="D29" s="46">
        <v>2436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2436</v>
      </c>
      <c r="O29" s="47">
        <f t="shared" si="2"/>
        <v>4.2145328719723185</v>
      </c>
      <c r="P29" s="9"/>
    </row>
    <row r="30" spans="1:16" ht="15">
      <c r="A30" s="12"/>
      <c r="B30" s="25">
        <v>362</v>
      </c>
      <c r="C30" s="20" t="s">
        <v>37</v>
      </c>
      <c r="D30" s="46">
        <v>19915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19915</v>
      </c>
      <c r="O30" s="47">
        <f t="shared" si="2"/>
        <v>34.45501730103806</v>
      </c>
      <c r="P30" s="9"/>
    </row>
    <row r="31" spans="1:16" ht="15">
      <c r="A31" s="12"/>
      <c r="B31" s="25">
        <v>369.9</v>
      </c>
      <c r="C31" s="20" t="s">
        <v>39</v>
      </c>
      <c r="D31" s="46">
        <v>2636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2636</v>
      </c>
      <c r="O31" s="47">
        <f t="shared" si="2"/>
        <v>4.560553633217993</v>
      </c>
      <c r="P31" s="9"/>
    </row>
    <row r="32" spans="1:16" ht="15.75">
      <c r="A32" s="29" t="s">
        <v>31</v>
      </c>
      <c r="B32" s="30"/>
      <c r="C32" s="31"/>
      <c r="D32" s="32">
        <f aca="true" t="shared" si="10" ref="D32:M32">SUM(D33:D33)</f>
        <v>0</v>
      </c>
      <c r="E32" s="32">
        <f t="shared" si="10"/>
        <v>0</v>
      </c>
      <c r="F32" s="32">
        <f t="shared" si="10"/>
        <v>0</v>
      </c>
      <c r="G32" s="32">
        <f t="shared" si="10"/>
        <v>0</v>
      </c>
      <c r="H32" s="32">
        <f t="shared" si="10"/>
        <v>0</v>
      </c>
      <c r="I32" s="32">
        <f t="shared" si="10"/>
        <v>3845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7"/>
        <v>3845</v>
      </c>
      <c r="O32" s="45">
        <f t="shared" si="2"/>
        <v>6.6522491349480966</v>
      </c>
      <c r="P32" s="9"/>
    </row>
    <row r="33" spans="1:16" ht="15.75" thickBot="1">
      <c r="A33" s="12"/>
      <c r="B33" s="25">
        <v>389.1</v>
      </c>
      <c r="C33" s="20" t="s">
        <v>78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3845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3845</v>
      </c>
      <c r="O33" s="47">
        <f t="shared" si="2"/>
        <v>6.6522491349480966</v>
      </c>
      <c r="P33" s="9"/>
    </row>
    <row r="34" spans="1:119" ht="16.5" thickBot="1">
      <c r="A34" s="14" t="s">
        <v>34</v>
      </c>
      <c r="B34" s="23"/>
      <c r="C34" s="22"/>
      <c r="D34" s="15">
        <f aca="true" t="shared" si="11" ref="D34:M34">SUM(D5,D12,D16,D23,D26,D28,D32)</f>
        <v>373157</v>
      </c>
      <c r="E34" s="15">
        <f t="shared" si="11"/>
        <v>0</v>
      </c>
      <c r="F34" s="15">
        <f t="shared" si="11"/>
        <v>0</v>
      </c>
      <c r="G34" s="15">
        <f t="shared" si="11"/>
        <v>0</v>
      </c>
      <c r="H34" s="15">
        <f t="shared" si="11"/>
        <v>0</v>
      </c>
      <c r="I34" s="15">
        <f t="shared" si="11"/>
        <v>320004</v>
      </c>
      <c r="J34" s="15">
        <f t="shared" si="11"/>
        <v>0</v>
      </c>
      <c r="K34" s="15">
        <f t="shared" si="11"/>
        <v>0</v>
      </c>
      <c r="L34" s="15">
        <f t="shared" si="11"/>
        <v>0</v>
      </c>
      <c r="M34" s="15">
        <f t="shared" si="11"/>
        <v>0</v>
      </c>
      <c r="N34" s="15">
        <f t="shared" si="7"/>
        <v>693161</v>
      </c>
      <c r="O34" s="38">
        <f t="shared" si="2"/>
        <v>1199.2404844290656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106</v>
      </c>
      <c r="M36" s="48"/>
      <c r="N36" s="48"/>
      <c r="O36" s="43">
        <v>578</v>
      </c>
    </row>
    <row r="37" spans="1:15" ht="1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5" ht="15.75" customHeight="1" thickBot="1">
      <c r="A38" s="52" t="s">
        <v>56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131149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4">SUM(D5:M5)</f>
        <v>131149</v>
      </c>
      <c r="O5" s="33">
        <f aca="true" t="shared" si="2" ref="O5:O34">(N5/O$36)</f>
        <v>238.01996370235935</v>
      </c>
      <c r="P5" s="6"/>
    </row>
    <row r="6" spans="1:16" ht="15">
      <c r="A6" s="12"/>
      <c r="B6" s="25">
        <v>311</v>
      </c>
      <c r="C6" s="20" t="s">
        <v>2</v>
      </c>
      <c r="D6" s="46">
        <v>56303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56303</v>
      </c>
      <c r="O6" s="47">
        <f t="shared" si="2"/>
        <v>102.18330308529946</v>
      </c>
      <c r="P6" s="9"/>
    </row>
    <row r="7" spans="1:16" ht="15">
      <c r="A7" s="12"/>
      <c r="B7" s="25">
        <v>312.41</v>
      </c>
      <c r="C7" s="20" t="s">
        <v>10</v>
      </c>
      <c r="D7" s="46">
        <v>40978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40978</v>
      </c>
      <c r="O7" s="47">
        <f t="shared" si="2"/>
        <v>74.37023593466425</v>
      </c>
      <c r="P7" s="9"/>
    </row>
    <row r="8" spans="1:16" ht="15">
      <c r="A8" s="12"/>
      <c r="B8" s="25">
        <v>314.1</v>
      </c>
      <c r="C8" s="20" t="s">
        <v>11</v>
      </c>
      <c r="D8" s="46">
        <v>26790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26790</v>
      </c>
      <c r="O8" s="47">
        <f t="shared" si="2"/>
        <v>48.62068965517241</v>
      </c>
      <c r="P8" s="9"/>
    </row>
    <row r="9" spans="1:16" ht="15">
      <c r="A9" s="12"/>
      <c r="B9" s="25">
        <v>315</v>
      </c>
      <c r="C9" s="20" t="s">
        <v>72</v>
      </c>
      <c r="D9" s="46">
        <v>5953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5953</v>
      </c>
      <c r="O9" s="47">
        <f t="shared" si="2"/>
        <v>10.80399274047187</v>
      </c>
      <c r="P9" s="9"/>
    </row>
    <row r="10" spans="1:16" ht="15">
      <c r="A10" s="12"/>
      <c r="B10" s="25">
        <v>316</v>
      </c>
      <c r="C10" s="20" t="s">
        <v>91</v>
      </c>
      <c r="D10" s="46">
        <v>1125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1125</v>
      </c>
      <c r="O10" s="47">
        <f t="shared" si="2"/>
        <v>2.041742286751361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SUM(D12:D14)</f>
        <v>20789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7129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27918</v>
      </c>
      <c r="O11" s="45">
        <f t="shared" si="2"/>
        <v>50.66787658802178</v>
      </c>
      <c r="P11" s="10"/>
    </row>
    <row r="12" spans="1:16" ht="15">
      <c r="A12" s="12"/>
      <c r="B12" s="25">
        <v>323.1</v>
      </c>
      <c r="C12" s="20" t="s">
        <v>15</v>
      </c>
      <c r="D12" s="46">
        <v>20364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20364</v>
      </c>
      <c r="O12" s="47">
        <f t="shared" si="2"/>
        <v>36.95825771324864</v>
      </c>
      <c r="P12" s="9"/>
    </row>
    <row r="13" spans="1:16" ht="15">
      <c r="A13" s="12"/>
      <c r="B13" s="25">
        <v>324.11</v>
      </c>
      <c r="C13" s="20" t="s">
        <v>97</v>
      </c>
      <c r="D13" s="46">
        <v>425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425</v>
      </c>
      <c r="O13" s="47">
        <f t="shared" si="2"/>
        <v>0.7713248638838476</v>
      </c>
      <c r="P13" s="9"/>
    </row>
    <row r="14" spans="1:16" ht="15">
      <c r="A14" s="12"/>
      <c r="B14" s="25">
        <v>324.71</v>
      </c>
      <c r="C14" s="20" t="s">
        <v>98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7129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7129</v>
      </c>
      <c r="O14" s="47">
        <f t="shared" si="2"/>
        <v>12.938294010889292</v>
      </c>
      <c r="P14" s="9"/>
    </row>
    <row r="15" spans="1:16" ht="15.75">
      <c r="A15" s="29" t="s">
        <v>18</v>
      </c>
      <c r="B15" s="30"/>
      <c r="C15" s="31"/>
      <c r="D15" s="32">
        <f aca="true" t="shared" si="4" ref="D15:M15">SUM(D16:D22)</f>
        <v>109929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109929</v>
      </c>
      <c r="O15" s="45">
        <f t="shared" si="2"/>
        <v>199.508166969147</v>
      </c>
      <c r="P15" s="10"/>
    </row>
    <row r="16" spans="1:16" ht="15">
      <c r="A16" s="12"/>
      <c r="B16" s="25">
        <v>334.2</v>
      </c>
      <c r="C16" s="20" t="s">
        <v>66</v>
      </c>
      <c r="D16" s="46">
        <v>7101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7101</v>
      </c>
      <c r="O16" s="47">
        <f t="shared" si="2"/>
        <v>12.88747731397459</v>
      </c>
      <c r="P16" s="9"/>
    </row>
    <row r="17" spans="1:16" ht="15">
      <c r="A17" s="12"/>
      <c r="B17" s="25">
        <v>334.31</v>
      </c>
      <c r="C17" s="20" t="s">
        <v>58</v>
      </c>
      <c r="D17" s="46">
        <v>3685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3685</v>
      </c>
      <c r="O17" s="47">
        <f t="shared" si="2"/>
        <v>6.687840290381125</v>
      </c>
      <c r="P17" s="9"/>
    </row>
    <row r="18" spans="1:16" ht="15">
      <c r="A18" s="12"/>
      <c r="B18" s="25">
        <v>335.12</v>
      </c>
      <c r="C18" s="20" t="s">
        <v>73</v>
      </c>
      <c r="D18" s="46">
        <v>34386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34386</v>
      </c>
      <c r="O18" s="47">
        <f t="shared" si="2"/>
        <v>62.4065335753176</v>
      </c>
      <c r="P18" s="9"/>
    </row>
    <row r="19" spans="1:16" ht="15">
      <c r="A19" s="12"/>
      <c r="B19" s="25">
        <v>335.14</v>
      </c>
      <c r="C19" s="20" t="s">
        <v>92</v>
      </c>
      <c r="D19" s="46">
        <v>1076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1076</v>
      </c>
      <c r="O19" s="47">
        <f t="shared" si="2"/>
        <v>1.9528130671506352</v>
      </c>
      <c r="P19" s="9"/>
    </row>
    <row r="20" spans="1:16" ht="15">
      <c r="A20" s="12"/>
      <c r="B20" s="25">
        <v>335.15</v>
      </c>
      <c r="C20" s="20" t="s">
        <v>74</v>
      </c>
      <c r="D20" s="46">
        <v>624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624</v>
      </c>
      <c r="O20" s="47">
        <f t="shared" si="2"/>
        <v>1.132486388384755</v>
      </c>
      <c r="P20" s="9"/>
    </row>
    <row r="21" spans="1:16" ht="15">
      <c r="A21" s="12"/>
      <c r="B21" s="25">
        <v>335.18</v>
      </c>
      <c r="C21" s="20" t="s">
        <v>75</v>
      </c>
      <c r="D21" s="46">
        <v>53364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53364</v>
      </c>
      <c r="O21" s="47">
        <f t="shared" si="2"/>
        <v>96.84936479128856</v>
      </c>
      <c r="P21" s="9"/>
    </row>
    <row r="22" spans="1:16" ht="15">
      <c r="A22" s="12"/>
      <c r="B22" s="25">
        <v>335.49</v>
      </c>
      <c r="C22" s="20" t="s">
        <v>99</v>
      </c>
      <c r="D22" s="46">
        <v>9693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9693</v>
      </c>
      <c r="O22" s="47">
        <f t="shared" si="2"/>
        <v>17.59165154264973</v>
      </c>
      <c r="P22" s="9"/>
    </row>
    <row r="23" spans="1:16" ht="15.75">
      <c r="A23" s="29" t="s">
        <v>29</v>
      </c>
      <c r="B23" s="30"/>
      <c r="C23" s="31"/>
      <c r="D23" s="32">
        <f aca="true" t="shared" si="5" ref="D23:M23">SUM(D24:D25)</f>
        <v>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282863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282863</v>
      </c>
      <c r="O23" s="45">
        <f t="shared" si="2"/>
        <v>513.3629764065336</v>
      </c>
      <c r="P23" s="10"/>
    </row>
    <row r="24" spans="1:16" ht="15">
      <c r="A24" s="12"/>
      <c r="B24" s="25">
        <v>343.3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239732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239732</v>
      </c>
      <c r="O24" s="47">
        <f t="shared" si="2"/>
        <v>435.0852994555354</v>
      </c>
      <c r="P24" s="9"/>
    </row>
    <row r="25" spans="1:16" ht="15">
      <c r="A25" s="12"/>
      <c r="B25" s="25">
        <v>343.4</v>
      </c>
      <c r="C25" s="20" t="s">
        <v>60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43131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43131</v>
      </c>
      <c r="O25" s="47">
        <f t="shared" si="2"/>
        <v>78.27767695099818</v>
      </c>
      <c r="P25" s="9"/>
    </row>
    <row r="26" spans="1:16" ht="15.75">
      <c r="A26" s="29" t="s">
        <v>30</v>
      </c>
      <c r="B26" s="30"/>
      <c r="C26" s="31"/>
      <c r="D26" s="32">
        <f aca="true" t="shared" si="6" ref="D26:M26">SUM(D27:D27)</f>
        <v>324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324</v>
      </c>
      <c r="O26" s="45">
        <f t="shared" si="2"/>
        <v>0.588021778584392</v>
      </c>
      <c r="P26" s="10"/>
    </row>
    <row r="27" spans="1:16" ht="15">
      <c r="A27" s="13"/>
      <c r="B27" s="39">
        <v>351.5</v>
      </c>
      <c r="C27" s="21" t="s">
        <v>35</v>
      </c>
      <c r="D27" s="46">
        <v>324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324</v>
      </c>
      <c r="O27" s="47">
        <f t="shared" si="2"/>
        <v>0.588021778584392</v>
      </c>
      <c r="P27" s="9"/>
    </row>
    <row r="28" spans="1:16" ht="15.75">
      <c r="A28" s="29" t="s">
        <v>3</v>
      </c>
      <c r="B28" s="30"/>
      <c r="C28" s="31"/>
      <c r="D28" s="32">
        <f aca="true" t="shared" si="7" ref="D28:M28">SUM(D29:D31)</f>
        <v>23323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23323</v>
      </c>
      <c r="O28" s="45">
        <f t="shared" si="2"/>
        <v>42.328493647912886</v>
      </c>
      <c r="P28" s="10"/>
    </row>
    <row r="29" spans="1:16" ht="15">
      <c r="A29" s="12"/>
      <c r="B29" s="25">
        <v>361.1</v>
      </c>
      <c r="C29" s="20" t="s">
        <v>36</v>
      </c>
      <c r="D29" s="46">
        <v>2348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2348</v>
      </c>
      <c r="O29" s="47">
        <f t="shared" si="2"/>
        <v>4.261343012704174</v>
      </c>
      <c r="P29" s="9"/>
    </row>
    <row r="30" spans="1:16" ht="15">
      <c r="A30" s="12"/>
      <c r="B30" s="25">
        <v>362</v>
      </c>
      <c r="C30" s="20" t="s">
        <v>37</v>
      </c>
      <c r="D30" s="46">
        <v>19878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19878</v>
      </c>
      <c r="O30" s="47">
        <f t="shared" si="2"/>
        <v>36.07622504537205</v>
      </c>
      <c r="P30" s="9"/>
    </row>
    <row r="31" spans="1:16" ht="15">
      <c r="A31" s="12"/>
      <c r="B31" s="25">
        <v>369.9</v>
      </c>
      <c r="C31" s="20" t="s">
        <v>39</v>
      </c>
      <c r="D31" s="46">
        <v>1097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1097</v>
      </c>
      <c r="O31" s="47">
        <f t="shared" si="2"/>
        <v>1.9909255898366607</v>
      </c>
      <c r="P31" s="9"/>
    </row>
    <row r="32" spans="1:16" ht="15.75">
      <c r="A32" s="29" t="s">
        <v>31</v>
      </c>
      <c r="B32" s="30"/>
      <c r="C32" s="31"/>
      <c r="D32" s="32">
        <f aca="true" t="shared" si="8" ref="D32:M32">SUM(D33:D33)</f>
        <v>0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2455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1"/>
        <v>2455</v>
      </c>
      <c r="O32" s="45">
        <f t="shared" si="2"/>
        <v>4.455535390199637</v>
      </c>
      <c r="P32" s="9"/>
    </row>
    <row r="33" spans="1:16" ht="15.75" thickBot="1">
      <c r="A33" s="12"/>
      <c r="B33" s="25">
        <v>389.1</v>
      </c>
      <c r="C33" s="20" t="s">
        <v>78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2455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2455</v>
      </c>
      <c r="O33" s="47">
        <f t="shared" si="2"/>
        <v>4.455535390199637</v>
      </c>
      <c r="P33" s="9"/>
    </row>
    <row r="34" spans="1:119" ht="16.5" thickBot="1">
      <c r="A34" s="14" t="s">
        <v>34</v>
      </c>
      <c r="B34" s="23"/>
      <c r="C34" s="22"/>
      <c r="D34" s="15">
        <f aca="true" t="shared" si="9" ref="D34:M34">SUM(D5,D11,D15,D23,D26,D28,D32)</f>
        <v>285514</v>
      </c>
      <c r="E34" s="15">
        <f t="shared" si="9"/>
        <v>0</v>
      </c>
      <c r="F34" s="15">
        <f t="shared" si="9"/>
        <v>0</v>
      </c>
      <c r="G34" s="15">
        <f t="shared" si="9"/>
        <v>0</v>
      </c>
      <c r="H34" s="15">
        <f t="shared" si="9"/>
        <v>0</v>
      </c>
      <c r="I34" s="15">
        <f t="shared" si="9"/>
        <v>292447</v>
      </c>
      <c r="J34" s="15">
        <f t="shared" si="9"/>
        <v>0</v>
      </c>
      <c r="K34" s="15">
        <f t="shared" si="9"/>
        <v>0</v>
      </c>
      <c r="L34" s="15">
        <f t="shared" si="9"/>
        <v>0</v>
      </c>
      <c r="M34" s="15">
        <f t="shared" si="9"/>
        <v>0</v>
      </c>
      <c r="N34" s="15">
        <f t="shared" si="1"/>
        <v>577961</v>
      </c>
      <c r="O34" s="38">
        <f t="shared" si="2"/>
        <v>1048.9310344827586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103</v>
      </c>
      <c r="M36" s="48"/>
      <c r="N36" s="48"/>
      <c r="O36" s="43">
        <v>551</v>
      </c>
    </row>
    <row r="37" spans="1:15" ht="1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5" ht="15.75" customHeight="1" thickBot="1">
      <c r="A38" s="52" t="s">
        <v>56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126785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4">SUM(D5:M5)</f>
        <v>126785</v>
      </c>
      <c r="O5" s="33">
        <f aca="true" t="shared" si="2" ref="O5:O34">(N5/O$36)</f>
        <v>230.09981851179674</v>
      </c>
      <c r="P5" s="6"/>
    </row>
    <row r="6" spans="1:16" ht="15">
      <c r="A6" s="12"/>
      <c r="B6" s="25">
        <v>311</v>
      </c>
      <c r="C6" s="20" t="s">
        <v>2</v>
      </c>
      <c r="D6" s="46">
        <v>59152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59152</v>
      </c>
      <c r="O6" s="47">
        <f t="shared" si="2"/>
        <v>107.35390199637024</v>
      </c>
      <c r="P6" s="9"/>
    </row>
    <row r="7" spans="1:16" ht="15">
      <c r="A7" s="12"/>
      <c r="B7" s="25">
        <v>312.41</v>
      </c>
      <c r="C7" s="20" t="s">
        <v>10</v>
      </c>
      <c r="D7" s="46">
        <v>38744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38744</v>
      </c>
      <c r="O7" s="47">
        <f t="shared" si="2"/>
        <v>70.3157894736842</v>
      </c>
      <c r="P7" s="9"/>
    </row>
    <row r="8" spans="1:16" ht="15">
      <c r="A8" s="12"/>
      <c r="B8" s="25">
        <v>314.1</v>
      </c>
      <c r="C8" s="20" t="s">
        <v>11</v>
      </c>
      <c r="D8" s="46">
        <v>22860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22860</v>
      </c>
      <c r="O8" s="47">
        <f t="shared" si="2"/>
        <v>41.48820326678766</v>
      </c>
      <c r="P8" s="9"/>
    </row>
    <row r="9" spans="1:16" ht="15">
      <c r="A9" s="12"/>
      <c r="B9" s="25">
        <v>315</v>
      </c>
      <c r="C9" s="20" t="s">
        <v>72</v>
      </c>
      <c r="D9" s="46">
        <v>4957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4957</v>
      </c>
      <c r="O9" s="47">
        <f t="shared" si="2"/>
        <v>8.996370235934664</v>
      </c>
      <c r="P9" s="9"/>
    </row>
    <row r="10" spans="1:16" ht="15">
      <c r="A10" s="12"/>
      <c r="B10" s="25">
        <v>316</v>
      </c>
      <c r="C10" s="20" t="s">
        <v>91</v>
      </c>
      <c r="D10" s="46">
        <v>1072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1072</v>
      </c>
      <c r="O10" s="47">
        <f t="shared" si="2"/>
        <v>1.9455535390199636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SUM(D12:D14)</f>
        <v>18417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6600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25017</v>
      </c>
      <c r="O11" s="45">
        <f t="shared" si="2"/>
        <v>45.402903811252266</v>
      </c>
      <c r="P11" s="10"/>
    </row>
    <row r="12" spans="1:16" ht="15">
      <c r="A12" s="12"/>
      <c r="B12" s="25">
        <v>323.1</v>
      </c>
      <c r="C12" s="20" t="s">
        <v>15</v>
      </c>
      <c r="D12" s="46">
        <v>17842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17842</v>
      </c>
      <c r="O12" s="47">
        <f t="shared" si="2"/>
        <v>32.381125226860256</v>
      </c>
      <c r="P12" s="9"/>
    </row>
    <row r="13" spans="1:16" ht="15">
      <c r="A13" s="12"/>
      <c r="B13" s="25">
        <v>324.11</v>
      </c>
      <c r="C13" s="20" t="s">
        <v>97</v>
      </c>
      <c r="D13" s="46">
        <v>575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575</v>
      </c>
      <c r="O13" s="47">
        <f t="shared" si="2"/>
        <v>1.043557168784029</v>
      </c>
      <c r="P13" s="9"/>
    </row>
    <row r="14" spans="1:16" ht="15">
      <c r="A14" s="12"/>
      <c r="B14" s="25">
        <v>324.71</v>
      </c>
      <c r="C14" s="20" t="s">
        <v>98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6600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6600</v>
      </c>
      <c r="O14" s="47">
        <f t="shared" si="2"/>
        <v>11.978221415607985</v>
      </c>
      <c r="P14" s="9"/>
    </row>
    <row r="15" spans="1:16" ht="15.75">
      <c r="A15" s="29" t="s">
        <v>18</v>
      </c>
      <c r="B15" s="30"/>
      <c r="C15" s="31"/>
      <c r="D15" s="32">
        <f aca="true" t="shared" si="4" ref="D15:M15">SUM(D16:D20)</f>
        <v>95895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95895</v>
      </c>
      <c r="O15" s="45">
        <f t="shared" si="2"/>
        <v>174.03811252268602</v>
      </c>
      <c r="P15" s="10"/>
    </row>
    <row r="16" spans="1:16" ht="15">
      <c r="A16" s="12"/>
      <c r="B16" s="25">
        <v>335.12</v>
      </c>
      <c r="C16" s="20" t="s">
        <v>73</v>
      </c>
      <c r="D16" s="46">
        <v>34114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34114</v>
      </c>
      <c r="O16" s="47">
        <f t="shared" si="2"/>
        <v>61.91288566243194</v>
      </c>
      <c r="P16" s="9"/>
    </row>
    <row r="17" spans="1:16" ht="15">
      <c r="A17" s="12"/>
      <c r="B17" s="25">
        <v>335.14</v>
      </c>
      <c r="C17" s="20" t="s">
        <v>92</v>
      </c>
      <c r="D17" s="46">
        <v>736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736</v>
      </c>
      <c r="O17" s="47">
        <f t="shared" si="2"/>
        <v>1.3357531760435573</v>
      </c>
      <c r="P17" s="9"/>
    </row>
    <row r="18" spans="1:16" ht="15">
      <c r="A18" s="12"/>
      <c r="B18" s="25">
        <v>335.15</v>
      </c>
      <c r="C18" s="20" t="s">
        <v>74</v>
      </c>
      <c r="D18" s="46">
        <v>624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624</v>
      </c>
      <c r="O18" s="47">
        <f t="shared" si="2"/>
        <v>1.132486388384755</v>
      </c>
      <c r="P18" s="9"/>
    </row>
    <row r="19" spans="1:16" ht="15">
      <c r="A19" s="12"/>
      <c r="B19" s="25">
        <v>335.18</v>
      </c>
      <c r="C19" s="20" t="s">
        <v>75</v>
      </c>
      <c r="D19" s="46">
        <v>50320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50320</v>
      </c>
      <c r="O19" s="47">
        <f t="shared" si="2"/>
        <v>91.32486388384756</v>
      </c>
      <c r="P19" s="9"/>
    </row>
    <row r="20" spans="1:16" ht="15">
      <c r="A20" s="12"/>
      <c r="B20" s="25">
        <v>335.49</v>
      </c>
      <c r="C20" s="20" t="s">
        <v>99</v>
      </c>
      <c r="D20" s="46">
        <v>10101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10101</v>
      </c>
      <c r="O20" s="47">
        <f t="shared" si="2"/>
        <v>18.33212341197822</v>
      </c>
      <c r="P20" s="9"/>
    </row>
    <row r="21" spans="1:16" ht="15.75">
      <c r="A21" s="29" t="s">
        <v>29</v>
      </c>
      <c r="B21" s="30"/>
      <c r="C21" s="31"/>
      <c r="D21" s="32">
        <f aca="true" t="shared" si="5" ref="D21:M21">SUM(D22:D23)</f>
        <v>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248937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248937</v>
      </c>
      <c r="O21" s="45">
        <f t="shared" si="2"/>
        <v>451.79128856624317</v>
      </c>
      <c r="P21" s="10"/>
    </row>
    <row r="22" spans="1:16" ht="15">
      <c r="A22" s="12"/>
      <c r="B22" s="25">
        <v>343.3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207334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207334</v>
      </c>
      <c r="O22" s="47">
        <f t="shared" si="2"/>
        <v>376.2867513611615</v>
      </c>
      <c r="P22" s="9"/>
    </row>
    <row r="23" spans="1:16" ht="15">
      <c r="A23" s="12"/>
      <c r="B23" s="25">
        <v>343.4</v>
      </c>
      <c r="C23" s="20" t="s">
        <v>60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41603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41603</v>
      </c>
      <c r="O23" s="47">
        <f t="shared" si="2"/>
        <v>75.50453720508168</v>
      </c>
      <c r="P23" s="9"/>
    </row>
    <row r="24" spans="1:16" ht="15.75">
      <c r="A24" s="29" t="s">
        <v>30</v>
      </c>
      <c r="B24" s="30"/>
      <c r="C24" s="31"/>
      <c r="D24" s="32">
        <f aca="true" t="shared" si="6" ref="D24:M24">SUM(D25:D25)</f>
        <v>53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53</v>
      </c>
      <c r="O24" s="45">
        <f t="shared" si="2"/>
        <v>0.09618874773139746</v>
      </c>
      <c r="P24" s="10"/>
    </row>
    <row r="25" spans="1:16" ht="15">
      <c r="A25" s="13"/>
      <c r="B25" s="39">
        <v>351.5</v>
      </c>
      <c r="C25" s="21" t="s">
        <v>35</v>
      </c>
      <c r="D25" s="46">
        <v>53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53</v>
      </c>
      <c r="O25" s="47">
        <f t="shared" si="2"/>
        <v>0.09618874773139746</v>
      </c>
      <c r="P25" s="9"/>
    </row>
    <row r="26" spans="1:16" ht="15.75">
      <c r="A26" s="29" t="s">
        <v>3</v>
      </c>
      <c r="B26" s="30"/>
      <c r="C26" s="31"/>
      <c r="D26" s="32">
        <f aca="true" t="shared" si="7" ref="D26:M26">SUM(D27:D31)</f>
        <v>27114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27114</v>
      </c>
      <c r="O26" s="45">
        <f t="shared" si="2"/>
        <v>49.208711433756804</v>
      </c>
      <c r="P26" s="10"/>
    </row>
    <row r="27" spans="1:16" ht="15">
      <c r="A27" s="12"/>
      <c r="B27" s="25">
        <v>361.1</v>
      </c>
      <c r="C27" s="20" t="s">
        <v>36</v>
      </c>
      <c r="D27" s="46">
        <v>2762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2762</v>
      </c>
      <c r="O27" s="47">
        <f t="shared" si="2"/>
        <v>5.012704174228675</v>
      </c>
      <c r="P27" s="9"/>
    </row>
    <row r="28" spans="1:16" ht="15">
      <c r="A28" s="12"/>
      <c r="B28" s="25">
        <v>362</v>
      </c>
      <c r="C28" s="20" t="s">
        <v>37</v>
      </c>
      <c r="D28" s="46">
        <v>19900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19900</v>
      </c>
      <c r="O28" s="47">
        <f t="shared" si="2"/>
        <v>36.116152450090745</v>
      </c>
      <c r="P28" s="9"/>
    </row>
    <row r="29" spans="1:16" ht="15">
      <c r="A29" s="12"/>
      <c r="B29" s="25">
        <v>364</v>
      </c>
      <c r="C29" s="20" t="s">
        <v>100</v>
      </c>
      <c r="D29" s="46">
        <v>3555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3555</v>
      </c>
      <c r="O29" s="47">
        <f t="shared" si="2"/>
        <v>6.451905626134301</v>
      </c>
      <c r="P29" s="9"/>
    </row>
    <row r="30" spans="1:16" ht="15">
      <c r="A30" s="12"/>
      <c r="B30" s="25">
        <v>366</v>
      </c>
      <c r="C30" s="20" t="s">
        <v>54</v>
      </c>
      <c r="D30" s="46">
        <v>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50</v>
      </c>
      <c r="O30" s="47">
        <f t="shared" si="2"/>
        <v>0.09074410163339383</v>
      </c>
      <c r="P30" s="9"/>
    </row>
    <row r="31" spans="1:16" ht="15">
      <c r="A31" s="12"/>
      <c r="B31" s="25">
        <v>369.9</v>
      </c>
      <c r="C31" s="20" t="s">
        <v>39</v>
      </c>
      <c r="D31" s="46">
        <v>847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847</v>
      </c>
      <c r="O31" s="47">
        <f t="shared" si="2"/>
        <v>1.5372050816696914</v>
      </c>
      <c r="P31" s="9"/>
    </row>
    <row r="32" spans="1:16" ht="15.75">
      <c r="A32" s="29" t="s">
        <v>31</v>
      </c>
      <c r="B32" s="30"/>
      <c r="C32" s="31"/>
      <c r="D32" s="32">
        <f aca="true" t="shared" si="8" ref="D32:M32">SUM(D33:D33)</f>
        <v>0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2294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1"/>
        <v>2294</v>
      </c>
      <c r="O32" s="45">
        <f t="shared" si="2"/>
        <v>4.163339382940109</v>
      </c>
      <c r="P32" s="9"/>
    </row>
    <row r="33" spans="1:16" ht="15.75" thickBot="1">
      <c r="A33" s="12"/>
      <c r="B33" s="25">
        <v>389.1</v>
      </c>
      <c r="C33" s="20" t="s">
        <v>78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2294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2294</v>
      </c>
      <c r="O33" s="47">
        <f t="shared" si="2"/>
        <v>4.163339382940109</v>
      </c>
      <c r="P33" s="9"/>
    </row>
    <row r="34" spans="1:119" ht="16.5" thickBot="1">
      <c r="A34" s="14" t="s">
        <v>34</v>
      </c>
      <c r="B34" s="23"/>
      <c r="C34" s="22"/>
      <c r="D34" s="15">
        <f aca="true" t="shared" si="9" ref="D34:M34">SUM(D5,D11,D15,D21,D24,D26,D32)</f>
        <v>268264</v>
      </c>
      <c r="E34" s="15">
        <f t="shared" si="9"/>
        <v>0</v>
      </c>
      <c r="F34" s="15">
        <f t="shared" si="9"/>
        <v>0</v>
      </c>
      <c r="G34" s="15">
        <f t="shared" si="9"/>
        <v>0</v>
      </c>
      <c r="H34" s="15">
        <f t="shared" si="9"/>
        <v>0</v>
      </c>
      <c r="I34" s="15">
        <f t="shared" si="9"/>
        <v>257831</v>
      </c>
      <c r="J34" s="15">
        <f t="shared" si="9"/>
        <v>0</v>
      </c>
      <c r="K34" s="15">
        <f t="shared" si="9"/>
        <v>0</v>
      </c>
      <c r="L34" s="15">
        <f t="shared" si="9"/>
        <v>0</v>
      </c>
      <c r="M34" s="15">
        <f t="shared" si="9"/>
        <v>0</v>
      </c>
      <c r="N34" s="15">
        <f t="shared" si="1"/>
        <v>526095</v>
      </c>
      <c r="O34" s="38">
        <f t="shared" si="2"/>
        <v>954.8003629764065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101</v>
      </c>
      <c r="M36" s="48"/>
      <c r="N36" s="48"/>
      <c r="O36" s="43">
        <v>551</v>
      </c>
    </row>
    <row r="37" spans="1:15" ht="1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5" ht="15.75" customHeight="1" thickBot="1">
      <c r="A38" s="52" t="s">
        <v>56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122043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3">SUM(D5:M5)</f>
        <v>122043</v>
      </c>
      <c r="O5" s="33">
        <f aca="true" t="shared" si="2" ref="O5:O33">(N5/O$35)</f>
        <v>226.42486085343228</v>
      </c>
      <c r="P5" s="6"/>
    </row>
    <row r="6" spans="1:16" ht="15">
      <c r="A6" s="12"/>
      <c r="B6" s="25">
        <v>311</v>
      </c>
      <c r="C6" s="20" t="s">
        <v>2</v>
      </c>
      <c r="D6" s="46">
        <v>51696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51696</v>
      </c>
      <c r="O6" s="47">
        <f t="shared" si="2"/>
        <v>95.91094619666048</v>
      </c>
      <c r="P6" s="9"/>
    </row>
    <row r="7" spans="1:16" ht="15">
      <c r="A7" s="12"/>
      <c r="B7" s="25">
        <v>312.41</v>
      </c>
      <c r="C7" s="20" t="s">
        <v>10</v>
      </c>
      <c r="D7" s="46">
        <v>38658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38658</v>
      </c>
      <c r="O7" s="47">
        <f t="shared" si="2"/>
        <v>71.72170686456401</v>
      </c>
      <c r="P7" s="9"/>
    </row>
    <row r="8" spans="1:16" ht="15">
      <c r="A8" s="12"/>
      <c r="B8" s="25">
        <v>314.1</v>
      </c>
      <c r="C8" s="20" t="s">
        <v>11</v>
      </c>
      <c r="D8" s="46">
        <v>24752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24752</v>
      </c>
      <c r="O8" s="47">
        <f t="shared" si="2"/>
        <v>45.922077922077925</v>
      </c>
      <c r="P8" s="9"/>
    </row>
    <row r="9" spans="1:16" ht="15">
      <c r="A9" s="12"/>
      <c r="B9" s="25">
        <v>315</v>
      </c>
      <c r="C9" s="20" t="s">
        <v>72</v>
      </c>
      <c r="D9" s="46">
        <v>5927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5927</v>
      </c>
      <c r="O9" s="47">
        <f t="shared" si="2"/>
        <v>10.996289424860853</v>
      </c>
      <c r="P9" s="9"/>
    </row>
    <row r="10" spans="1:16" ht="15">
      <c r="A10" s="12"/>
      <c r="B10" s="25">
        <v>316</v>
      </c>
      <c r="C10" s="20" t="s">
        <v>91</v>
      </c>
      <c r="D10" s="46">
        <v>1010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1010</v>
      </c>
      <c r="O10" s="47">
        <f t="shared" si="2"/>
        <v>1.8738404452690167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SUM(D12:D12)</f>
        <v>19924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19924</v>
      </c>
      <c r="O11" s="45">
        <f t="shared" si="2"/>
        <v>36.96474953617811</v>
      </c>
      <c r="P11" s="10"/>
    </row>
    <row r="12" spans="1:16" ht="15">
      <c r="A12" s="12"/>
      <c r="B12" s="25">
        <v>323.1</v>
      </c>
      <c r="C12" s="20" t="s">
        <v>15</v>
      </c>
      <c r="D12" s="46">
        <v>19924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19924</v>
      </c>
      <c r="O12" s="47">
        <f t="shared" si="2"/>
        <v>36.96474953617811</v>
      </c>
      <c r="P12" s="9"/>
    </row>
    <row r="13" spans="1:16" ht="15.75">
      <c r="A13" s="29" t="s">
        <v>18</v>
      </c>
      <c r="B13" s="30"/>
      <c r="C13" s="31"/>
      <c r="D13" s="32">
        <f aca="true" t="shared" si="4" ref="D13:M13">SUM(D14:D18)</f>
        <v>643169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643169</v>
      </c>
      <c r="O13" s="45">
        <f t="shared" si="2"/>
        <v>1193.2634508348794</v>
      </c>
      <c r="P13" s="10"/>
    </row>
    <row r="14" spans="1:16" ht="15">
      <c r="A14" s="12"/>
      <c r="B14" s="25">
        <v>334.9</v>
      </c>
      <c r="C14" s="20" t="s">
        <v>51</v>
      </c>
      <c r="D14" s="46">
        <v>559373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559373</v>
      </c>
      <c r="O14" s="47">
        <f t="shared" si="2"/>
        <v>1037.7977736549165</v>
      </c>
      <c r="P14" s="9"/>
    </row>
    <row r="15" spans="1:16" ht="15">
      <c r="A15" s="12"/>
      <c r="B15" s="25">
        <v>335.12</v>
      </c>
      <c r="C15" s="20" t="s">
        <v>73</v>
      </c>
      <c r="D15" s="46">
        <v>33862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33862</v>
      </c>
      <c r="O15" s="47">
        <f t="shared" si="2"/>
        <v>62.82374768089054</v>
      </c>
      <c r="P15" s="9"/>
    </row>
    <row r="16" spans="1:16" ht="15">
      <c r="A16" s="12"/>
      <c r="B16" s="25">
        <v>335.14</v>
      </c>
      <c r="C16" s="20" t="s">
        <v>92</v>
      </c>
      <c r="D16" s="46">
        <v>1059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1059</v>
      </c>
      <c r="O16" s="47">
        <f t="shared" si="2"/>
        <v>1.9647495361781075</v>
      </c>
      <c r="P16" s="9"/>
    </row>
    <row r="17" spans="1:16" ht="15">
      <c r="A17" s="12"/>
      <c r="B17" s="25">
        <v>335.15</v>
      </c>
      <c r="C17" s="20" t="s">
        <v>74</v>
      </c>
      <c r="D17" s="46">
        <v>624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624</v>
      </c>
      <c r="O17" s="47">
        <f t="shared" si="2"/>
        <v>1.157699443413729</v>
      </c>
      <c r="P17" s="9"/>
    </row>
    <row r="18" spans="1:16" ht="15">
      <c r="A18" s="12"/>
      <c r="B18" s="25">
        <v>335.18</v>
      </c>
      <c r="C18" s="20" t="s">
        <v>75</v>
      </c>
      <c r="D18" s="46">
        <v>48251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48251</v>
      </c>
      <c r="O18" s="47">
        <f t="shared" si="2"/>
        <v>89.51948051948052</v>
      </c>
      <c r="P18" s="9"/>
    </row>
    <row r="19" spans="1:16" ht="15.75">
      <c r="A19" s="29" t="s">
        <v>29</v>
      </c>
      <c r="B19" s="30"/>
      <c r="C19" s="31"/>
      <c r="D19" s="32">
        <f aca="true" t="shared" si="5" ref="D19:M19">SUM(D20:D23)</f>
        <v>12100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263491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275591</v>
      </c>
      <c r="O19" s="45">
        <f t="shared" si="2"/>
        <v>511.3005565862709</v>
      </c>
      <c r="P19" s="10"/>
    </row>
    <row r="20" spans="1:16" ht="15">
      <c r="A20" s="12"/>
      <c r="B20" s="25">
        <v>342.2</v>
      </c>
      <c r="C20" s="20" t="s">
        <v>52</v>
      </c>
      <c r="D20" s="46">
        <v>775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775</v>
      </c>
      <c r="O20" s="47">
        <f t="shared" si="2"/>
        <v>1.437847866419295</v>
      </c>
      <c r="P20" s="9"/>
    </row>
    <row r="21" spans="1:16" ht="15">
      <c r="A21" s="12"/>
      <c r="B21" s="25">
        <v>343.3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222612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222612</v>
      </c>
      <c r="O21" s="47">
        <f t="shared" si="2"/>
        <v>413.00927643784786</v>
      </c>
      <c r="P21" s="9"/>
    </row>
    <row r="22" spans="1:16" ht="15">
      <c r="A22" s="12"/>
      <c r="B22" s="25">
        <v>343.4</v>
      </c>
      <c r="C22" s="20" t="s">
        <v>60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40879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40879</v>
      </c>
      <c r="O22" s="47">
        <f t="shared" si="2"/>
        <v>75.84230055658627</v>
      </c>
      <c r="P22" s="9"/>
    </row>
    <row r="23" spans="1:16" ht="15">
      <c r="A23" s="12"/>
      <c r="B23" s="25">
        <v>344.9</v>
      </c>
      <c r="C23" s="20" t="s">
        <v>76</v>
      </c>
      <c r="D23" s="46">
        <v>11325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11325</v>
      </c>
      <c r="O23" s="47">
        <f t="shared" si="2"/>
        <v>21.01113172541744</v>
      </c>
      <c r="P23" s="9"/>
    </row>
    <row r="24" spans="1:16" ht="15.75">
      <c r="A24" s="29" t="s">
        <v>30</v>
      </c>
      <c r="B24" s="30"/>
      <c r="C24" s="31"/>
      <c r="D24" s="32">
        <f aca="true" t="shared" si="6" ref="D24:M24">SUM(D25:D25)</f>
        <v>879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879</v>
      </c>
      <c r="O24" s="45">
        <f t="shared" si="2"/>
        <v>1.6307977736549164</v>
      </c>
      <c r="P24" s="10"/>
    </row>
    <row r="25" spans="1:16" ht="15">
      <c r="A25" s="13"/>
      <c r="B25" s="39">
        <v>351.5</v>
      </c>
      <c r="C25" s="21" t="s">
        <v>35</v>
      </c>
      <c r="D25" s="46">
        <v>879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879</v>
      </c>
      <c r="O25" s="47">
        <f t="shared" si="2"/>
        <v>1.6307977736549164</v>
      </c>
      <c r="P25" s="9"/>
    </row>
    <row r="26" spans="1:16" ht="15.75">
      <c r="A26" s="29" t="s">
        <v>3</v>
      </c>
      <c r="B26" s="30"/>
      <c r="C26" s="31"/>
      <c r="D26" s="32">
        <f aca="true" t="shared" si="7" ref="D26:M26">SUM(D27:D29)</f>
        <v>25506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25506</v>
      </c>
      <c r="O26" s="45">
        <f t="shared" si="2"/>
        <v>47.32096474953618</v>
      </c>
      <c r="P26" s="10"/>
    </row>
    <row r="27" spans="1:16" ht="15">
      <c r="A27" s="12"/>
      <c r="B27" s="25">
        <v>361.1</v>
      </c>
      <c r="C27" s="20" t="s">
        <v>36</v>
      </c>
      <c r="D27" s="46">
        <v>2367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2367</v>
      </c>
      <c r="O27" s="47">
        <f t="shared" si="2"/>
        <v>4.391465677179963</v>
      </c>
      <c r="P27" s="9"/>
    </row>
    <row r="28" spans="1:16" ht="15">
      <c r="A28" s="12"/>
      <c r="B28" s="25">
        <v>362</v>
      </c>
      <c r="C28" s="20" t="s">
        <v>37</v>
      </c>
      <c r="D28" s="46">
        <v>19900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19900</v>
      </c>
      <c r="O28" s="47">
        <f t="shared" si="2"/>
        <v>36.92022263450835</v>
      </c>
      <c r="P28" s="9"/>
    </row>
    <row r="29" spans="1:16" ht="15">
      <c r="A29" s="12"/>
      <c r="B29" s="25">
        <v>369.9</v>
      </c>
      <c r="C29" s="20" t="s">
        <v>39</v>
      </c>
      <c r="D29" s="46">
        <v>3239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3239</v>
      </c>
      <c r="O29" s="47">
        <f t="shared" si="2"/>
        <v>6.009276437847866</v>
      </c>
      <c r="P29" s="9"/>
    </row>
    <row r="30" spans="1:16" ht="15.75">
      <c r="A30" s="29" t="s">
        <v>31</v>
      </c>
      <c r="B30" s="30"/>
      <c r="C30" s="31"/>
      <c r="D30" s="32">
        <f aca="true" t="shared" si="8" ref="D30:M30">SUM(D31:D32)</f>
        <v>2286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13600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1"/>
        <v>15886</v>
      </c>
      <c r="O30" s="45">
        <f t="shared" si="2"/>
        <v>29.473098330241186</v>
      </c>
      <c r="P30" s="9"/>
    </row>
    <row r="31" spans="1:16" ht="15">
      <c r="A31" s="12"/>
      <c r="B31" s="25">
        <v>388.2</v>
      </c>
      <c r="C31" s="20" t="s">
        <v>69</v>
      </c>
      <c r="D31" s="46">
        <v>2286</v>
      </c>
      <c r="E31" s="46">
        <v>0</v>
      </c>
      <c r="F31" s="46">
        <v>0</v>
      </c>
      <c r="G31" s="46">
        <v>0</v>
      </c>
      <c r="H31" s="46">
        <v>0</v>
      </c>
      <c r="I31" s="46">
        <v>11700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13986</v>
      </c>
      <c r="O31" s="47">
        <f t="shared" si="2"/>
        <v>25.948051948051948</v>
      </c>
      <c r="P31" s="9"/>
    </row>
    <row r="32" spans="1:16" ht="15.75" thickBot="1">
      <c r="A32" s="12"/>
      <c r="B32" s="25">
        <v>389.1</v>
      </c>
      <c r="C32" s="20" t="s">
        <v>78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1900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1900</v>
      </c>
      <c r="O32" s="47">
        <f t="shared" si="2"/>
        <v>3.5250463821892395</v>
      </c>
      <c r="P32" s="9"/>
    </row>
    <row r="33" spans="1:119" ht="16.5" thickBot="1">
      <c r="A33" s="14" t="s">
        <v>34</v>
      </c>
      <c r="B33" s="23"/>
      <c r="C33" s="22"/>
      <c r="D33" s="15">
        <f aca="true" t="shared" si="9" ref="D33:M33">SUM(D5,D11,D13,D19,D24,D26,D30)</f>
        <v>825907</v>
      </c>
      <c r="E33" s="15">
        <f t="shared" si="9"/>
        <v>0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277091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1"/>
        <v>1102998</v>
      </c>
      <c r="O33" s="38">
        <f t="shared" si="2"/>
        <v>2046.378478664193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95</v>
      </c>
      <c r="M35" s="48"/>
      <c r="N35" s="48"/>
      <c r="O35" s="43">
        <v>539</v>
      </c>
    </row>
    <row r="36" spans="1:15" ht="1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5" ht="15.75" customHeight="1" thickBot="1">
      <c r="A37" s="52" t="s">
        <v>56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122766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3">SUM(D5:M5)</f>
        <v>122766</v>
      </c>
      <c r="O5" s="33">
        <f aca="true" t="shared" si="2" ref="O5:O33">(N5/O$35)</f>
        <v>229.8988764044944</v>
      </c>
      <c r="P5" s="6"/>
    </row>
    <row r="6" spans="1:16" ht="15">
      <c r="A6" s="12"/>
      <c r="B6" s="25">
        <v>311</v>
      </c>
      <c r="C6" s="20" t="s">
        <v>2</v>
      </c>
      <c r="D6" s="46">
        <v>52297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52297</v>
      </c>
      <c r="O6" s="47">
        <f t="shared" si="2"/>
        <v>97.93445692883896</v>
      </c>
      <c r="P6" s="9"/>
    </row>
    <row r="7" spans="1:16" ht="15">
      <c r="A7" s="12"/>
      <c r="B7" s="25">
        <v>312.41</v>
      </c>
      <c r="C7" s="20" t="s">
        <v>10</v>
      </c>
      <c r="D7" s="46">
        <v>37478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37478</v>
      </c>
      <c r="O7" s="47">
        <f t="shared" si="2"/>
        <v>70.18352059925094</v>
      </c>
      <c r="P7" s="9"/>
    </row>
    <row r="8" spans="1:16" ht="15">
      <c r="A8" s="12"/>
      <c r="B8" s="25">
        <v>314.1</v>
      </c>
      <c r="C8" s="20" t="s">
        <v>11</v>
      </c>
      <c r="D8" s="46">
        <v>24855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24855</v>
      </c>
      <c r="O8" s="47">
        <f t="shared" si="2"/>
        <v>46.54494382022472</v>
      </c>
      <c r="P8" s="9"/>
    </row>
    <row r="9" spans="1:16" ht="15">
      <c r="A9" s="12"/>
      <c r="B9" s="25">
        <v>315</v>
      </c>
      <c r="C9" s="20" t="s">
        <v>72</v>
      </c>
      <c r="D9" s="46">
        <v>7053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7053</v>
      </c>
      <c r="O9" s="47">
        <f t="shared" si="2"/>
        <v>13.207865168539326</v>
      </c>
      <c r="P9" s="9"/>
    </row>
    <row r="10" spans="1:16" ht="15">
      <c r="A10" s="12"/>
      <c r="B10" s="25">
        <v>316</v>
      </c>
      <c r="C10" s="20" t="s">
        <v>91</v>
      </c>
      <c r="D10" s="46">
        <v>1083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1083</v>
      </c>
      <c r="O10" s="47">
        <f t="shared" si="2"/>
        <v>2.0280898876404496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SUM(D12:D12)</f>
        <v>21031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21031</v>
      </c>
      <c r="O11" s="45">
        <f t="shared" si="2"/>
        <v>39.38389513108614</v>
      </c>
      <c r="P11" s="10"/>
    </row>
    <row r="12" spans="1:16" ht="15">
      <c r="A12" s="12"/>
      <c r="B12" s="25">
        <v>323.1</v>
      </c>
      <c r="C12" s="20" t="s">
        <v>15</v>
      </c>
      <c r="D12" s="46">
        <v>21031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21031</v>
      </c>
      <c r="O12" s="47">
        <f t="shared" si="2"/>
        <v>39.38389513108614</v>
      </c>
      <c r="P12" s="9"/>
    </row>
    <row r="13" spans="1:16" ht="15.75">
      <c r="A13" s="29" t="s">
        <v>18</v>
      </c>
      <c r="B13" s="30"/>
      <c r="C13" s="31"/>
      <c r="D13" s="32">
        <f aca="true" t="shared" si="4" ref="D13:M13">SUM(D14:D18)</f>
        <v>85477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85477</v>
      </c>
      <c r="O13" s="45">
        <f t="shared" si="2"/>
        <v>160.0692883895131</v>
      </c>
      <c r="P13" s="10"/>
    </row>
    <row r="14" spans="1:16" ht="15">
      <c r="A14" s="12"/>
      <c r="B14" s="25">
        <v>334.9</v>
      </c>
      <c r="C14" s="20" t="s">
        <v>51</v>
      </c>
      <c r="D14" s="46">
        <v>5000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5000</v>
      </c>
      <c r="O14" s="47">
        <f t="shared" si="2"/>
        <v>9.363295880149813</v>
      </c>
      <c r="P14" s="9"/>
    </row>
    <row r="15" spans="1:16" ht="15">
      <c r="A15" s="12"/>
      <c r="B15" s="25">
        <v>335.12</v>
      </c>
      <c r="C15" s="20" t="s">
        <v>73</v>
      </c>
      <c r="D15" s="46">
        <v>33860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33860</v>
      </c>
      <c r="O15" s="47">
        <f t="shared" si="2"/>
        <v>63.40823970037453</v>
      </c>
      <c r="P15" s="9"/>
    </row>
    <row r="16" spans="1:16" ht="15">
      <c r="A16" s="12"/>
      <c r="B16" s="25">
        <v>335.14</v>
      </c>
      <c r="C16" s="20" t="s">
        <v>92</v>
      </c>
      <c r="D16" s="46">
        <v>869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869</v>
      </c>
      <c r="O16" s="47">
        <f t="shared" si="2"/>
        <v>1.6273408239700375</v>
      </c>
      <c r="P16" s="9"/>
    </row>
    <row r="17" spans="1:16" ht="15">
      <c r="A17" s="12"/>
      <c r="B17" s="25">
        <v>335.15</v>
      </c>
      <c r="C17" s="20" t="s">
        <v>74</v>
      </c>
      <c r="D17" s="46">
        <v>624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624</v>
      </c>
      <c r="O17" s="47">
        <f t="shared" si="2"/>
        <v>1.1685393258426966</v>
      </c>
      <c r="P17" s="9"/>
    </row>
    <row r="18" spans="1:16" ht="15">
      <c r="A18" s="12"/>
      <c r="B18" s="25">
        <v>335.18</v>
      </c>
      <c r="C18" s="20" t="s">
        <v>75</v>
      </c>
      <c r="D18" s="46">
        <v>45124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45124</v>
      </c>
      <c r="O18" s="47">
        <f t="shared" si="2"/>
        <v>84.50187265917603</v>
      </c>
      <c r="P18" s="9"/>
    </row>
    <row r="19" spans="1:16" ht="15.75">
      <c r="A19" s="29" t="s">
        <v>29</v>
      </c>
      <c r="B19" s="30"/>
      <c r="C19" s="31"/>
      <c r="D19" s="32">
        <f aca="true" t="shared" si="5" ref="D19:M19">SUM(D20:D23)</f>
        <v>14530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255262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269792</v>
      </c>
      <c r="O19" s="45">
        <f t="shared" si="2"/>
        <v>505.22846441947564</v>
      </c>
      <c r="P19" s="10"/>
    </row>
    <row r="20" spans="1:16" ht="15">
      <c r="A20" s="12"/>
      <c r="B20" s="25">
        <v>342.2</v>
      </c>
      <c r="C20" s="20" t="s">
        <v>52</v>
      </c>
      <c r="D20" s="46">
        <v>375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375</v>
      </c>
      <c r="O20" s="47">
        <f t="shared" si="2"/>
        <v>0.702247191011236</v>
      </c>
      <c r="P20" s="9"/>
    </row>
    <row r="21" spans="1:16" ht="15">
      <c r="A21" s="12"/>
      <c r="B21" s="25">
        <v>343.3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214611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214611</v>
      </c>
      <c r="O21" s="47">
        <f t="shared" si="2"/>
        <v>401.89325842696627</v>
      </c>
      <c r="P21" s="9"/>
    </row>
    <row r="22" spans="1:16" ht="15">
      <c r="A22" s="12"/>
      <c r="B22" s="25">
        <v>343.4</v>
      </c>
      <c r="C22" s="20" t="s">
        <v>60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40651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40651</v>
      </c>
      <c r="O22" s="47">
        <f t="shared" si="2"/>
        <v>76.12546816479401</v>
      </c>
      <c r="P22" s="9"/>
    </row>
    <row r="23" spans="1:16" ht="15">
      <c r="A23" s="12"/>
      <c r="B23" s="25">
        <v>344.9</v>
      </c>
      <c r="C23" s="20" t="s">
        <v>76</v>
      </c>
      <c r="D23" s="46">
        <v>14155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14155</v>
      </c>
      <c r="O23" s="47">
        <f t="shared" si="2"/>
        <v>26.50749063670412</v>
      </c>
      <c r="P23" s="9"/>
    </row>
    <row r="24" spans="1:16" ht="15.75">
      <c r="A24" s="29" t="s">
        <v>30</v>
      </c>
      <c r="B24" s="30"/>
      <c r="C24" s="31"/>
      <c r="D24" s="32">
        <f aca="true" t="shared" si="6" ref="D24:M24">SUM(D25:D25)</f>
        <v>1548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1548</v>
      </c>
      <c r="O24" s="45">
        <f t="shared" si="2"/>
        <v>2.898876404494382</v>
      </c>
      <c r="P24" s="10"/>
    </row>
    <row r="25" spans="1:16" ht="15">
      <c r="A25" s="13"/>
      <c r="B25" s="39">
        <v>351.5</v>
      </c>
      <c r="C25" s="21" t="s">
        <v>35</v>
      </c>
      <c r="D25" s="46">
        <v>1548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1548</v>
      </c>
      <c r="O25" s="47">
        <f t="shared" si="2"/>
        <v>2.898876404494382</v>
      </c>
      <c r="P25" s="9"/>
    </row>
    <row r="26" spans="1:16" ht="15.75">
      <c r="A26" s="29" t="s">
        <v>3</v>
      </c>
      <c r="B26" s="30"/>
      <c r="C26" s="31"/>
      <c r="D26" s="32">
        <f aca="true" t="shared" si="7" ref="D26:M26">SUM(D27:D29)</f>
        <v>21799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21799</v>
      </c>
      <c r="O26" s="45">
        <f t="shared" si="2"/>
        <v>40.82209737827716</v>
      </c>
      <c r="P26" s="10"/>
    </row>
    <row r="27" spans="1:16" ht="15">
      <c r="A27" s="12"/>
      <c r="B27" s="25">
        <v>361.1</v>
      </c>
      <c r="C27" s="20" t="s">
        <v>36</v>
      </c>
      <c r="D27" s="46">
        <v>704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704</v>
      </c>
      <c r="O27" s="47">
        <f t="shared" si="2"/>
        <v>1.3183520599250935</v>
      </c>
      <c r="P27" s="9"/>
    </row>
    <row r="28" spans="1:16" ht="15">
      <c r="A28" s="12"/>
      <c r="B28" s="25">
        <v>362</v>
      </c>
      <c r="C28" s="20" t="s">
        <v>37</v>
      </c>
      <c r="D28" s="46">
        <v>18900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18900</v>
      </c>
      <c r="O28" s="47">
        <f t="shared" si="2"/>
        <v>35.39325842696629</v>
      </c>
      <c r="P28" s="9"/>
    </row>
    <row r="29" spans="1:16" ht="15">
      <c r="A29" s="12"/>
      <c r="B29" s="25">
        <v>369.9</v>
      </c>
      <c r="C29" s="20" t="s">
        <v>39</v>
      </c>
      <c r="D29" s="46">
        <v>2195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2195</v>
      </c>
      <c r="O29" s="47">
        <f t="shared" si="2"/>
        <v>4.110486891385768</v>
      </c>
      <c r="P29" s="9"/>
    </row>
    <row r="30" spans="1:16" ht="15.75">
      <c r="A30" s="29" t="s">
        <v>31</v>
      </c>
      <c r="B30" s="30"/>
      <c r="C30" s="31"/>
      <c r="D30" s="32">
        <f aca="true" t="shared" si="8" ref="D30:M30">SUM(D31:D32)</f>
        <v>1455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858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1"/>
        <v>2313</v>
      </c>
      <c r="O30" s="45">
        <f t="shared" si="2"/>
        <v>4.331460674157303</v>
      </c>
      <c r="P30" s="9"/>
    </row>
    <row r="31" spans="1:16" ht="15">
      <c r="A31" s="12"/>
      <c r="B31" s="25">
        <v>388.2</v>
      </c>
      <c r="C31" s="20" t="s">
        <v>69</v>
      </c>
      <c r="D31" s="46">
        <v>1455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1455</v>
      </c>
      <c r="O31" s="47">
        <f t="shared" si="2"/>
        <v>2.7247191011235956</v>
      </c>
      <c r="P31" s="9"/>
    </row>
    <row r="32" spans="1:16" ht="15.75" thickBot="1">
      <c r="A32" s="12"/>
      <c r="B32" s="25">
        <v>389.1</v>
      </c>
      <c r="C32" s="20" t="s">
        <v>78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858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858</v>
      </c>
      <c r="O32" s="47">
        <f t="shared" si="2"/>
        <v>1.6067415730337078</v>
      </c>
      <c r="P32" s="9"/>
    </row>
    <row r="33" spans="1:119" ht="16.5" thickBot="1">
      <c r="A33" s="14" t="s">
        <v>34</v>
      </c>
      <c r="B33" s="23"/>
      <c r="C33" s="22"/>
      <c r="D33" s="15">
        <f aca="true" t="shared" si="9" ref="D33:M33">SUM(D5,D11,D13,D19,D24,D26,D30)</f>
        <v>268606</v>
      </c>
      <c r="E33" s="15">
        <f t="shared" si="9"/>
        <v>0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256120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1"/>
        <v>524726</v>
      </c>
      <c r="O33" s="38">
        <f t="shared" si="2"/>
        <v>982.6329588014981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93</v>
      </c>
      <c r="M35" s="48"/>
      <c r="N35" s="48"/>
      <c r="O35" s="43">
        <v>534</v>
      </c>
    </row>
    <row r="36" spans="1:15" ht="1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5" ht="15.75" customHeight="1" thickBot="1">
      <c r="A37" s="52" t="s">
        <v>56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119440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0">SUM(D5:M5)</f>
        <v>119440</v>
      </c>
      <c r="O5" s="33">
        <f aca="true" t="shared" si="2" ref="O5:O30">(N5/O$32)</f>
        <v>224.93408662900188</v>
      </c>
      <c r="P5" s="6"/>
    </row>
    <row r="6" spans="1:16" ht="15">
      <c r="A6" s="12"/>
      <c r="B6" s="25">
        <v>311</v>
      </c>
      <c r="C6" s="20" t="s">
        <v>2</v>
      </c>
      <c r="D6" s="46">
        <v>53825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53825</v>
      </c>
      <c r="O6" s="47">
        <f t="shared" si="2"/>
        <v>101.3653483992467</v>
      </c>
      <c r="P6" s="9"/>
    </row>
    <row r="7" spans="1:16" ht="15">
      <c r="A7" s="12"/>
      <c r="B7" s="25">
        <v>312.41</v>
      </c>
      <c r="C7" s="20" t="s">
        <v>10</v>
      </c>
      <c r="D7" s="46">
        <v>33035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33035</v>
      </c>
      <c r="O7" s="47">
        <f t="shared" si="2"/>
        <v>62.21280602636535</v>
      </c>
      <c r="P7" s="9"/>
    </row>
    <row r="8" spans="1:16" ht="15">
      <c r="A8" s="12"/>
      <c r="B8" s="25">
        <v>314.1</v>
      </c>
      <c r="C8" s="20" t="s">
        <v>11</v>
      </c>
      <c r="D8" s="46">
        <v>25330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25330</v>
      </c>
      <c r="O8" s="47">
        <f t="shared" si="2"/>
        <v>47.70244821092279</v>
      </c>
      <c r="P8" s="9"/>
    </row>
    <row r="9" spans="1:16" ht="15">
      <c r="A9" s="12"/>
      <c r="B9" s="25">
        <v>315</v>
      </c>
      <c r="C9" s="20" t="s">
        <v>72</v>
      </c>
      <c r="D9" s="46">
        <v>7250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7250</v>
      </c>
      <c r="O9" s="47">
        <f t="shared" si="2"/>
        <v>13.653483992467043</v>
      </c>
      <c r="P9" s="9"/>
    </row>
    <row r="10" spans="1:16" ht="15.75">
      <c r="A10" s="29" t="s">
        <v>14</v>
      </c>
      <c r="B10" s="30"/>
      <c r="C10" s="31"/>
      <c r="D10" s="32">
        <f aca="true" t="shared" si="3" ref="D10:M10">SUM(D11:D12)</f>
        <v>23583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23583</v>
      </c>
      <c r="O10" s="45">
        <f t="shared" si="2"/>
        <v>44.41242937853107</v>
      </c>
      <c r="P10" s="10"/>
    </row>
    <row r="11" spans="1:16" ht="15">
      <c r="A11" s="12"/>
      <c r="B11" s="25">
        <v>323.1</v>
      </c>
      <c r="C11" s="20" t="s">
        <v>15</v>
      </c>
      <c r="D11" s="46">
        <v>21228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21228</v>
      </c>
      <c r="O11" s="47">
        <f t="shared" si="2"/>
        <v>39.9774011299435</v>
      </c>
      <c r="P11" s="9"/>
    </row>
    <row r="12" spans="1:16" ht="15">
      <c r="A12" s="12"/>
      <c r="B12" s="25">
        <v>367</v>
      </c>
      <c r="C12" s="20" t="s">
        <v>65</v>
      </c>
      <c r="D12" s="46">
        <v>2355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2355</v>
      </c>
      <c r="O12" s="47">
        <f t="shared" si="2"/>
        <v>4.435028248587571</v>
      </c>
      <c r="P12" s="9"/>
    </row>
    <row r="13" spans="1:16" ht="15.75">
      <c r="A13" s="29" t="s">
        <v>18</v>
      </c>
      <c r="B13" s="30"/>
      <c r="C13" s="31"/>
      <c r="D13" s="32">
        <f aca="true" t="shared" si="4" ref="D13:M13">SUM(D14:D16)</f>
        <v>78082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78082</v>
      </c>
      <c r="O13" s="45">
        <f t="shared" si="2"/>
        <v>147.04708097928437</v>
      </c>
      <c r="P13" s="10"/>
    </row>
    <row r="14" spans="1:16" ht="15">
      <c r="A14" s="12"/>
      <c r="B14" s="25">
        <v>335.12</v>
      </c>
      <c r="C14" s="20" t="s">
        <v>73</v>
      </c>
      <c r="D14" s="46">
        <v>34035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34035</v>
      </c>
      <c r="O14" s="47">
        <f t="shared" si="2"/>
        <v>64.09604519774011</v>
      </c>
      <c r="P14" s="9"/>
    </row>
    <row r="15" spans="1:16" ht="15">
      <c r="A15" s="12"/>
      <c r="B15" s="25">
        <v>335.15</v>
      </c>
      <c r="C15" s="20" t="s">
        <v>74</v>
      </c>
      <c r="D15" s="46">
        <v>624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624</v>
      </c>
      <c r="O15" s="47">
        <f t="shared" si="2"/>
        <v>1.1751412429378532</v>
      </c>
      <c r="P15" s="9"/>
    </row>
    <row r="16" spans="1:16" ht="15">
      <c r="A16" s="12"/>
      <c r="B16" s="25">
        <v>335.18</v>
      </c>
      <c r="C16" s="20" t="s">
        <v>75</v>
      </c>
      <c r="D16" s="46">
        <v>43423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43423</v>
      </c>
      <c r="O16" s="47">
        <f t="shared" si="2"/>
        <v>81.77589453860641</v>
      </c>
      <c r="P16" s="9"/>
    </row>
    <row r="17" spans="1:16" ht="15.75">
      <c r="A17" s="29" t="s">
        <v>29</v>
      </c>
      <c r="B17" s="30"/>
      <c r="C17" s="31"/>
      <c r="D17" s="32">
        <f aca="true" t="shared" si="5" ref="D17:M17">SUM(D18:D20)</f>
        <v>14155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242649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256804</v>
      </c>
      <c r="O17" s="45">
        <f t="shared" si="2"/>
        <v>483.62335216572507</v>
      </c>
      <c r="P17" s="10"/>
    </row>
    <row r="18" spans="1:16" ht="15">
      <c r="A18" s="12"/>
      <c r="B18" s="25">
        <v>343.3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201225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201225</v>
      </c>
      <c r="O18" s="47">
        <f t="shared" si="2"/>
        <v>378.954802259887</v>
      </c>
      <c r="P18" s="9"/>
    </row>
    <row r="19" spans="1:16" ht="15">
      <c r="A19" s="12"/>
      <c r="B19" s="25">
        <v>343.4</v>
      </c>
      <c r="C19" s="20" t="s">
        <v>60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41424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41424</v>
      </c>
      <c r="O19" s="47">
        <f t="shared" si="2"/>
        <v>78.01129943502825</v>
      </c>
      <c r="P19" s="9"/>
    </row>
    <row r="20" spans="1:16" ht="15">
      <c r="A20" s="12"/>
      <c r="B20" s="25">
        <v>344.9</v>
      </c>
      <c r="C20" s="20" t="s">
        <v>76</v>
      </c>
      <c r="D20" s="46">
        <v>14155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14155</v>
      </c>
      <c r="O20" s="47">
        <f t="shared" si="2"/>
        <v>26.657250470809792</v>
      </c>
      <c r="P20" s="9"/>
    </row>
    <row r="21" spans="1:16" ht="15.75">
      <c r="A21" s="29" t="s">
        <v>30</v>
      </c>
      <c r="B21" s="30"/>
      <c r="C21" s="31"/>
      <c r="D21" s="32">
        <f aca="true" t="shared" si="6" ref="D21:M21">SUM(D22:D22)</f>
        <v>344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344</v>
      </c>
      <c r="O21" s="45">
        <f t="shared" si="2"/>
        <v>0.647834274952919</v>
      </c>
      <c r="P21" s="10"/>
    </row>
    <row r="22" spans="1:16" ht="15">
      <c r="A22" s="13"/>
      <c r="B22" s="39">
        <v>351.5</v>
      </c>
      <c r="C22" s="21" t="s">
        <v>35</v>
      </c>
      <c r="D22" s="46">
        <v>344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344</v>
      </c>
      <c r="O22" s="47">
        <f t="shared" si="2"/>
        <v>0.647834274952919</v>
      </c>
      <c r="P22" s="9"/>
    </row>
    <row r="23" spans="1:16" ht="15.75">
      <c r="A23" s="29" t="s">
        <v>3</v>
      </c>
      <c r="B23" s="30"/>
      <c r="C23" s="31"/>
      <c r="D23" s="32">
        <f aca="true" t="shared" si="7" ref="D23:M23">SUM(D24:D26)</f>
        <v>19950</v>
      </c>
      <c r="E23" s="32">
        <f t="shared" si="7"/>
        <v>0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2">
        <f t="shared" si="7"/>
        <v>0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1"/>
        <v>19950</v>
      </c>
      <c r="O23" s="45">
        <f t="shared" si="2"/>
        <v>37.570621468926554</v>
      </c>
      <c r="P23" s="10"/>
    </row>
    <row r="24" spans="1:16" ht="15">
      <c r="A24" s="12"/>
      <c r="B24" s="25">
        <v>361.1</v>
      </c>
      <c r="C24" s="20" t="s">
        <v>36</v>
      </c>
      <c r="D24" s="46">
        <v>244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244</v>
      </c>
      <c r="O24" s="47">
        <f t="shared" si="2"/>
        <v>0.4595103578154426</v>
      </c>
      <c r="P24" s="9"/>
    </row>
    <row r="25" spans="1:16" ht="15">
      <c r="A25" s="12"/>
      <c r="B25" s="25">
        <v>362</v>
      </c>
      <c r="C25" s="20" t="s">
        <v>37</v>
      </c>
      <c r="D25" s="46">
        <v>16900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16900</v>
      </c>
      <c r="O25" s="47">
        <f t="shared" si="2"/>
        <v>31.826741996233523</v>
      </c>
      <c r="P25" s="9"/>
    </row>
    <row r="26" spans="1:16" ht="15">
      <c r="A26" s="12"/>
      <c r="B26" s="25">
        <v>369.9</v>
      </c>
      <c r="C26" s="20" t="s">
        <v>39</v>
      </c>
      <c r="D26" s="46">
        <v>2806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2806</v>
      </c>
      <c r="O26" s="47">
        <f t="shared" si="2"/>
        <v>5.284369114877589</v>
      </c>
      <c r="P26" s="9"/>
    </row>
    <row r="27" spans="1:16" ht="15.75">
      <c r="A27" s="29" t="s">
        <v>31</v>
      </c>
      <c r="B27" s="30"/>
      <c r="C27" s="31"/>
      <c r="D27" s="32">
        <f aca="true" t="shared" si="8" ref="D27:M27">SUM(D28:D29)</f>
        <v>11209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551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1"/>
        <v>11760</v>
      </c>
      <c r="O27" s="45">
        <f t="shared" si="2"/>
        <v>22.146892655367232</v>
      </c>
      <c r="P27" s="9"/>
    </row>
    <row r="28" spans="1:16" ht="15">
      <c r="A28" s="12"/>
      <c r="B28" s="25">
        <v>381</v>
      </c>
      <c r="C28" s="20" t="s">
        <v>40</v>
      </c>
      <c r="D28" s="46">
        <v>11209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11209</v>
      </c>
      <c r="O28" s="47">
        <f t="shared" si="2"/>
        <v>21.109227871939737</v>
      </c>
      <c r="P28" s="9"/>
    </row>
    <row r="29" spans="1:16" ht="15.75" thickBot="1">
      <c r="A29" s="12"/>
      <c r="B29" s="25">
        <v>389.1</v>
      </c>
      <c r="C29" s="20" t="s">
        <v>78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551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551</v>
      </c>
      <c r="O29" s="47">
        <f t="shared" si="2"/>
        <v>1.0376647834274952</v>
      </c>
      <c r="P29" s="9"/>
    </row>
    <row r="30" spans="1:119" ht="16.5" thickBot="1">
      <c r="A30" s="14" t="s">
        <v>34</v>
      </c>
      <c r="B30" s="23"/>
      <c r="C30" s="22"/>
      <c r="D30" s="15">
        <f aca="true" t="shared" si="9" ref="D30:M30">SUM(D5,D10,D13,D17,D21,D23,D27)</f>
        <v>266763</v>
      </c>
      <c r="E30" s="15">
        <f t="shared" si="9"/>
        <v>0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243200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1"/>
        <v>509963</v>
      </c>
      <c r="O30" s="38">
        <f t="shared" si="2"/>
        <v>960.3822975517891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89</v>
      </c>
      <c r="M32" s="48"/>
      <c r="N32" s="48"/>
      <c r="O32" s="43">
        <v>531</v>
      </c>
    </row>
    <row r="33" spans="1:15" ht="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56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112000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3">SUM(D5:M5)</f>
        <v>112000</v>
      </c>
      <c r="O5" s="33">
        <f aca="true" t="shared" si="2" ref="O5:O33">(N5/O$35)</f>
        <v>215.3846153846154</v>
      </c>
      <c r="P5" s="6"/>
    </row>
    <row r="6" spans="1:16" ht="15">
      <c r="A6" s="12"/>
      <c r="B6" s="25">
        <v>311</v>
      </c>
      <c r="C6" s="20" t="s">
        <v>2</v>
      </c>
      <c r="D6" s="46">
        <v>51578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51578</v>
      </c>
      <c r="O6" s="47">
        <f t="shared" si="2"/>
        <v>99.18846153846154</v>
      </c>
      <c r="P6" s="9"/>
    </row>
    <row r="7" spans="1:16" ht="15">
      <c r="A7" s="12"/>
      <c r="B7" s="25">
        <v>312.41</v>
      </c>
      <c r="C7" s="20" t="s">
        <v>10</v>
      </c>
      <c r="D7" s="46">
        <v>30786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30786</v>
      </c>
      <c r="O7" s="47">
        <f t="shared" si="2"/>
        <v>59.20384615384615</v>
      </c>
      <c r="P7" s="9"/>
    </row>
    <row r="8" spans="1:16" ht="15">
      <c r="A8" s="12"/>
      <c r="B8" s="25">
        <v>314.1</v>
      </c>
      <c r="C8" s="20" t="s">
        <v>11</v>
      </c>
      <c r="D8" s="46">
        <v>21815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21815</v>
      </c>
      <c r="O8" s="47">
        <f t="shared" si="2"/>
        <v>41.95192307692308</v>
      </c>
      <c r="P8" s="9"/>
    </row>
    <row r="9" spans="1:16" ht="15">
      <c r="A9" s="12"/>
      <c r="B9" s="25">
        <v>315</v>
      </c>
      <c r="C9" s="20" t="s">
        <v>72</v>
      </c>
      <c r="D9" s="46">
        <v>7821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7821</v>
      </c>
      <c r="O9" s="47">
        <f t="shared" si="2"/>
        <v>15.040384615384616</v>
      </c>
      <c r="P9" s="9"/>
    </row>
    <row r="10" spans="1:16" ht="15.75">
      <c r="A10" s="29" t="s">
        <v>14</v>
      </c>
      <c r="B10" s="30"/>
      <c r="C10" s="31"/>
      <c r="D10" s="32">
        <f aca="true" t="shared" si="3" ref="D10:M10">SUM(D11:D12)</f>
        <v>20570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20570</v>
      </c>
      <c r="O10" s="45">
        <f t="shared" si="2"/>
        <v>39.55769230769231</v>
      </c>
      <c r="P10" s="10"/>
    </row>
    <row r="11" spans="1:16" ht="15">
      <c r="A11" s="12"/>
      <c r="B11" s="25">
        <v>323.1</v>
      </c>
      <c r="C11" s="20" t="s">
        <v>15</v>
      </c>
      <c r="D11" s="46">
        <v>18394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18394</v>
      </c>
      <c r="O11" s="47">
        <f t="shared" si="2"/>
        <v>35.37307692307692</v>
      </c>
      <c r="P11" s="9"/>
    </row>
    <row r="12" spans="1:16" ht="15">
      <c r="A12" s="12"/>
      <c r="B12" s="25">
        <v>367</v>
      </c>
      <c r="C12" s="20" t="s">
        <v>65</v>
      </c>
      <c r="D12" s="46">
        <v>2176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2176</v>
      </c>
      <c r="O12" s="47">
        <f t="shared" si="2"/>
        <v>4.184615384615385</v>
      </c>
      <c r="P12" s="9"/>
    </row>
    <row r="13" spans="1:16" ht="15.75">
      <c r="A13" s="29" t="s">
        <v>18</v>
      </c>
      <c r="B13" s="30"/>
      <c r="C13" s="31"/>
      <c r="D13" s="32">
        <f aca="true" t="shared" si="4" ref="D13:M13">SUM(D14:D17)</f>
        <v>76996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10372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87368</v>
      </c>
      <c r="O13" s="45">
        <f t="shared" si="2"/>
        <v>168.01538461538462</v>
      </c>
      <c r="P13" s="10"/>
    </row>
    <row r="14" spans="1:16" ht="15">
      <c r="A14" s="12"/>
      <c r="B14" s="25">
        <v>334.31</v>
      </c>
      <c r="C14" s="20" t="s">
        <v>58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10372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10372</v>
      </c>
      <c r="O14" s="47">
        <f t="shared" si="2"/>
        <v>19.946153846153845</v>
      </c>
      <c r="P14" s="9"/>
    </row>
    <row r="15" spans="1:16" ht="15">
      <c r="A15" s="12"/>
      <c r="B15" s="25">
        <v>335.12</v>
      </c>
      <c r="C15" s="20" t="s">
        <v>73</v>
      </c>
      <c r="D15" s="46">
        <v>33624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33624</v>
      </c>
      <c r="O15" s="47">
        <f t="shared" si="2"/>
        <v>64.66153846153846</v>
      </c>
      <c r="P15" s="9"/>
    </row>
    <row r="16" spans="1:16" ht="15">
      <c r="A16" s="12"/>
      <c r="B16" s="25">
        <v>335.15</v>
      </c>
      <c r="C16" s="20" t="s">
        <v>74</v>
      </c>
      <c r="D16" s="46">
        <v>624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624</v>
      </c>
      <c r="O16" s="47">
        <f t="shared" si="2"/>
        <v>1.2</v>
      </c>
      <c r="P16" s="9"/>
    </row>
    <row r="17" spans="1:16" ht="15">
      <c r="A17" s="12"/>
      <c r="B17" s="25">
        <v>335.18</v>
      </c>
      <c r="C17" s="20" t="s">
        <v>75</v>
      </c>
      <c r="D17" s="46">
        <v>42748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42748</v>
      </c>
      <c r="O17" s="47">
        <f t="shared" si="2"/>
        <v>82.20769230769231</v>
      </c>
      <c r="P17" s="9"/>
    </row>
    <row r="18" spans="1:16" ht="15.75">
      <c r="A18" s="29" t="s">
        <v>29</v>
      </c>
      <c r="B18" s="30"/>
      <c r="C18" s="31"/>
      <c r="D18" s="32">
        <f aca="true" t="shared" si="5" ref="D18:M18">SUM(D19:D22)</f>
        <v>6087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270460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276547</v>
      </c>
      <c r="O18" s="45">
        <f t="shared" si="2"/>
        <v>531.8211538461538</v>
      </c>
      <c r="P18" s="10"/>
    </row>
    <row r="19" spans="1:16" ht="15">
      <c r="A19" s="12"/>
      <c r="B19" s="25">
        <v>342.2</v>
      </c>
      <c r="C19" s="20" t="s">
        <v>52</v>
      </c>
      <c r="D19" s="46">
        <v>425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425</v>
      </c>
      <c r="O19" s="47">
        <f t="shared" si="2"/>
        <v>0.8173076923076923</v>
      </c>
      <c r="P19" s="9"/>
    </row>
    <row r="20" spans="1:16" ht="15">
      <c r="A20" s="12"/>
      <c r="B20" s="25">
        <v>343.3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224379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224379</v>
      </c>
      <c r="O20" s="47">
        <f t="shared" si="2"/>
        <v>431.49807692307695</v>
      </c>
      <c r="P20" s="9"/>
    </row>
    <row r="21" spans="1:16" ht="15">
      <c r="A21" s="12"/>
      <c r="B21" s="25">
        <v>343.4</v>
      </c>
      <c r="C21" s="20" t="s">
        <v>60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46081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46081</v>
      </c>
      <c r="O21" s="47">
        <f t="shared" si="2"/>
        <v>88.61730769230769</v>
      </c>
      <c r="P21" s="9"/>
    </row>
    <row r="22" spans="1:16" ht="15">
      <c r="A22" s="12"/>
      <c r="B22" s="25">
        <v>344.9</v>
      </c>
      <c r="C22" s="20" t="s">
        <v>76</v>
      </c>
      <c r="D22" s="46">
        <v>5662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5662</v>
      </c>
      <c r="O22" s="47">
        <f t="shared" si="2"/>
        <v>10.888461538461538</v>
      </c>
      <c r="P22" s="9"/>
    </row>
    <row r="23" spans="1:16" ht="15.75">
      <c r="A23" s="29" t="s">
        <v>30</v>
      </c>
      <c r="B23" s="30"/>
      <c r="C23" s="31"/>
      <c r="D23" s="32">
        <f aca="true" t="shared" si="6" ref="D23:M23">SUM(D24:D25)</f>
        <v>2698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2698</v>
      </c>
      <c r="O23" s="45">
        <f t="shared" si="2"/>
        <v>5.188461538461539</v>
      </c>
      <c r="P23" s="10"/>
    </row>
    <row r="24" spans="1:16" ht="15">
      <c r="A24" s="13"/>
      <c r="B24" s="39">
        <v>351.5</v>
      </c>
      <c r="C24" s="21" t="s">
        <v>35</v>
      </c>
      <c r="D24" s="46">
        <v>868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868</v>
      </c>
      <c r="O24" s="47">
        <f t="shared" si="2"/>
        <v>1.6692307692307693</v>
      </c>
      <c r="P24" s="9"/>
    </row>
    <row r="25" spans="1:16" ht="15">
      <c r="A25" s="13"/>
      <c r="B25" s="39">
        <v>359</v>
      </c>
      <c r="C25" s="21" t="s">
        <v>77</v>
      </c>
      <c r="D25" s="46">
        <v>1830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1830</v>
      </c>
      <c r="O25" s="47">
        <f t="shared" si="2"/>
        <v>3.519230769230769</v>
      </c>
      <c r="P25" s="9"/>
    </row>
    <row r="26" spans="1:16" ht="15.75">
      <c r="A26" s="29" t="s">
        <v>3</v>
      </c>
      <c r="B26" s="30"/>
      <c r="C26" s="31"/>
      <c r="D26" s="32">
        <f aca="true" t="shared" si="7" ref="D26:M26">SUM(D27:D29)</f>
        <v>25576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25576</v>
      </c>
      <c r="O26" s="45">
        <f t="shared" si="2"/>
        <v>49.184615384615384</v>
      </c>
      <c r="P26" s="10"/>
    </row>
    <row r="27" spans="1:16" ht="15">
      <c r="A27" s="12"/>
      <c r="B27" s="25">
        <v>361.1</v>
      </c>
      <c r="C27" s="20" t="s">
        <v>36</v>
      </c>
      <c r="D27" s="46">
        <v>415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415</v>
      </c>
      <c r="O27" s="47">
        <f t="shared" si="2"/>
        <v>0.7980769230769231</v>
      </c>
      <c r="P27" s="9"/>
    </row>
    <row r="28" spans="1:16" ht="15">
      <c r="A28" s="12"/>
      <c r="B28" s="25">
        <v>362</v>
      </c>
      <c r="C28" s="20" t="s">
        <v>37</v>
      </c>
      <c r="D28" s="46">
        <v>19900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19900</v>
      </c>
      <c r="O28" s="47">
        <f t="shared" si="2"/>
        <v>38.26923076923077</v>
      </c>
      <c r="P28" s="9"/>
    </row>
    <row r="29" spans="1:16" ht="15">
      <c r="A29" s="12"/>
      <c r="B29" s="25">
        <v>369.9</v>
      </c>
      <c r="C29" s="20" t="s">
        <v>39</v>
      </c>
      <c r="D29" s="46">
        <v>5261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5261</v>
      </c>
      <c r="O29" s="47">
        <f t="shared" si="2"/>
        <v>10.117307692307692</v>
      </c>
      <c r="P29" s="9"/>
    </row>
    <row r="30" spans="1:16" ht="15.75">
      <c r="A30" s="29" t="s">
        <v>31</v>
      </c>
      <c r="B30" s="30"/>
      <c r="C30" s="31"/>
      <c r="D30" s="32">
        <f aca="true" t="shared" si="8" ref="D30:M30">SUM(D31:D32)</f>
        <v>0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3955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1"/>
        <v>3955</v>
      </c>
      <c r="O30" s="45">
        <f t="shared" si="2"/>
        <v>7.605769230769231</v>
      </c>
      <c r="P30" s="9"/>
    </row>
    <row r="31" spans="1:16" ht="15">
      <c r="A31" s="12"/>
      <c r="B31" s="25">
        <v>381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3455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3455</v>
      </c>
      <c r="O31" s="47">
        <f t="shared" si="2"/>
        <v>6.644230769230769</v>
      </c>
      <c r="P31" s="9"/>
    </row>
    <row r="32" spans="1:16" ht="15.75" thickBot="1">
      <c r="A32" s="12"/>
      <c r="B32" s="25">
        <v>389.1</v>
      </c>
      <c r="C32" s="20" t="s">
        <v>78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500</v>
      </c>
      <c r="O32" s="47">
        <f t="shared" si="2"/>
        <v>0.9615384615384616</v>
      </c>
      <c r="P32" s="9"/>
    </row>
    <row r="33" spans="1:119" ht="16.5" thickBot="1">
      <c r="A33" s="14" t="s">
        <v>34</v>
      </c>
      <c r="B33" s="23"/>
      <c r="C33" s="22"/>
      <c r="D33" s="15">
        <f aca="true" t="shared" si="9" ref="D33:M33">SUM(D5,D10,D13,D18,D23,D26,D30)</f>
        <v>243927</v>
      </c>
      <c r="E33" s="15">
        <f t="shared" si="9"/>
        <v>0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284787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1"/>
        <v>528714</v>
      </c>
      <c r="O33" s="38">
        <f t="shared" si="2"/>
        <v>1016.7576923076923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79</v>
      </c>
      <c r="M35" s="48"/>
      <c r="N35" s="48"/>
      <c r="O35" s="43">
        <v>520</v>
      </c>
    </row>
    <row r="36" spans="1:15" ht="1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5" ht="15.75" customHeight="1" thickBot="1">
      <c r="A37" s="52" t="s">
        <v>56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2022-08-09T20:13:21Z</cp:lastPrinted>
  <dcterms:created xsi:type="dcterms:W3CDTF">2000-08-31T21:26:31Z</dcterms:created>
  <dcterms:modified xsi:type="dcterms:W3CDTF">2022-08-09T20:13:29Z</dcterms:modified>
  <cp:category/>
  <cp:version/>
  <cp:contentType/>
  <cp:contentStatus/>
</cp:coreProperties>
</file>