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'2009'!$A$1:$O$43</definedName>
    <definedName name="_xlnm.Print_Area" localSheetId="12">'2010'!$A$1:$O$44</definedName>
    <definedName name="_xlnm.Print_Area" localSheetId="11">'2011'!$A$1:$O$42</definedName>
    <definedName name="_xlnm.Print_Area" localSheetId="10">'2012'!$A$1:$O$42</definedName>
    <definedName name="_xlnm.Print_Area" localSheetId="9">'2013'!$A$1:$O$43</definedName>
    <definedName name="_xlnm.Print_Area" localSheetId="8">'2014'!$A$1:$O$42</definedName>
    <definedName name="_xlnm.Print_Area" localSheetId="7">'2015'!$A$1:$O$43</definedName>
    <definedName name="_xlnm.Print_Area" localSheetId="6">'2016'!$A$1:$O$43</definedName>
    <definedName name="_xlnm.Print_Area" localSheetId="5">'2017'!$A$1:$O$43</definedName>
    <definedName name="_xlnm.Print_Area" localSheetId="4">'2018'!$A$1:$O$46</definedName>
    <definedName name="_xlnm.Print_Area" localSheetId="3">'2019'!$A$1:$O$46</definedName>
    <definedName name="_xlnm.Print_Area" localSheetId="2">'2020'!$A$1:$O$49</definedName>
    <definedName name="_xlnm.Print_Area" localSheetId="1">'2021'!$A$1:$P$46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42" i="47" l="1"/>
  <c r="P42" i="47"/>
  <c r="O41" i="47"/>
  <c r="P41" i="47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41" i="46"/>
  <c r="P41" i="46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4" i="45"/>
  <c r="O44" i="45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7" i="39"/>
  <c r="O37" i="39"/>
  <c r="M36" i="39"/>
  <c r="L36" i="39"/>
  <c r="K36" i="39"/>
  <c r="J36" i="39"/>
  <c r="I36" i="39"/>
  <c r="H36" i="39"/>
  <c r="G36" i="39"/>
  <c r="F36" i="39"/>
  <c r="E36" i="39"/>
  <c r="D36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N29" i="39"/>
  <c r="E29" i="39"/>
  <c r="D29" i="39"/>
  <c r="N28" i="39"/>
  <c r="O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N13" i="39"/>
  <c r="O13" i="39"/>
  <c r="N12" i="39"/>
  <c r="O12" i="39"/>
  <c r="N11" i="39"/>
  <c r="O11" i="39"/>
  <c r="M10" i="39"/>
  <c r="L10" i="39"/>
  <c r="L38" i="39"/>
  <c r="K10" i="39"/>
  <c r="J10" i="39"/>
  <c r="I10" i="39"/>
  <c r="H10" i="39"/>
  <c r="H38" i="39"/>
  <c r="G10" i="39"/>
  <c r="F10" i="39"/>
  <c r="E10" i="39"/>
  <c r="D10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J38" i="39"/>
  <c r="I5" i="39"/>
  <c r="H5" i="39"/>
  <c r="G5" i="39"/>
  <c r="F5" i="39"/>
  <c r="F38" i="39"/>
  <c r="E5" i="39"/>
  <c r="D5" i="39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/>
  <c r="N27" i="38"/>
  <c r="O27" i="38"/>
  <c r="M26" i="38"/>
  <c r="L26" i="38"/>
  <c r="K26" i="38"/>
  <c r="J26" i="38"/>
  <c r="I26" i="38"/>
  <c r="H26" i="38"/>
  <c r="G26" i="38"/>
  <c r="F26" i="38"/>
  <c r="N26" i="38"/>
  <c r="O26" i="38"/>
  <c r="E26" i="38"/>
  <c r="D26" i="38"/>
  <c r="N25" i="38"/>
  <c r="O25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/>
  <c r="N13" i="38"/>
  <c r="O13" i="38"/>
  <c r="N12" i="38"/>
  <c r="O12" i="38"/>
  <c r="N11" i="38"/>
  <c r="O11" i="38"/>
  <c r="M10" i="38"/>
  <c r="L10" i="38"/>
  <c r="K10" i="38"/>
  <c r="J10" i="38"/>
  <c r="J40" i="38"/>
  <c r="I10" i="38"/>
  <c r="H10" i="38"/>
  <c r="G10" i="38"/>
  <c r="F10" i="38"/>
  <c r="N10" i="38"/>
  <c r="O10" i="38"/>
  <c r="E10" i="38"/>
  <c r="D10" i="38"/>
  <c r="N9" i="38"/>
  <c r="O9" i="38"/>
  <c r="N8" i="38"/>
  <c r="O8" i="38"/>
  <c r="N7" i="38"/>
  <c r="O7" i="38"/>
  <c r="N6" i="38"/>
  <c r="O6" i="38"/>
  <c r="M5" i="38"/>
  <c r="L5" i="38"/>
  <c r="L40" i="38"/>
  <c r="K5" i="38"/>
  <c r="J5" i="38"/>
  <c r="I5" i="38"/>
  <c r="H5" i="38"/>
  <c r="G5" i="38"/>
  <c r="F5" i="38"/>
  <c r="E5" i="38"/>
  <c r="D5" i="38"/>
  <c r="D40" i="38"/>
  <c r="N38" i="37"/>
  <c r="O38" i="37"/>
  <c r="N37" i="37"/>
  <c r="O37" i="37"/>
  <c r="M36" i="37"/>
  <c r="L36" i="37"/>
  <c r="K36" i="37"/>
  <c r="J36" i="37"/>
  <c r="J39" i="37"/>
  <c r="I36" i="37"/>
  <c r="H36" i="37"/>
  <c r="G36" i="37"/>
  <c r="F36" i="37"/>
  <c r="E36" i="37"/>
  <c r="N36" i="37"/>
  <c r="O36" i="37"/>
  <c r="D36" i="37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N30" i="37"/>
  <c r="O30" i="37"/>
  <c r="D30" i="37"/>
  <c r="N29" i="37"/>
  <c r="O29" i="37"/>
  <c r="N28" i="37"/>
  <c r="O28" i="37"/>
  <c r="N27" i="37"/>
  <c r="O27" i="37"/>
  <c r="N26" i="37"/>
  <c r="O26" i="37"/>
  <c r="M25" i="37"/>
  <c r="L25" i="37"/>
  <c r="K25" i="37"/>
  <c r="J25" i="37"/>
  <c r="I25" i="37"/>
  <c r="H25" i="37"/>
  <c r="G25" i="37"/>
  <c r="N25" i="37"/>
  <c r="O25" i="37"/>
  <c r="F25" i="37"/>
  <c r="E25" i="37"/>
  <c r="D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E39" i="37"/>
  <c r="D20" i="37"/>
  <c r="N19" i="37"/>
  <c r="O19" i="37"/>
  <c r="N18" i="37"/>
  <c r="O18" i="37"/>
  <c r="N17" i="37"/>
  <c r="O17" i="37"/>
  <c r="N16" i="37"/>
  <c r="O16" i="37"/>
  <c r="M15" i="37"/>
  <c r="L15" i="37"/>
  <c r="K15" i="37"/>
  <c r="K39" i="37"/>
  <c r="J15" i="37"/>
  <c r="I15" i="37"/>
  <c r="H15" i="37"/>
  <c r="G15" i="37"/>
  <c r="G39" i="37"/>
  <c r="F15" i="37"/>
  <c r="E15" i="37"/>
  <c r="D15" i="37"/>
  <c r="N14" i="37"/>
  <c r="O14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N10" i="37"/>
  <c r="O10" i="37"/>
  <c r="E10" i="37"/>
  <c r="D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39" i="37"/>
  <c r="H5" i="37"/>
  <c r="H39" i="37"/>
  <c r="G5" i="37"/>
  <c r="F5" i="37"/>
  <c r="E5" i="37"/>
  <c r="D5" i="37"/>
  <c r="D39" i="37"/>
  <c r="N37" i="36"/>
  <c r="O37" i="36"/>
  <c r="M36" i="36"/>
  <c r="L36" i="36"/>
  <c r="K36" i="36"/>
  <c r="J36" i="36"/>
  <c r="I36" i="36"/>
  <c r="H36" i="36"/>
  <c r="G36" i="36"/>
  <c r="F36" i="36"/>
  <c r="E36" i="36"/>
  <c r="D36" i="36"/>
  <c r="D38" i="36"/>
  <c r="N35" i="36"/>
  <c r="O35" i="36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/>
  <c r="O30" i="36"/>
  <c r="N29" i="36"/>
  <c r="O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G38" i="36"/>
  <c r="F20" i="36"/>
  <c r="E20" i="36"/>
  <c r="D20" i="36"/>
  <c r="N19" i="36"/>
  <c r="O19" i="36"/>
  <c r="N18" i="36"/>
  <c r="O18" i="36"/>
  <c r="N17" i="36"/>
  <c r="O17" i="36"/>
  <c r="N16" i="36"/>
  <c r="O16" i="36"/>
  <c r="M15" i="36"/>
  <c r="M38" i="36"/>
  <c r="L15" i="36"/>
  <c r="K15" i="36"/>
  <c r="J15" i="36"/>
  <c r="I15" i="36"/>
  <c r="H15" i="36"/>
  <c r="G15" i="36"/>
  <c r="F15" i="36"/>
  <c r="E15" i="36"/>
  <c r="N15" i="36"/>
  <c r="O15" i="36"/>
  <c r="D15" i="36"/>
  <c r="N14" i="36"/>
  <c r="O14" i="36"/>
  <c r="N13" i="36"/>
  <c r="O13" i="36"/>
  <c r="N12" i="36"/>
  <c r="O12" i="36"/>
  <c r="N11" i="36"/>
  <c r="O11" i="36"/>
  <c r="M10" i="36"/>
  <c r="L10" i="36"/>
  <c r="K10" i="36"/>
  <c r="J10" i="36"/>
  <c r="I10" i="36"/>
  <c r="H10" i="36"/>
  <c r="H38" i="36"/>
  <c r="G10" i="36"/>
  <c r="F10" i="36"/>
  <c r="E10" i="36"/>
  <c r="D10" i="36"/>
  <c r="N9" i="36"/>
  <c r="O9" i="36"/>
  <c r="N8" i="36"/>
  <c r="O8" i="36"/>
  <c r="N7" i="36"/>
  <c r="O7" i="36"/>
  <c r="N6" i="36"/>
  <c r="O6" i="36"/>
  <c r="M5" i="36"/>
  <c r="L5" i="36"/>
  <c r="L38" i="36"/>
  <c r="K5" i="36"/>
  <c r="J5" i="36"/>
  <c r="J38" i="36"/>
  <c r="I5" i="36"/>
  <c r="I38" i="36"/>
  <c r="H5" i="36"/>
  <c r="G5" i="36"/>
  <c r="F5" i="36"/>
  <c r="F38" i="36"/>
  <c r="E5" i="36"/>
  <c r="E38" i="36"/>
  <c r="D5" i="36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N30" i="35"/>
  <c r="O30" i="35"/>
  <c r="D30" i="35"/>
  <c r="N29" i="35"/>
  <c r="O29" i="35"/>
  <c r="N28" i="35"/>
  <c r="O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N25" i="35"/>
  <c r="O25" i="35"/>
  <c r="E25" i="35"/>
  <c r="D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N20" i="35"/>
  <c r="O20" i="35"/>
  <c r="D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N15" i="35"/>
  <c r="O15" i="35"/>
  <c r="G15" i="35"/>
  <c r="F15" i="35"/>
  <c r="E15" i="35"/>
  <c r="D15" i="35"/>
  <c r="N14" i="35"/>
  <c r="O14" i="35"/>
  <c r="N13" i="35"/>
  <c r="O13" i="35"/>
  <c r="N12" i="35"/>
  <c r="O12" i="35"/>
  <c r="N11" i="35"/>
  <c r="O11" i="35"/>
  <c r="M10" i="35"/>
  <c r="L10" i="35"/>
  <c r="K10" i="35"/>
  <c r="J10" i="35"/>
  <c r="I10" i="35"/>
  <c r="I38" i="35"/>
  <c r="H10" i="35"/>
  <c r="G10" i="35"/>
  <c r="F10" i="35"/>
  <c r="F38" i="35"/>
  <c r="E10" i="35"/>
  <c r="N10" i="35"/>
  <c r="O10" i="35"/>
  <c r="D10" i="35"/>
  <c r="N9" i="35"/>
  <c r="O9" i="35"/>
  <c r="N8" i="35"/>
  <c r="O8" i="35"/>
  <c r="N7" i="35"/>
  <c r="O7" i="35"/>
  <c r="N6" i="35"/>
  <c r="O6" i="35"/>
  <c r="M5" i="35"/>
  <c r="M38" i="35"/>
  <c r="L5" i="35"/>
  <c r="L38" i="35"/>
  <c r="K5" i="35"/>
  <c r="J5" i="35"/>
  <c r="J38" i="35"/>
  <c r="I5" i="35"/>
  <c r="H5" i="35"/>
  <c r="H38" i="35"/>
  <c r="G5" i="35"/>
  <c r="G38" i="35"/>
  <c r="F5" i="35"/>
  <c r="E5" i="35"/>
  <c r="E38" i="35"/>
  <c r="N38" i="35"/>
  <c r="O38" i="35"/>
  <c r="D5" i="35"/>
  <c r="N39" i="34"/>
  <c r="O39" i="34"/>
  <c r="M38" i="34"/>
  <c r="L38" i="34"/>
  <c r="K38" i="34"/>
  <c r="J38" i="34"/>
  <c r="I38" i="34"/>
  <c r="H38" i="34"/>
  <c r="G38" i="34"/>
  <c r="F38" i="34"/>
  <c r="N38" i="34"/>
  <c r="O38" i="34"/>
  <c r="E38" i="34"/>
  <c r="D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/>
  <c r="O32" i="34"/>
  <c r="N31" i="34"/>
  <c r="O31" i="34"/>
  <c r="N30" i="34"/>
  <c r="O30" i="34"/>
  <c r="N29" i="34"/>
  <c r="O29" i="34"/>
  <c r="N28" i="34"/>
  <c r="O28" i="34"/>
  <c r="M27" i="34"/>
  <c r="L27" i="34"/>
  <c r="K27" i="34"/>
  <c r="J27" i="34"/>
  <c r="I27" i="34"/>
  <c r="H27" i="34"/>
  <c r="G27" i="34"/>
  <c r="G40" i="34"/>
  <c r="F27" i="34"/>
  <c r="E27" i="34"/>
  <c r="D27" i="34"/>
  <c r="N26" i="34"/>
  <c r="O26" i="34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F40" i="34"/>
  <c r="E15" i="34"/>
  <c r="D15" i="34"/>
  <c r="N15" i="34"/>
  <c r="O15" i="34"/>
  <c r="N14" i="34"/>
  <c r="O14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E10" i="34"/>
  <c r="N10" i="34"/>
  <c r="O10" i="34"/>
  <c r="D10" i="34"/>
  <c r="N9" i="34"/>
  <c r="O9" i="34"/>
  <c r="N8" i="34"/>
  <c r="O8" i="34"/>
  <c r="N7" i="34"/>
  <c r="O7" i="34"/>
  <c r="N6" i="34"/>
  <c r="O6" i="34"/>
  <c r="M5" i="34"/>
  <c r="M40" i="34"/>
  <c r="L5" i="34"/>
  <c r="L40" i="34"/>
  <c r="K5" i="34"/>
  <c r="K40" i="34"/>
  <c r="J5" i="34"/>
  <c r="J40" i="34"/>
  <c r="I5" i="34"/>
  <c r="I40" i="34"/>
  <c r="H5" i="34"/>
  <c r="H40" i="34"/>
  <c r="G5" i="34"/>
  <c r="F5" i="34"/>
  <c r="E5" i="34"/>
  <c r="D5" i="34"/>
  <c r="N5" i="34"/>
  <c r="O5" i="34"/>
  <c r="N21" i="33"/>
  <c r="O21" i="33"/>
  <c r="N22" i="33"/>
  <c r="O22" i="33"/>
  <c r="N23" i="33"/>
  <c r="O23" i="33"/>
  <c r="N16" i="33"/>
  <c r="O16" i="33"/>
  <c r="N17" i="33"/>
  <c r="O17" i="33"/>
  <c r="N18" i="33"/>
  <c r="O18" i="33"/>
  <c r="N19" i="33"/>
  <c r="O19" i="33"/>
  <c r="E20" i="33"/>
  <c r="F20" i="33"/>
  <c r="G20" i="33"/>
  <c r="H20" i="33"/>
  <c r="N20" i="33"/>
  <c r="O20" i="33"/>
  <c r="I20" i="33"/>
  <c r="J20" i="33"/>
  <c r="K20" i="33"/>
  <c r="L20" i="33"/>
  <c r="M20" i="33"/>
  <c r="D20" i="33"/>
  <c r="E15" i="33"/>
  <c r="F15" i="33"/>
  <c r="G15" i="33"/>
  <c r="H15" i="33"/>
  <c r="I15" i="33"/>
  <c r="J15" i="33"/>
  <c r="K15" i="33"/>
  <c r="L15" i="33"/>
  <c r="M15" i="33"/>
  <c r="D15" i="33"/>
  <c r="N15" i="33"/>
  <c r="O15" i="33"/>
  <c r="E10" i="33"/>
  <c r="F10" i="33"/>
  <c r="G10" i="33"/>
  <c r="H10" i="33"/>
  <c r="I10" i="33"/>
  <c r="J10" i="33"/>
  <c r="K10" i="33"/>
  <c r="K39" i="33"/>
  <c r="L10" i="33"/>
  <c r="M10" i="33"/>
  <c r="D10" i="33"/>
  <c r="N10" i="33"/>
  <c r="O10" i="33"/>
  <c r="E5" i="33"/>
  <c r="F5" i="33"/>
  <c r="F39" i="33"/>
  <c r="G5" i="33"/>
  <c r="H5" i="33"/>
  <c r="H39" i="33"/>
  <c r="I5" i="33"/>
  <c r="J5" i="33"/>
  <c r="K5" i="33"/>
  <c r="L5" i="33"/>
  <c r="L39" i="33"/>
  <c r="M5" i="33"/>
  <c r="D5" i="33"/>
  <c r="D39" i="33"/>
  <c r="E37" i="33"/>
  <c r="F37" i="33"/>
  <c r="G37" i="33"/>
  <c r="H37" i="33"/>
  <c r="I37" i="33"/>
  <c r="J37" i="33"/>
  <c r="K37" i="33"/>
  <c r="L37" i="33"/>
  <c r="M37" i="33"/>
  <c r="D37" i="33"/>
  <c r="N38" i="33"/>
  <c r="O38" i="33"/>
  <c r="N32" i="33"/>
  <c r="O32" i="33"/>
  <c r="N33" i="33"/>
  <c r="O33" i="33"/>
  <c r="N34" i="33"/>
  <c r="O34" i="33"/>
  <c r="N35" i="33"/>
  <c r="N36" i="33"/>
  <c r="O36" i="33"/>
  <c r="N31" i="33"/>
  <c r="O31" i="33"/>
  <c r="E30" i="33"/>
  <c r="F30" i="33"/>
  <c r="N30" i="33"/>
  <c r="O30" i="33"/>
  <c r="G30" i="33"/>
  <c r="H30" i="33"/>
  <c r="I30" i="33"/>
  <c r="J30" i="33"/>
  <c r="J39" i="33"/>
  <c r="K30" i="33"/>
  <c r="L30" i="33"/>
  <c r="M30" i="33"/>
  <c r="M39" i="33"/>
  <c r="D30" i="33"/>
  <c r="E25" i="33"/>
  <c r="F25" i="33"/>
  <c r="G25" i="33"/>
  <c r="H25" i="33"/>
  <c r="N25" i="33"/>
  <c r="O25" i="33"/>
  <c r="I25" i="33"/>
  <c r="J25" i="33"/>
  <c r="K25" i="33"/>
  <c r="L25" i="33"/>
  <c r="M25" i="33"/>
  <c r="D25" i="33"/>
  <c r="N27" i="33"/>
  <c r="O27" i="33"/>
  <c r="N28" i="33"/>
  <c r="O28" i="33"/>
  <c r="N29" i="33"/>
  <c r="O29" i="33"/>
  <c r="N26" i="33"/>
  <c r="O26" i="33"/>
  <c r="N24" i="33"/>
  <c r="O24" i="33"/>
  <c r="O35" i="33"/>
  <c r="N12" i="33"/>
  <c r="O12" i="33"/>
  <c r="N13" i="33"/>
  <c r="O13" i="33"/>
  <c r="N14" i="33"/>
  <c r="O14" i="33"/>
  <c r="N7" i="33"/>
  <c r="O7" i="33"/>
  <c r="N8" i="33"/>
  <c r="O8" i="33"/>
  <c r="N9" i="33"/>
  <c r="O9" i="33"/>
  <c r="N6" i="33"/>
  <c r="O6" i="33"/>
  <c r="N11" i="33"/>
  <c r="O11" i="33"/>
  <c r="K38" i="35"/>
  <c r="N5" i="35"/>
  <c r="O5" i="35"/>
  <c r="K38" i="36"/>
  <c r="N20" i="36"/>
  <c r="O20" i="36"/>
  <c r="M39" i="37"/>
  <c r="L39" i="37"/>
  <c r="I39" i="33"/>
  <c r="N10" i="36"/>
  <c r="O10" i="36"/>
  <c r="N37" i="33"/>
  <c r="O37" i="33"/>
  <c r="G39" i="33"/>
  <c r="D40" i="34"/>
  <c r="N36" i="35"/>
  <c r="O36" i="35"/>
  <c r="D38" i="35"/>
  <c r="E39" i="33"/>
  <c r="G40" i="38"/>
  <c r="K40" i="38"/>
  <c r="H40" i="38"/>
  <c r="E40" i="38"/>
  <c r="M40" i="38"/>
  <c r="N37" i="38"/>
  <c r="O37" i="38"/>
  <c r="I40" i="38"/>
  <c r="N31" i="38"/>
  <c r="O31" i="38"/>
  <c r="N21" i="38"/>
  <c r="O21" i="38"/>
  <c r="K38" i="39"/>
  <c r="N5" i="39"/>
  <c r="O5" i="39"/>
  <c r="E38" i="39"/>
  <c r="M38" i="39"/>
  <c r="G38" i="39"/>
  <c r="O29" i="39"/>
  <c r="I38" i="39"/>
  <c r="N25" i="39"/>
  <c r="O25" i="39"/>
  <c r="N20" i="39"/>
  <c r="O20" i="39"/>
  <c r="N40" i="34"/>
  <c r="O40" i="34"/>
  <c r="N39" i="33"/>
  <c r="O39" i="33"/>
  <c r="N38" i="36"/>
  <c r="O38" i="36"/>
  <c r="N5" i="38"/>
  <c r="O5" i="38"/>
  <c r="E40" i="34"/>
  <c r="N20" i="37"/>
  <c r="O20" i="37"/>
  <c r="N15" i="37"/>
  <c r="O15" i="37"/>
  <c r="N36" i="36"/>
  <c r="O36" i="36"/>
  <c r="N27" i="34"/>
  <c r="O27" i="34"/>
  <c r="D38" i="39"/>
  <c r="N38" i="39"/>
  <c r="O38" i="39"/>
  <c r="F40" i="38"/>
  <c r="N40" i="38"/>
  <c r="O40" i="38"/>
  <c r="N5" i="36"/>
  <c r="O5" i="36"/>
  <c r="N5" i="33"/>
  <c r="O5" i="33"/>
  <c r="N5" i="37"/>
  <c r="O5" i="37"/>
  <c r="F39" i="37"/>
  <c r="N39" i="37"/>
  <c r="O39" i="37"/>
  <c r="G39" i="40"/>
  <c r="L39" i="40"/>
  <c r="E39" i="40"/>
  <c r="M39" i="40"/>
  <c r="K39" i="40"/>
  <c r="H39" i="40"/>
  <c r="J39" i="40"/>
  <c r="N5" i="40"/>
  <c r="O5" i="40"/>
  <c r="F39" i="40"/>
  <c r="N31" i="40"/>
  <c r="O31" i="40"/>
  <c r="N16" i="40"/>
  <c r="O16" i="40"/>
  <c r="I39" i="40"/>
  <c r="N10" i="40"/>
  <c r="O10" i="40"/>
  <c r="N36" i="40"/>
  <c r="O36" i="40"/>
  <c r="N26" i="40"/>
  <c r="O26" i="40"/>
  <c r="N21" i="40"/>
  <c r="O21" i="40"/>
  <c r="D39" i="40"/>
  <c r="N39" i="40"/>
  <c r="O39" i="40"/>
  <c r="J39" i="41"/>
  <c r="H39" i="41"/>
  <c r="I39" i="41"/>
  <c r="L39" i="41"/>
  <c r="K39" i="41"/>
  <c r="N10" i="41"/>
  <c r="O10" i="41"/>
  <c r="M39" i="41"/>
  <c r="G39" i="41"/>
  <c r="N15" i="41"/>
  <c r="O15" i="41"/>
  <c r="F39" i="41"/>
  <c r="N37" i="41"/>
  <c r="O37" i="41"/>
  <c r="E39" i="41"/>
  <c r="N21" i="41"/>
  <c r="O21" i="41"/>
  <c r="N31" i="41"/>
  <c r="O31" i="41"/>
  <c r="N26" i="41"/>
  <c r="O26" i="41"/>
  <c r="D39" i="41"/>
  <c r="N5" i="41"/>
  <c r="O5" i="41"/>
  <c r="N39" i="41"/>
  <c r="O39" i="41"/>
  <c r="E39" i="42"/>
  <c r="H39" i="42"/>
  <c r="K39" i="42"/>
  <c r="J39" i="42"/>
  <c r="F39" i="42"/>
  <c r="L39" i="42"/>
  <c r="N11" i="42"/>
  <c r="O11" i="42"/>
  <c r="M39" i="42"/>
  <c r="N5" i="42"/>
  <c r="O5" i="42"/>
  <c r="N21" i="42"/>
  <c r="O21" i="42"/>
  <c r="G39" i="42"/>
  <c r="N16" i="42"/>
  <c r="O16" i="42"/>
  <c r="I39" i="42"/>
  <c r="N37" i="42"/>
  <c r="O37" i="42"/>
  <c r="N31" i="42"/>
  <c r="O31" i="42"/>
  <c r="N26" i="42"/>
  <c r="O26" i="42"/>
  <c r="D39" i="42"/>
  <c r="N39" i="42"/>
  <c r="O39" i="42"/>
  <c r="L42" i="43"/>
  <c r="J42" i="43"/>
  <c r="K42" i="43"/>
  <c r="M42" i="43"/>
  <c r="N40" i="43"/>
  <c r="O40" i="43"/>
  <c r="E42" i="43"/>
  <c r="F42" i="43"/>
  <c r="G42" i="43"/>
  <c r="N11" i="43"/>
  <c r="O11" i="43"/>
  <c r="N29" i="43"/>
  <c r="O29" i="43"/>
  <c r="N5" i="43"/>
  <c r="O5" i="43"/>
  <c r="N17" i="43"/>
  <c r="O17" i="43"/>
  <c r="N34" i="43"/>
  <c r="O34" i="43"/>
  <c r="I42" i="43"/>
  <c r="H42" i="43"/>
  <c r="N24" i="43"/>
  <c r="O24" i="43"/>
  <c r="D42" i="43"/>
  <c r="N42" i="43"/>
  <c r="O42" i="43"/>
  <c r="N5" i="44"/>
  <c r="O5" i="44"/>
  <c r="I42" i="44"/>
  <c r="K42" i="44"/>
  <c r="F42" i="44"/>
  <c r="M42" i="44"/>
  <c r="N23" i="44"/>
  <c r="O23" i="44"/>
  <c r="J42" i="44"/>
  <c r="L42" i="44"/>
  <c r="N11" i="44"/>
  <c r="O11" i="44"/>
  <c r="N39" i="44"/>
  <c r="O39" i="44"/>
  <c r="G42" i="44"/>
  <c r="N16" i="44"/>
  <c r="O16" i="44"/>
  <c r="N28" i="44"/>
  <c r="O28" i="44"/>
  <c r="N33" i="44"/>
  <c r="O33" i="44"/>
  <c r="H42" i="44"/>
  <c r="E42" i="44"/>
  <c r="D42" i="44"/>
  <c r="N42" i="44"/>
  <c r="O42" i="44"/>
  <c r="J45" i="45"/>
  <c r="L45" i="45"/>
  <c r="K45" i="45"/>
  <c r="M45" i="45"/>
  <c r="G45" i="45"/>
  <c r="N24" i="45"/>
  <c r="O24" i="45"/>
  <c r="N40" i="45"/>
  <c r="O40" i="45"/>
  <c r="N5" i="45"/>
  <c r="O5" i="45"/>
  <c r="F45" i="45"/>
  <c r="H45" i="45"/>
  <c r="I45" i="45"/>
  <c r="N12" i="45"/>
  <c r="O12" i="45"/>
  <c r="N34" i="45"/>
  <c r="O34" i="45"/>
  <c r="N29" i="45"/>
  <c r="O29" i="45"/>
  <c r="E45" i="45"/>
  <c r="D45" i="45"/>
  <c r="N17" i="45"/>
  <c r="O17" i="45"/>
  <c r="N45" i="45"/>
  <c r="O45" i="45"/>
  <c r="O39" i="46"/>
  <c r="P39" i="46"/>
  <c r="O33" i="46"/>
  <c r="P33" i="46"/>
  <c r="O29" i="46"/>
  <c r="P29" i="46"/>
  <c r="O24" i="46"/>
  <c r="P24" i="46"/>
  <c r="M42" i="46"/>
  <c r="L42" i="46"/>
  <c r="F42" i="46"/>
  <c r="G42" i="46"/>
  <c r="I42" i="46"/>
  <c r="O17" i="46"/>
  <c r="P17" i="46"/>
  <c r="J42" i="46"/>
  <c r="O12" i="46"/>
  <c r="P12" i="46"/>
  <c r="K42" i="46"/>
  <c r="D42" i="46"/>
  <c r="N42" i="46"/>
  <c r="H42" i="46"/>
  <c r="O5" i="46"/>
  <c r="P5" i="46"/>
  <c r="E42" i="46"/>
  <c r="O42" i="46"/>
  <c r="P42" i="46"/>
  <c r="O39" i="47"/>
  <c r="P39" i="47"/>
  <c r="O33" i="47"/>
  <c r="P33" i="47"/>
  <c r="O29" i="47"/>
  <c r="P29" i="47"/>
  <c r="L43" i="47"/>
  <c r="O24" i="47"/>
  <c r="P24" i="47"/>
  <c r="O17" i="47"/>
  <c r="P17" i="47"/>
  <c r="I43" i="47"/>
  <c r="K43" i="47"/>
  <c r="M43" i="47"/>
  <c r="O12" i="47"/>
  <c r="P12" i="47"/>
  <c r="J43" i="47"/>
  <c r="N43" i="47"/>
  <c r="D43" i="47"/>
  <c r="F43" i="47"/>
  <c r="G43" i="47"/>
  <c r="H43" i="47"/>
  <c r="O5" i="47"/>
  <c r="P5" i="47"/>
  <c r="E43" i="47"/>
  <c r="O43" i="47"/>
  <c r="P43" i="47"/>
</calcChain>
</file>

<file path=xl/sharedStrings.xml><?xml version="1.0" encoding="utf-8"?>
<sst xmlns="http://schemas.openxmlformats.org/spreadsheetml/2006/main" count="845" uniqueCount="129">
  <si>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</si>
  <si>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</si>
  <si>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</si>
  <si>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</si>
  <si>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</si>
  <si>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</si>
  <si>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</si>
  <si>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</si>
  <si>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</si>
  <si>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</si>
  <si>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</si>
  <si>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</si>
  <si>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Telecommunications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</si>
  <si>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</si>
  <si>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</si>
  <si>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</si>
  <si>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</si>
  <si>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</si>
  <si>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</si>
  <si>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</si>
  <si>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</si>
  <si>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</si>
  <si>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</si>
  <si>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</si>
  <si>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</si>
  <si>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</si>
  <si>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</si>
  <si>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</si>
  <si>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</si>
  <si>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</si>
  <si>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</si>
  <si>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</si>
  <si>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</si>
  <si>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</si>
  <si>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</si>
  <si>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</si>
  <si>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</si>
  <si>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</si>
  <si>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</si>
  <si>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</si>
  <si>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</si>
  <si>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</si>
  <si>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</si>
  <si>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</si>
  <si>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</si>
  <si>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</si>
  <si>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</si>
  <si>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</si>
  <si>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</si>
  <si>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</si>
  <si>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</si>
  <si>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</si>
  <si>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</si>
  <si>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Clarke Shores Revenues Reported by Account Code and Fund Type</t>
  </si>
  <si>
    <t>Local Fiscal Year Ended September 30, 2010</t>
  </si>
  <si>
    <t>Federal Grant - Public Safety</t>
  </si>
  <si>
    <t>Grants from Other Local Units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</si>
  <si>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</si>
  <si>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</si>
  <si>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</si>
  <si>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</si>
  <si>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Forfeits - Assets Seized by Law Enforcement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</si>
  <si>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</si>
  <si>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</si>
  <si>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</si>
  <si>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</si>
  <si>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</si>
  <si>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</si>
  <si>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Local Government Half-Cent Sales Tax</t>
  </si>
  <si>
    <t>Sale of Contraband Property Seized by Law Enforcement</t>
  </si>
  <si>
    <t>Proprietary Non-Operating - Federal Grants and Donations</t>
  </si>
  <si>
    <t>2013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</si>
  <si>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</si>
  <si>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</si>
  <si>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</si>
  <si>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</si>
  <si>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Proceeds - Debt Proceeds</t>
  </si>
  <si>
    <t>2008 Municipal Population:</t>
  </si>
  <si>
    <t>Local Fiscal Year Ended September 30, 2014</t>
  </si>
  <si>
    <t>State Shared Revenues - General Government - Revenue Sharing Proceeds</t>
  </si>
  <si>
    <t>Sales - Disposition of Fixed Assets</t>
  </si>
  <si>
    <t>2014 Municipal Population:</t>
  </si>
  <si>
    <t>Local Fiscal Year Ended September 30, 2015</t>
  </si>
  <si>
    <t>Special Assessments - Capital Improvement</t>
  </si>
  <si>
    <t>Proprietary Non-Operating - Capital Contributions from Other Public Source</t>
  </si>
  <si>
    <t>2015 Municipal Population:</t>
  </si>
  <si>
    <t>Local Fiscal Year Ended September 30, 2016</t>
  </si>
  <si>
    <t>Sales - Sale of Surplus Materials and Scrap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</si>
  <si>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</si>
  <si>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</si>
  <si>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</si>
  <si>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</si>
  <si>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</si>
  <si>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State Grant - Public Safety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</si>
  <si>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</si>
  <si>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</si>
  <si>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</si>
  <si>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</si>
  <si>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</si>
  <si>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</si>
  <si>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State Grant - Physical Environment - Water Supply System</t>
  </si>
  <si>
    <t>State Shared Revenues - General Government - Other General Government</t>
  </si>
  <si>
    <t>Grants from Other Local Units - General Government</t>
  </si>
  <si>
    <t>Proceeds - Proceeds from Refunding Bonds</t>
  </si>
  <si>
    <t>Proprietary Non-Operating - Capital Contributions from State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</si>
  <si>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</si>
  <si>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</si>
  <si>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</si>
  <si>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</si>
  <si>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</si>
  <si>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</si>
  <si>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</si>
  <si>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</si>
  <si>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</si>
  <si>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</si>
  <si>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</si>
  <si>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</si>
  <si>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</si>
  <si>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</si>
  <si>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</si>
  <si>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</si>
  <si>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Physical Environment - Water Utility</t>
  </si>
  <si>
    <t>Other Charges for Services (Not Court-Related)</t>
  </si>
  <si>
    <t>Proprietary Non-Operating Sources - Capital Contributions from Private Source</t>
  </si>
  <si>
    <t>2021 Municipal Population:</t>
  </si>
  <si>
    <t>Local Fiscal Year Ended September 30, 2022</t>
  </si>
  <si>
    <t>Other General Taxes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</si>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</sst>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108</v>
      </c>
      <c r="N4" s="35" t="s">
        <v>10</v>
      </c>
      <c r="O4" s="35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110</v>
      </c>
      <c r="B5" s="26"/>
      <c r="C5" s="26"/>
      <c r="D5" s="27">
        <f t="shared" ref="D5:N5" si="0">SUM(D6:D11)</f>
        <v>2073870</v>
      </c>
      <c r="E5" s="27">
        <f t="shared" si="0"/>
        <v>402281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2476151</v>
      </c>
      <c r="P5" s="33">
        <f t="shared" ref="P5:P43" si="2">(O5/P$45)</f>
        <v>694.57251051893411</v>
      </c>
      <c r="Q5" s="6"/>
    </row>
    <row r="6" spans="1:134">
      <c r="A6" s="12"/>
      <c r="B6" s="25">
        <v>311</v>
      </c>
      <c r="C6" s="20" t="s">
        <v>3</v>
      </c>
      <c r="D6" s="46">
        <v>1822387</v>
      </c>
      <c r="E6" s="46">
        <v>71390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1893777</v>
      </c>
      <c r="P6" s="47">
        <f t="shared" si="2"/>
        <v>531.213744740533</v>
      </c>
      <c r="Q6" s="9"/>
    </row>
    <row r="7" spans="1:134">
      <c r="A7" s="12"/>
      <c r="B7" s="25">
        <v>312.41000000000003</v>
      </c>
      <c r="C7" s="20" t="s">
        <v>111</v>
      </c>
      <c r="D7" s="46">
        <v>79238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79238</v>
      </c>
      <c r="P7" s="47">
        <f t="shared" si="2"/>
        <v>22.22664796633941</v>
      </c>
      <c r="Q7" s="9"/>
    </row>
    <row r="8" spans="1:134">
      <c r="A8" s="12"/>
      <c r="B8" s="25">
        <v>312.43</v>
      </c>
      <c r="C8" s="20" t="s">
        <v>112</v>
      </c>
      <c r="D8" s="46">
        <v>36173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36173</v>
      </c>
      <c r="P8" s="47">
        <f t="shared" si="2"/>
        <v>10.146704067321178</v>
      </c>
      <c r="Q8" s="9"/>
    </row>
    <row r="9" spans="1:134">
      <c r="A9" s="12"/>
      <c r="B9" s="25">
        <v>315.10000000000002</v>
      </c>
      <c r="C9" s="20" t="s">
        <v>114</v>
      </c>
      <c r="D9" s="46">
        <v>100994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100994</v>
      </c>
      <c r="P9" s="47">
        <f t="shared" si="2"/>
        <v>28.329312762973352</v>
      </c>
      <c r="Q9" s="9"/>
    </row>
    <row r="10" spans="1:134">
      <c r="A10" s="12"/>
      <c r="B10" s="25">
        <v>316</v>
      </c>
      <c r="C10" s="20" t="s">
        <v>67</v>
      </c>
      <c r="D10" s="46">
        <v>35078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35078</v>
      </c>
      <c r="P10" s="47">
        <f t="shared" si="2"/>
        <v>9.839551192145862</v>
      </c>
      <c r="Q10" s="9"/>
    </row>
    <row r="11" spans="1:134">
      <c r="A11" s="12"/>
      <c r="B11" s="25">
        <v>319.89999999999998</v>
      </c>
      <c r="C11" s="20" t="s">
        <v>126</v>
      </c>
      <c r="D11" s="46">
        <v>0</v>
      </c>
      <c r="E11" s="46">
        <v>330891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330891</v>
      </c>
      <c r="P11" s="47">
        <f t="shared" si="2"/>
        <v>92.81654978962132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SUM(D13:D16)</f>
        <v>457806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457806</v>
      </c>
      <c r="P12" s="45">
        <f t="shared" si="2"/>
        <v>128.41683029453014</v>
      </c>
      <c r="Q12" s="10"/>
    </row>
    <row r="13" spans="1:134">
      <c r="A13" s="12"/>
      <c r="B13" s="25">
        <v>322</v>
      </c>
      <c r="C13" s="20" t="s">
        <v>115</v>
      </c>
      <c r="D13" s="46">
        <v>211562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211562</v>
      </c>
      <c r="P13" s="47">
        <f t="shared" si="2"/>
        <v>59.344179523141655</v>
      </c>
      <c r="Q13" s="9"/>
    </row>
    <row r="14" spans="1:134">
      <c r="A14" s="12"/>
      <c r="B14" s="25">
        <v>322.89999999999998</v>
      </c>
      <c r="C14" s="20" t="s">
        <v>116</v>
      </c>
      <c r="D14" s="46">
        <v>15535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15535</v>
      </c>
      <c r="P14" s="47">
        <f t="shared" si="2"/>
        <v>4.3576437587657786</v>
      </c>
      <c r="Q14" s="9"/>
    </row>
    <row r="15" spans="1:134">
      <c r="A15" s="12"/>
      <c r="B15" s="25">
        <v>323.10000000000002</v>
      </c>
      <c r="C15" s="20" t="s">
        <v>15</v>
      </c>
      <c r="D15" s="46">
        <v>223087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223087</v>
      </c>
      <c r="P15" s="47">
        <f t="shared" si="2"/>
        <v>62.576998597475459</v>
      </c>
      <c r="Q15" s="9"/>
    </row>
    <row r="16" spans="1:134">
      <c r="A16" s="12"/>
      <c r="B16" s="25">
        <v>323.39999999999998</v>
      </c>
      <c r="C16" s="20" t="s">
        <v>16</v>
      </c>
      <c r="D16" s="46">
        <v>7622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7622</v>
      </c>
      <c r="P16" s="47">
        <f t="shared" si="2"/>
        <v>2.1380084151472651</v>
      </c>
      <c r="Q16" s="9"/>
    </row>
    <row r="17" spans="1:17" ht="15.75">
      <c r="A17" s="29" t="s">
        <v>117</v>
      </c>
      <c r="B17" s="30"/>
      <c r="C17" s="31"/>
      <c r="D17" s="32">
        <f t="shared" ref="D17:N17" si="4">SUM(D18:D23)</f>
        <v>526931</v>
      </c>
      <c r="E17" s="32">
        <f t="shared" si="4"/>
        <v>583538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5177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1115646</v>
      </c>
      <c r="P17" s="45">
        <f t="shared" si="2"/>
        <v>312.94417952314166</v>
      </c>
      <c r="Q17" s="10"/>
    </row>
    <row r="18" spans="1:17">
      <c r="A18" s="12"/>
      <c r="B18" s="25">
        <v>331.1</v>
      </c>
      <c r="C18" s="20" t="s">
        <v>118</v>
      </c>
      <c r="D18" s="46">
        <v>0</v>
      </c>
      <c r="E18" s="46">
        <v>583538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583538</v>
      </c>
      <c r="P18" s="47">
        <f t="shared" si="2"/>
        <v>163.68527349228611</v>
      </c>
      <c r="Q18" s="9"/>
    </row>
    <row r="19" spans="1:17">
      <c r="A19" s="12"/>
      <c r="B19" s="25">
        <v>334.31</v>
      </c>
      <c r="C19" s="20" t="s">
        <v>100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5177</v>
      </c>
      <c r="P19" s="47">
        <f t="shared" si="2"/>
        <v>1.4521739130434783</v>
      </c>
      <c r="Q19" s="9"/>
    </row>
    <row r="20" spans="1:17">
      <c r="A20" s="12"/>
      <c r="B20" s="25">
        <v>335.125</v>
      </c>
      <c r="C20" s="20" t="s">
        <v>119</v>
      </c>
      <c r="D20" s="46">
        <v>159067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159067</v>
      </c>
      <c r="P20" s="47">
        <f t="shared" si="2"/>
        <v>44.619074333800839</v>
      </c>
      <c r="Q20" s="9"/>
    </row>
    <row r="21" spans="1:17">
      <c r="A21" s="12"/>
      <c r="B21" s="25">
        <v>335.18</v>
      </c>
      <c r="C21" s="20" t="s">
        <v>120</v>
      </c>
      <c r="D21" s="46">
        <v>351838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351838</v>
      </c>
      <c r="P21" s="47">
        <f t="shared" si="2"/>
        <v>98.692286115007008</v>
      </c>
      <c r="Q21" s="9"/>
    </row>
    <row r="22" spans="1:17">
      <c r="A22" s="12"/>
      <c r="B22" s="25">
        <v>337.7</v>
      </c>
      <c r="C22" s="20" t="s">
        <v>56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5000</v>
      </c>
      <c r="P22" s="47">
        <f t="shared" si="2"/>
        <v>1.4025245441795231</v>
      </c>
      <c r="Q22" s="9"/>
    </row>
    <row r="23" spans="1:17">
      <c r="A23" s="12"/>
      <c r="B23" s="25">
        <v>338</v>
      </c>
      <c r="C23" s="20" t="s">
        <v>22</v>
      </c>
      <c r="D23" s="46">
        <v>11026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11026</v>
      </c>
      <c r="P23" s="47">
        <f t="shared" si="2"/>
        <v>3.0928471248246843</v>
      </c>
      <c r="Q23" s="9"/>
    </row>
    <row r="24" spans="1:17" ht="15.75">
      <c r="A24" s="29" t="s">
        <v>27</v>
      </c>
      <c r="B24" s="30"/>
      <c r="C24" s="31"/>
      <c r="D24" s="32">
        <f t="shared" ref="D24:N24" si="5">SUM(D25:D28)</f>
        <v>92750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3318874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3411624</v>
      </c>
      <c r="P24" s="45">
        <f t="shared" si="2"/>
        <v>956.97727910238427</v>
      </c>
      <c r="Q24" s="10"/>
    </row>
    <row r="25" spans="1:17">
      <c r="A25" s="12"/>
      <c r="B25" s="25">
        <v>342.1</v>
      </c>
      <c r="C25" s="20" t="s">
        <v>30</v>
      </c>
      <c r="D25" s="46">
        <v>60637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60637</v>
      </c>
      <c r="P25" s="47">
        <f t="shared" si="2"/>
        <v>17.008976157082749</v>
      </c>
      <c r="Q25" s="9"/>
    </row>
    <row r="26" spans="1:17">
      <c r="A26" s="12"/>
      <c r="B26" s="25">
        <v>342.5</v>
      </c>
      <c r="C26" s="20" t="s">
        <v>31</v>
      </c>
      <c r="D26" s="46">
        <v>5365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5365</v>
      </c>
      <c r="P26" s="47">
        <f t="shared" si="2"/>
        <v>1.5049088359046283</v>
      </c>
      <c r="Q26" s="9"/>
    </row>
    <row r="27" spans="1:17">
      <c r="A27" s="12"/>
      <c r="B27" s="25">
        <v>343.3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3318874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3318874</v>
      </c>
      <c r="P27" s="47">
        <f t="shared" si="2"/>
        <v>930.96044880785416</v>
      </c>
      <c r="Q27" s="9"/>
    </row>
    <row r="28" spans="1:17">
      <c r="A28" s="12"/>
      <c r="B28" s="25">
        <v>349</v>
      </c>
      <c r="C28" s="20" t="s">
        <v>122</v>
      </c>
      <c r="D28" s="46">
        <v>26748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26748</v>
      </c>
      <c r="P28" s="47">
        <f t="shared" si="2"/>
        <v>7.5029453015427769</v>
      </c>
      <c r="Q28" s="9"/>
    </row>
    <row r="29" spans="1:17" ht="15.75">
      <c r="A29" s="29" t="s">
        <v>28</v>
      </c>
      <c r="B29" s="30"/>
      <c r="C29" s="31"/>
      <c r="D29" s="32">
        <f t="shared" ref="D29:N29" si="6">SUM(D30:D32)</f>
        <v>9825</v>
      </c>
      <c r="E29" s="32">
        <f t="shared" si="6"/>
        <v>9722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19547</v>
      </c>
      <c r="P29" s="45">
        <f t="shared" si="2"/>
        <v>5.483029453015428</v>
      </c>
      <c r="Q29" s="10"/>
    </row>
    <row r="30" spans="1:17">
      <c r="A30" s="13"/>
      <c r="B30" s="39">
        <v>351.1</v>
      </c>
      <c r="C30" s="21" t="s">
        <v>35</v>
      </c>
      <c r="D30" s="46">
        <v>8917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8917</v>
      </c>
      <c r="P30" s="47">
        <f t="shared" si="2"/>
        <v>2.5012622720897615</v>
      </c>
      <c r="Q30" s="9"/>
    </row>
    <row r="31" spans="1:17">
      <c r="A31" s="13"/>
      <c r="B31" s="39">
        <v>354</v>
      </c>
      <c r="C31" s="21" t="s">
        <v>37</v>
      </c>
      <c r="D31" s="46">
        <v>875</v>
      </c>
      <c r="E31" s="46">
        <v>9722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10597</v>
      </c>
      <c r="P31" s="47">
        <f t="shared" si="2"/>
        <v>2.9725105189340812</v>
      </c>
      <c r="Q31" s="9"/>
    </row>
    <row r="32" spans="1:17">
      <c r="A32" s="13"/>
      <c r="B32" s="39">
        <v>359</v>
      </c>
      <c r="C32" s="21" t="s">
        <v>38</v>
      </c>
      <c r="D32" s="46">
        <v>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33</v>
      </c>
      <c r="P32" s="47">
        <f t="shared" si="2"/>
        <v>9.2566619915848535E-3</v>
      </c>
      <c r="Q32" s="9"/>
    </row>
    <row r="33" spans="1:120" ht="15.75">
      <c r="A33" s="29" t="s">
        <v>4</v>
      </c>
      <c r="B33" s="30"/>
      <c r="C33" s="31"/>
      <c r="D33" s="32">
        <f t="shared" ref="D33:N33" si="7">SUM(D34:D38)</f>
        <v>145176</v>
      </c>
      <c r="E33" s="32">
        <f t="shared" si="7"/>
        <v>10758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38938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1"/>
        <v>194872</v>
      </c>
      <c r="P33" s="45">
        <f t="shared" si="2"/>
        <v>54.662552594670409</v>
      </c>
      <c r="Q33" s="10"/>
    </row>
    <row r="34" spans="1:120">
      <c r="A34" s="12"/>
      <c r="B34" s="25">
        <v>361.1</v>
      </c>
      <c r="C34" s="20" t="s">
        <v>39</v>
      </c>
      <c r="D34" s="46">
        <v>13469</v>
      </c>
      <c r="E34" s="46">
        <v>2868</v>
      </c>
      <c r="F34" s="46">
        <v>0</v>
      </c>
      <c r="G34" s="46">
        <v>0</v>
      </c>
      <c r="H34" s="46">
        <v>0</v>
      </c>
      <c r="I34" s="46">
        <v>50736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67073</v>
      </c>
      <c r="P34" s="47">
        <f t="shared" si="2"/>
        <v>18.814305750350631</v>
      </c>
      <c r="Q34" s="9"/>
    </row>
    <row r="35" spans="1:120">
      <c r="A35" s="12"/>
      <c r="B35" s="25">
        <v>362</v>
      </c>
      <c r="C35" s="20" t="s">
        <v>41</v>
      </c>
      <c r="D35" s="46">
        <v>48108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8">SUM(D35:N35)</f>
        <v>48108</v>
      </c>
      <c r="P35" s="47">
        <f t="shared" si="2"/>
        <v>13.494530154277699</v>
      </c>
      <c r="Q35" s="9"/>
    </row>
    <row r="36" spans="1:120">
      <c r="A36" s="12"/>
      <c r="B36" s="25">
        <v>364</v>
      </c>
      <c r="C36" s="20" t="s">
        <v>80</v>
      </c>
      <c r="D36" s="46">
        <v>25065</v>
      </c>
      <c r="E36" s="46">
        <v>0</v>
      </c>
      <c r="F36" s="46">
        <v>0</v>
      </c>
      <c r="G36" s="46">
        <v>0</v>
      </c>
      <c r="H36" s="46">
        <v>0</v>
      </c>
      <c r="I36" s="46">
        <v>-11798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13267</v>
      </c>
      <c r="P36" s="47">
        <f t="shared" si="2"/>
        <v>3.7214586255259468</v>
      </c>
      <c r="Q36" s="9"/>
    </row>
    <row r="37" spans="1:120">
      <c r="A37" s="12"/>
      <c r="B37" s="25">
        <v>366</v>
      </c>
      <c r="C37" s="20" t="s">
        <v>43</v>
      </c>
      <c r="D37" s="46">
        <v>14693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14693</v>
      </c>
      <c r="P37" s="47">
        <f t="shared" si="2"/>
        <v>4.1214586255259471</v>
      </c>
      <c r="Q37" s="9"/>
    </row>
    <row r="38" spans="1:120">
      <c r="A38" s="12"/>
      <c r="B38" s="25">
        <v>369.9</v>
      </c>
      <c r="C38" s="20" t="s">
        <v>44</v>
      </c>
      <c r="D38" s="46">
        <v>43841</v>
      </c>
      <c r="E38" s="46">
        <v>7890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51731</v>
      </c>
      <c r="P38" s="47">
        <f t="shared" si="2"/>
        <v>14.510799438990182</v>
      </c>
      <c r="Q38" s="9"/>
    </row>
    <row r="39" spans="1:120" ht="15.75">
      <c r="A39" s="29" t="s">
        <v>29</v>
      </c>
      <c r="B39" s="30"/>
      <c r="C39" s="31"/>
      <c r="D39" s="32">
        <f t="shared" ref="D39:N39" si="9">SUM(D40:D42)</f>
        <v>209945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705588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8"/>
        <v>915533</v>
      </c>
      <c r="P39" s="45">
        <f t="shared" si="2"/>
        <v>256.81150070126228</v>
      </c>
      <c r="Q39" s="9"/>
    </row>
    <row r="40" spans="1:120">
      <c r="A40" s="12"/>
      <c r="B40" s="25">
        <v>381</v>
      </c>
      <c r="C40" s="20" t="s">
        <v>45</v>
      </c>
      <c r="D40" s="46">
        <v>180000</v>
      </c>
      <c r="E40" s="46">
        <v>0</v>
      </c>
      <c r="F40" s="46">
        <v>0</v>
      </c>
      <c r="G40" s="46">
        <v>0</v>
      </c>
      <c r="H40" s="46">
        <v>0</v>
      </c>
      <c r="I40" s="46">
        <v>580588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760588</v>
      </c>
      <c r="P40" s="47">
        <f t="shared" si="2"/>
        <v>213.34866760168302</v>
      </c>
      <c r="Q40" s="9"/>
    </row>
    <row r="41" spans="1:120">
      <c r="A41" s="12"/>
      <c r="B41" s="25">
        <v>383.2</v>
      </c>
      <c r="C41" s="20" t="s">
        <v>127</v>
      </c>
      <c r="D41" s="46">
        <v>29945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29945</v>
      </c>
      <c r="P41" s="47">
        <f t="shared" si="2"/>
        <v>8.3997194950911638</v>
      </c>
      <c r="Q41" s="9"/>
    </row>
    <row r="42" spans="1:120" ht="15.75" thickBot="1">
      <c r="A42" s="12"/>
      <c r="B42" s="25">
        <v>389.8</v>
      </c>
      <c r="C42" s="20" t="s">
        <v>123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125000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125000</v>
      </c>
      <c r="P42" s="47">
        <f t="shared" si="2"/>
        <v>35.06311360448808</v>
      </c>
      <c r="Q42" s="9"/>
    </row>
    <row r="43" spans="1:120" ht="16.5" thickBot="1">
      <c r="A43" s="14" t="s">
        <v>33</v>
      </c>
      <c r="B43" s="23"/>
      <c r="C43" s="22"/>
      <c r="D43" s="15">
        <f t="shared" ref="D43:N43" si="10">SUM(D5,D12,D17,D24,D29,D33,D39)</f>
        <v>3516303</v>
      </c>
      <c r="E43" s="15">
        <f t="shared" si="10"/>
        <v>1006299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4068577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>SUM(D43:N43)</f>
        <v>8591179</v>
      </c>
      <c r="P43" s="38">
        <f t="shared" si="2"/>
        <v>2409.8678821879384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128</v>
      </c>
      <c r="N45" s="48"/>
      <c r="O45" s="48"/>
      <c r="P45" s="43">
        <v>3565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58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1388618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1388618</v>
      </c>
      <c r="O5" s="33">
        <f t="shared" ref="O5:O39" si="2">(N5/O$41)</f>
        <v>412.2975059382423</v>
      </c>
      <c r="P5" s="6"/>
    </row>
    <row r="6" spans="1:133">
      <c r="A6" s="12"/>
      <c r="B6" s="25">
        <v>311</v>
      </c>
      <c r="C6" s="20" t="s">
        <v>3</v>
      </c>
      <c r="D6" s="46">
        <v>1104797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1104797</v>
      </c>
      <c r="O6" s="47">
        <f t="shared" si="2"/>
        <v>328.02761282660333</v>
      </c>
      <c r="P6" s="9"/>
    </row>
    <row r="7" spans="1:133">
      <c r="A7" s="12"/>
      <c r="B7" s="25">
        <v>312.10000000000002</v>
      </c>
      <c r="C7" s="20" t="s">
        <v>11</v>
      </c>
      <c r="D7" s="46">
        <v>100186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100186</v>
      </c>
      <c r="O7" s="47">
        <f t="shared" si="2"/>
        <v>29.74643705463183</v>
      </c>
      <c r="P7" s="9"/>
    </row>
    <row r="8" spans="1:133">
      <c r="A8" s="12"/>
      <c r="B8" s="25">
        <v>315</v>
      </c>
      <c r="C8" s="20" t="s">
        <v>66</v>
      </c>
      <c r="D8" s="46">
        <v>154388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154388</v>
      </c>
      <c r="O8" s="47">
        <f t="shared" si="2"/>
        <v>45.839667458432302</v>
      </c>
      <c r="P8" s="9"/>
    </row>
    <row r="9" spans="1:133">
      <c r="A9" s="12"/>
      <c r="B9" s="25">
        <v>316</v>
      </c>
      <c r="C9" s="20" t="s">
        <v>67</v>
      </c>
      <c r="D9" s="46">
        <v>29247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29247</v>
      </c>
      <c r="O9" s="47">
        <f t="shared" si="2"/>
        <v>8.6837885985748215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277708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277708</v>
      </c>
      <c r="O10" s="45">
        <f t="shared" si="2"/>
        <v>82.454869358669839</v>
      </c>
      <c r="P10" s="10"/>
    </row>
    <row r="11" spans="1:133">
      <c r="A11" s="12"/>
      <c r="B11" s="25">
        <v>322</v>
      </c>
      <c r="C11" s="20" t="s">
        <v>0</v>
      </c>
      <c r="D11" s="46">
        <v>92126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92126</v>
      </c>
      <c r="O11" s="47">
        <f t="shared" si="2"/>
        <v>27.353325415676959</v>
      </c>
      <c r="P11" s="9"/>
    </row>
    <row r="12" spans="1:133">
      <c r="A12" s="12"/>
      <c r="B12" s="25">
        <v>323.10000000000002</v>
      </c>
      <c r="C12" s="20" t="s">
        <v>15</v>
      </c>
      <c r="D12" s="46">
        <v>167987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167987</v>
      </c>
      <c r="O12" s="47">
        <f t="shared" si="2"/>
        <v>49.877375296912113</v>
      </c>
      <c r="P12" s="9"/>
    </row>
    <row r="13" spans="1:133">
      <c r="A13" s="12"/>
      <c r="B13" s="25">
        <v>323.39999999999998</v>
      </c>
      <c r="C13" s="20" t="s">
        <v>16</v>
      </c>
      <c r="D13" s="46">
        <v>2383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2383</v>
      </c>
      <c r="O13" s="47">
        <f t="shared" si="2"/>
        <v>0.70754156769596199</v>
      </c>
      <c r="P13" s="9"/>
    </row>
    <row r="14" spans="1:133">
      <c r="A14" s="12"/>
      <c r="B14" s="25">
        <v>329</v>
      </c>
      <c r="C14" s="20" t="s">
        <v>17</v>
      </c>
      <c r="D14" s="46">
        <v>15212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15212</v>
      </c>
      <c r="O14" s="47">
        <f t="shared" si="2"/>
        <v>4.5166270783847979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351775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351775</v>
      </c>
      <c r="O15" s="45">
        <f t="shared" si="2"/>
        <v>104.44625890736341</v>
      </c>
      <c r="P15" s="10"/>
    </row>
    <row r="16" spans="1:133">
      <c r="A16" s="12"/>
      <c r="B16" s="25">
        <v>331.2</v>
      </c>
      <c r="C16" s="20" t="s">
        <v>55</v>
      </c>
      <c r="D16" s="46">
        <v>100685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100685</v>
      </c>
      <c r="O16" s="47">
        <f t="shared" si="2"/>
        <v>29.894596199524941</v>
      </c>
      <c r="P16" s="9"/>
    </row>
    <row r="17" spans="1:16">
      <c r="A17" s="12"/>
      <c r="B17" s="25">
        <v>335.18</v>
      </c>
      <c r="C17" s="20" t="s">
        <v>68</v>
      </c>
      <c r="D17" s="46">
        <v>231748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231748</v>
      </c>
      <c r="O17" s="47">
        <f t="shared" si="2"/>
        <v>68.808788598574822</v>
      </c>
      <c r="P17" s="9"/>
    </row>
    <row r="18" spans="1:16">
      <c r="A18" s="12"/>
      <c r="B18" s="25">
        <v>337.7</v>
      </c>
      <c r="C18" s="20" t="s">
        <v>56</v>
      </c>
      <c r="D18" s="46">
        <v>10241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10241</v>
      </c>
      <c r="O18" s="47">
        <f t="shared" si="2"/>
        <v>3.0406769596199523</v>
      </c>
      <c r="P18" s="9"/>
    </row>
    <row r="19" spans="1:16">
      <c r="A19" s="12"/>
      <c r="B19" s="25">
        <v>338</v>
      </c>
      <c r="C19" s="20" t="s">
        <v>22</v>
      </c>
      <c r="D19" s="46">
        <v>9101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9101</v>
      </c>
      <c r="O19" s="47">
        <f t="shared" si="2"/>
        <v>2.7021971496437054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SUM(D21:D24)</f>
        <v>82158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2756889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2839047</v>
      </c>
      <c r="O20" s="45">
        <f t="shared" si="2"/>
        <v>842.94744655581951</v>
      </c>
      <c r="P20" s="10"/>
    </row>
    <row r="21" spans="1:16">
      <c r="A21" s="12"/>
      <c r="B21" s="25">
        <v>342.1</v>
      </c>
      <c r="C21" s="20" t="s">
        <v>30</v>
      </c>
      <c r="D21" s="46">
        <v>72579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72579</v>
      </c>
      <c r="O21" s="47">
        <f t="shared" si="2"/>
        <v>21.549584323040381</v>
      </c>
      <c r="P21" s="9"/>
    </row>
    <row r="22" spans="1:16">
      <c r="A22" s="12"/>
      <c r="B22" s="25">
        <v>342.5</v>
      </c>
      <c r="C22" s="20" t="s">
        <v>31</v>
      </c>
      <c r="D22" s="46">
        <v>4350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4350</v>
      </c>
      <c r="O22" s="47">
        <f t="shared" si="2"/>
        <v>1.2915676959619953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2756889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2756889</v>
      </c>
      <c r="O23" s="47">
        <f t="shared" si="2"/>
        <v>818.55374109263653</v>
      </c>
      <c r="P23" s="9"/>
    </row>
    <row r="24" spans="1:16">
      <c r="A24" s="12"/>
      <c r="B24" s="25">
        <v>349</v>
      </c>
      <c r="C24" s="20" t="s">
        <v>1</v>
      </c>
      <c r="D24" s="46">
        <v>5229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5229</v>
      </c>
      <c r="O24" s="47">
        <f t="shared" si="2"/>
        <v>1.5525534441805227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SUM(D26:D29)</f>
        <v>39560</v>
      </c>
      <c r="E25" s="32">
        <f t="shared" si="6"/>
        <v>26398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65958</v>
      </c>
      <c r="O25" s="45">
        <f t="shared" si="2"/>
        <v>19.583729216152019</v>
      </c>
      <c r="P25" s="10"/>
    </row>
    <row r="26" spans="1:16">
      <c r="A26" s="13"/>
      <c r="B26" s="39">
        <v>351.1</v>
      </c>
      <c r="C26" s="21" t="s">
        <v>35</v>
      </c>
      <c r="D26" s="46">
        <v>25506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25506</v>
      </c>
      <c r="O26" s="47">
        <f t="shared" si="2"/>
        <v>7.5730403800475061</v>
      </c>
      <c r="P26" s="9"/>
    </row>
    <row r="27" spans="1:16">
      <c r="A27" s="13"/>
      <c r="B27" s="39">
        <v>354</v>
      </c>
      <c r="C27" s="21" t="s">
        <v>37</v>
      </c>
      <c r="D27" s="46">
        <v>10075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10075</v>
      </c>
      <c r="O27" s="47">
        <f t="shared" si="2"/>
        <v>2.9913895486935869</v>
      </c>
      <c r="P27" s="9"/>
    </row>
    <row r="28" spans="1:16">
      <c r="A28" s="13"/>
      <c r="B28" s="39">
        <v>358.2</v>
      </c>
      <c r="C28" s="21" t="s">
        <v>69</v>
      </c>
      <c r="D28" s="46">
        <v>0</v>
      </c>
      <c r="E28" s="46">
        <v>26398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26398</v>
      </c>
      <c r="O28" s="47">
        <f t="shared" si="2"/>
        <v>7.8378859857482182</v>
      </c>
      <c r="P28" s="9"/>
    </row>
    <row r="29" spans="1:16">
      <c r="A29" s="13"/>
      <c r="B29" s="39">
        <v>359</v>
      </c>
      <c r="C29" s="21" t="s">
        <v>38</v>
      </c>
      <c r="D29" s="46">
        <v>3979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3979</v>
      </c>
      <c r="O29" s="47">
        <f t="shared" si="2"/>
        <v>1.1814133016627077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SUM(D31:D35)</f>
        <v>79562</v>
      </c>
      <c r="E30" s="32">
        <f t="shared" si="7"/>
        <v>880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55449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135891</v>
      </c>
      <c r="O30" s="45">
        <f t="shared" si="2"/>
        <v>40.347684085510686</v>
      </c>
      <c r="P30" s="10"/>
    </row>
    <row r="31" spans="1:16">
      <c r="A31" s="12"/>
      <c r="B31" s="25">
        <v>361.1</v>
      </c>
      <c r="C31" s="20" t="s">
        <v>39</v>
      </c>
      <c r="D31" s="46">
        <v>7018</v>
      </c>
      <c r="E31" s="46">
        <v>0</v>
      </c>
      <c r="F31" s="46">
        <v>0</v>
      </c>
      <c r="G31" s="46">
        <v>0</v>
      </c>
      <c r="H31" s="46">
        <v>0</v>
      </c>
      <c r="I31" s="46">
        <v>50366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57384</v>
      </c>
      <c r="O31" s="47">
        <f t="shared" si="2"/>
        <v>17.038004750593824</v>
      </c>
      <c r="P31" s="9"/>
    </row>
    <row r="32" spans="1:16">
      <c r="A32" s="12"/>
      <c r="B32" s="25">
        <v>361.3</v>
      </c>
      <c r="C32" s="20" t="s">
        <v>40</v>
      </c>
      <c r="D32" s="46">
        <v>2070</v>
      </c>
      <c r="E32" s="46">
        <v>0</v>
      </c>
      <c r="F32" s="46">
        <v>0</v>
      </c>
      <c r="G32" s="46">
        <v>0</v>
      </c>
      <c r="H32" s="46">
        <v>0</v>
      </c>
      <c r="I32" s="46">
        <v>5083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7153</v>
      </c>
      <c r="O32" s="47">
        <f t="shared" si="2"/>
        <v>2.1238123515439429</v>
      </c>
      <c r="P32" s="9"/>
    </row>
    <row r="33" spans="1:119">
      <c r="A33" s="12"/>
      <c r="B33" s="25">
        <v>362</v>
      </c>
      <c r="C33" s="20" t="s">
        <v>41</v>
      </c>
      <c r="D33" s="46">
        <v>41000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41000</v>
      </c>
      <c r="O33" s="47">
        <f t="shared" si="2"/>
        <v>12.173396674584323</v>
      </c>
      <c r="P33" s="9"/>
    </row>
    <row r="34" spans="1:119">
      <c r="A34" s="12"/>
      <c r="B34" s="25">
        <v>366</v>
      </c>
      <c r="C34" s="20" t="s">
        <v>43</v>
      </c>
      <c r="D34" s="46">
        <v>15786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15786</v>
      </c>
      <c r="O34" s="47">
        <f t="shared" si="2"/>
        <v>4.6870546318289783</v>
      </c>
      <c r="P34" s="9"/>
    </row>
    <row r="35" spans="1:119">
      <c r="A35" s="12"/>
      <c r="B35" s="25">
        <v>369.9</v>
      </c>
      <c r="C35" s="20" t="s">
        <v>44</v>
      </c>
      <c r="D35" s="46">
        <v>13688</v>
      </c>
      <c r="E35" s="46">
        <v>880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14568</v>
      </c>
      <c r="O35" s="47">
        <f t="shared" si="2"/>
        <v>4.3254156769596204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SUM(D37:D38)</f>
        <v>190000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38456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228456</v>
      </c>
      <c r="O36" s="45">
        <f t="shared" si="2"/>
        <v>67.831353919239902</v>
      </c>
      <c r="P36" s="9"/>
    </row>
    <row r="37" spans="1:119">
      <c r="A37" s="12"/>
      <c r="B37" s="25">
        <v>381</v>
      </c>
      <c r="C37" s="20" t="s">
        <v>45</v>
      </c>
      <c r="D37" s="46">
        <v>190000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190000</v>
      </c>
      <c r="O37" s="47">
        <f t="shared" si="2"/>
        <v>56.413301662707838</v>
      </c>
      <c r="P37" s="9"/>
    </row>
    <row r="38" spans="1:119" ht="15.75" thickBot="1">
      <c r="A38" s="12"/>
      <c r="B38" s="25">
        <v>389.2</v>
      </c>
      <c r="C38" s="20" t="s">
        <v>70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38456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38456</v>
      </c>
      <c r="O38" s="47">
        <f t="shared" si="2"/>
        <v>11.418052256532066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SUM(D5,D10,D15,D20,D25,D30,D36)</f>
        <v>2409381</v>
      </c>
      <c r="E39" s="15">
        <f t="shared" si="9"/>
        <v>27278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2850794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5287453</v>
      </c>
      <c r="O39" s="38">
        <f t="shared" si="2"/>
        <v>1569.9088479809977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71</v>
      </c>
      <c r="M41" s="48"/>
      <c r="N41" s="48"/>
      <c r="O41" s="43">
        <v>3368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1405845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1405845</v>
      </c>
      <c r="O5" s="33">
        <f t="shared" ref="O5:O38" si="2">(N5/O$40)</f>
        <v>418.53081274188747</v>
      </c>
      <c r="P5" s="6"/>
    </row>
    <row r="6" spans="1:133">
      <c r="A6" s="12"/>
      <c r="B6" s="25">
        <v>311</v>
      </c>
      <c r="C6" s="20" t="s">
        <v>3</v>
      </c>
      <c r="D6" s="46">
        <v>1113704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1113704</v>
      </c>
      <c r="O6" s="47">
        <f t="shared" si="2"/>
        <v>331.55820184578744</v>
      </c>
      <c r="P6" s="9"/>
    </row>
    <row r="7" spans="1:133">
      <c r="A7" s="12"/>
      <c r="B7" s="25">
        <v>312.10000000000002</v>
      </c>
      <c r="C7" s="20" t="s">
        <v>11</v>
      </c>
      <c r="D7" s="46">
        <v>103855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103855</v>
      </c>
      <c r="O7" s="47">
        <f t="shared" si="2"/>
        <v>30.918428103602263</v>
      </c>
      <c r="P7" s="9"/>
    </row>
    <row r="8" spans="1:133">
      <c r="A8" s="12"/>
      <c r="B8" s="25">
        <v>315</v>
      </c>
      <c r="C8" s="20" t="s">
        <v>60</v>
      </c>
      <c r="D8" s="46">
        <v>159058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159058</v>
      </c>
      <c r="O8" s="47">
        <f t="shared" si="2"/>
        <v>47.35278356653766</v>
      </c>
      <c r="P8" s="9"/>
    </row>
    <row r="9" spans="1:133">
      <c r="A9" s="12"/>
      <c r="B9" s="25">
        <v>316</v>
      </c>
      <c r="C9" s="20" t="s">
        <v>13</v>
      </c>
      <c r="D9" s="46">
        <v>29228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29228</v>
      </c>
      <c r="O9" s="47">
        <f t="shared" si="2"/>
        <v>8.7013992259601078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290160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290160</v>
      </c>
      <c r="O10" s="45">
        <f t="shared" si="2"/>
        <v>86.382852039297404</v>
      </c>
      <c r="P10" s="10"/>
    </row>
    <row r="11" spans="1:133">
      <c r="A11" s="12"/>
      <c r="B11" s="25">
        <v>322</v>
      </c>
      <c r="C11" s="20" t="s">
        <v>0</v>
      </c>
      <c r="D11" s="46">
        <v>94910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94910</v>
      </c>
      <c r="O11" s="47">
        <f t="shared" si="2"/>
        <v>28.255433164632333</v>
      </c>
      <c r="P11" s="9"/>
    </row>
    <row r="12" spans="1:133">
      <c r="A12" s="12"/>
      <c r="B12" s="25">
        <v>323.10000000000002</v>
      </c>
      <c r="C12" s="20" t="s">
        <v>15</v>
      </c>
      <c r="D12" s="46">
        <v>178610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178610</v>
      </c>
      <c r="O12" s="47">
        <f t="shared" si="2"/>
        <v>53.17356356058351</v>
      </c>
      <c r="P12" s="9"/>
    </row>
    <row r="13" spans="1:133">
      <c r="A13" s="12"/>
      <c r="B13" s="25">
        <v>323.39999999999998</v>
      </c>
      <c r="C13" s="20" t="s">
        <v>16</v>
      </c>
      <c r="D13" s="46">
        <v>4615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4615</v>
      </c>
      <c r="O13" s="47">
        <f t="shared" si="2"/>
        <v>1.373920809764811</v>
      </c>
      <c r="P13" s="9"/>
    </row>
    <row r="14" spans="1:133">
      <c r="A14" s="12"/>
      <c r="B14" s="25">
        <v>329</v>
      </c>
      <c r="C14" s="20" t="s">
        <v>17</v>
      </c>
      <c r="D14" s="46">
        <v>12025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12025</v>
      </c>
      <c r="O14" s="47">
        <f t="shared" si="2"/>
        <v>3.579934504316761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332439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332439</v>
      </c>
      <c r="O15" s="45">
        <f t="shared" si="2"/>
        <v>98.969633819589163</v>
      </c>
      <c r="P15" s="10"/>
    </row>
    <row r="16" spans="1:133">
      <c r="A16" s="12"/>
      <c r="B16" s="25">
        <v>335.12</v>
      </c>
      <c r="C16" s="20" t="s">
        <v>20</v>
      </c>
      <c r="D16" s="46">
        <v>96285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96285</v>
      </c>
      <c r="O16" s="47">
        <f t="shared" si="2"/>
        <v>28.66478118487645</v>
      </c>
      <c r="P16" s="9"/>
    </row>
    <row r="17" spans="1:16">
      <c r="A17" s="12"/>
      <c r="B17" s="25">
        <v>335.18</v>
      </c>
      <c r="C17" s="20" t="s">
        <v>21</v>
      </c>
      <c r="D17" s="46">
        <v>220801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220801</v>
      </c>
      <c r="O17" s="47">
        <f t="shared" si="2"/>
        <v>65.734147067579642</v>
      </c>
      <c r="P17" s="9"/>
    </row>
    <row r="18" spans="1:16">
      <c r="A18" s="12"/>
      <c r="B18" s="25">
        <v>337.7</v>
      </c>
      <c r="C18" s="20" t="s">
        <v>56</v>
      </c>
      <c r="D18" s="46">
        <v>3963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3963</v>
      </c>
      <c r="O18" s="47">
        <f t="shared" si="2"/>
        <v>1.1798154212563263</v>
      </c>
      <c r="P18" s="9"/>
    </row>
    <row r="19" spans="1:16">
      <c r="A19" s="12"/>
      <c r="B19" s="25">
        <v>338</v>
      </c>
      <c r="C19" s="20" t="s">
        <v>22</v>
      </c>
      <c r="D19" s="46">
        <v>11390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11390</v>
      </c>
      <c r="O19" s="47">
        <f t="shared" si="2"/>
        <v>3.3908901458767491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SUM(D21:D24)</f>
        <v>55495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2803980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2859475</v>
      </c>
      <c r="O20" s="45">
        <f t="shared" si="2"/>
        <v>851.28758559094967</v>
      </c>
      <c r="P20" s="10"/>
    </row>
    <row r="21" spans="1:16">
      <c r="A21" s="12"/>
      <c r="B21" s="25">
        <v>342.1</v>
      </c>
      <c r="C21" s="20" t="s">
        <v>30</v>
      </c>
      <c r="D21" s="46">
        <v>45407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45407</v>
      </c>
      <c r="O21" s="47">
        <f t="shared" si="2"/>
        <v>13.51801131289074</v>
      </c>
      <c r="P21" s="9"/>
    </row>
    <row r="22" spans="1:16">
      <c r="A22" s="12"/>
      <c r="B22" s="25">
        <v>342.5</v>
      </c>
      <c r="C22" s="20" t="s">
        <v>31</v>
      </c>
      <c r="D22" s="46">
        <v>6300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6300</v>
      </c>
      <c r="O22" s="47">
        <f t="shared" si="2"/>
        <v>1.8755582018457875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2803980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2803980</v>
      </c>
      <c r="O23" s="47">
        <f t="shared" si="2"/>
        <v>834.76629949389701</v>
      </c>
      <c r="P23" s="9"/>
    </row>
    <row r="24" spans="1:16">
      <c r="A24" s="12"/>
      <c r="B24" s="25">
        <v>349</v>
      </c>
      <c r="C24" s="20" t="s">
        <v>1</v>
      </c>
      <c r="D24" s="46">
        <v>3788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3788</v>
      </c>
      <c r="O24" s="47">
        <f t="shared" si="2"/>
        <v>1.1277165823161655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SUM(D26:D29)</f>
        <v>46342</v>
      </c>
      <c r="E25" s="32">
        <f t="shared" si="6"/>
        <v>64789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111131</v>
      </c>
      <c r="O25" s="45">
        <f t="shared" si="2"/>
        <v>33.084548972908607</v>
      </c>
      <c r="P25" s="10"/>
    </row>
    <row r="26" spans="1:16">
      <c r="A26" s="13"/>
      <c r="B26" s="39">
        <v>351.1</v>
      </c>
      <c r="C26" s="21" t="s">
        <v>35</v>
      </c>
      <c r="D26" s="46">
        <v>20102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20102</v>
      </c>
      <c r="O26" s="47">
        <f t="shared" si="2"/>
        <v>5.9845192021434954</v>
      </c>
      <c r="P26" s="9"/>
    </row>
    <row r="27" spans="1:16">
      <c r="A27" s="13"/>
      <c r="B27" s="39">
        <v>354</v>
      </c>
      <c r="C27" s="21" t="s">
        <v>37</v>
      </c>
      <c r="D27" s="46">
        <v>25600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25600</v>
      </c>
      <c r="O27" s="47">
        <f t="shared" si="2"/>
        <v>7.6213158678178026</v>
      </c>
      <c r="P27" s="9"/>
    </row>
    <row r="28" spans="1:16">
      <c r="A28" s="13"/>
      <c r="B28" s="39">
        <v>358.2</v>
      </c>
      <c r="C28" s="21" t="s">
        <v>61</v>
      </c>
      <c r="D28" s="46">
        <v>0</v>
      </c>
      <c r="E28" s="46">
        <v>64789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64789</v>
      </c>
      <c r="O28" s="47">
        <f t="shared" si="2"/>
        <v>19.288181006251861</v>
      </c>
      <c r="P28" s="9"/>
    </row>
    <row r="29" spans="1:16">
      <c r="A29" s="13"/>
      <c r="B29" s="39">
        <v>359</v>
      </c>
      <c r="C29" s="21" t="s">
        <v>38</v>
      </c>
      <c r="D29" s="46">
        <v>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640</v>
      </c>
      <c r="O29" s="47">
        <f t="shared" si="2"/>
        <v>0.19053289669544507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SUM(D31:D35)</f>
        <v>101760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71890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173650</v>
      </c>
      <c r="O30" s="45">
        <f t="shared" si="2"/>
        <v>51.696933611193806</v>
      </c>
      <c r="P30" s="10"/>
    </row>
    <row r="31" spans="1:16">
      <c r="A31" s="12"/>
      <c r="B31" s="25">
        <v>361.1</v>
      </c>
      <c r="C31" s="20" t="s">
        <v>39</v>
      </c>
      <c r="D31" s="46">
        <v>12774</v>
      </c>
      <c r="E31" s="46">
        <v>0</v>
      </c>
      <c r="F31" s="46">
        <v>0</v>
      </c>
      <c r="G31" s="46">
        <v>0</v>
      </c>
      <c r="H31" s="46">
        <v>0</v>
      </c>
      <c r="I31" s="46">
        <v>60847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73621</v>
      </c>
      <c r="O31" s="47">
        <f t="shared" si="2"/>
        <v>21.917534980649002</v>
      </c>
      <c r="P31" s="9"/>
    </row>
    <row r="32" spans="1:16">
      <c r="A32" s="12"/>
      <c r="B32" s="25">
        <v>361.3</v>
      </c>
      <c r="C32" s="20" t="s">
        <v>40</v>
      </c>
      <c r="D32" s="46">
        <v>4499</v>
      </c>
      <c r="E32" s="46">
        <v>0</v>
      </c>
      <c r="F32" s="46">
        <v>0</v>
      </c>
      <c r="G32" s="46">
        <v>0</v>
      </c>
      <c r="H32" s="46">
        <v>0</v>
      </c>
      <c r="I32" s="46">
        <v>11043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15542</v>
      </c>
      <c r="O32" s="47">
        <f t="shared" si="2"/>
        <v>4.6269723131884488</v>
      </c>
      <c r="P32" s="9"/>
    </row>
    <row r="33" spans="1:119">
      <c r="A33" s="12"/>
      <c r="B33" s="25">
        <v>362</v>
      </c>
      <c r="C33" s="20" t="s">
        <v>41</v>
      </c>
      <c r="D33" s="46">
        <v>40750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40750</v>
      </c>
      <c r="O33" s="47">
        <f t="shared" si="2"/>
        <v>12.131586781780292</v>
      </c>
      <c r="P33" s="9"/>
    </row>
    <row r="34" spans="1:119">
      <c r="A34" s="12"/>
      <c r="B34" s="25">
        <v>366</v>
      </c>
      <c r="C34" s="20" t="s">
        <v>43</v>
      </c>
      <c r="D34" s="46">
        <v>11003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11003</v>
      </c>
      <c r="O34" s="47">
        <f t="shared" si="2"/>
        <v>3.2756772849062221</v>
      </c>
      <c r="P34" s="9"/>
    </row>
    <row r="35" spans="1:119">
      <c r="A35" s="12"/>
      <c r="B35" s="25">
        <v>369.9</v>
      </c>
      <c r="C35" s="20" t="s">
        <v>44</v>
      </c>
      <c r="D35" s="46">
        <v>32734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32734</v>
      </c>
      <c r="O35" s="47">
        <f t="shared" si="2"/>
        <v>9.7451622506698428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SUM(D37:D37)</f>
        <v>190000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190000</v>
      </c>
      <c r="O36" s="45">
        <f t="shared" si="2"/>
        <v>56.564453706460256</v>
      </c>
      <c r="P36" s="9"/>
    </row>
    <row r="37" spans="1:119" ht="15.75" thickBot="1">
      <c r="A37" s="12"/>
      <c r="B37" s="25">
        <v>381</v>
      </c>
      <c r="C37" s="20" t="s">
        <v>45</v>
      </c>
      <c r="D37" s="46">
        <v>190000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190000</v>
      </c>
      <c r="O37" s="47">
        <f t="shared" si="2"/>
        <v>56.564453706460256</v>
      </c>
      <c r="P37" s="9"/>
    </row>
    <row r="38" spans="1:119" ht="16.5" thickBot="1">
      <c r="A38" s="14" t="s">
        <v>33</v>
      </c>
      <c r="B38" s="23"/>
      <c r="C38" s="22"/>
      <c r="D38" s="15">
        <f t="shared" ref="D38:M38" si="9">SUM(D5,D10,D15,D20,D25,D30,D36)</f>
        <v>2422041</v>
      </c>
      <c r="E38" s="15">
        <f t="shared" si="9"/>
        <v>64789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2875870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5362700</v>
      </c>
      <c r="O38" s="38">
        <f t="shared" si="2"/>
        <v>1596.5168204822864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64</v>
      </c>
      <c r="M40" s="48"/>
      <c r="N40" s="48"/>
      <c r="O40" s="43">
        <v>3359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1451035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1451035</v>
      </c>
      <c r="O5" s="33">
        <f t="shared" ref="O5:O38" si="2">(N5/O$40)</f>
        <v>430.06372258446947</v>
      </c>
      <c r="P5" s="6"/>
    </row>
    <row r="6" spans="1:133">
      <c r="A6" s="12"/>
      <c r="B6" s="25">
        <v>311</v>
      </c>
      <c r="C6" s="20" t="s">
        <v>3</v>
      </c>
      <c r="D6" s="46">
        <v>1153415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1153415</v>
      </c>
      <c r="O6" s="47">
        <f t="shared" si="2"/>
        <v>341.85388263189094</v>
      </c>
      <c r="P6" s="9"/>
    </row>
    <row r="7" spans="1:133">
      <c r="A7" s="12"/>
      <c r="B7" s="25">
        <v>312.10000000000002</v>
      </c>
      <c r="C7" s="20" t="s">
        <v>11</v>
      </c>
      <c r="D7" s="46">
        <v>101550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101550</v>
      </c>
      <c r="O7" s="47">
        <f t="shared" si="2"/>
        <v>30.097806757557795</v>
      </c>
      <c r="P7" s="9"/>
    </row>
    <row r="8" spans="1:133">
      <c r="A8" s="12"/>
      <c r="B8" s="25">
        <v>315</v>
      </c>
      <c r="C8" s="20" t="s">
        <v>60</v>
      </c>
      <c r="D8" s="46">
        <v>162621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162621</v>
      </c>
      <c r="O8" s="47">
        <f t="shared" si="2"/>
        <v>48.198280972139891</v>
      </c>
      <c r="P8" s="9"/>
    </row>
    <row r="9" spans="1:133">
      <c r="A9" s="12"/>
      <c r="B9" s="25">
        <v>316</v>
      </c>
      <c r="C9" s="20" t="s">
        <v>13</v>
      </c>
      <c r="D9" s="46">
        <v>33449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33449</v>
      </c>
      <c r="O9" s="47">
        <f t="shared" si="2"/>
        <v>9.9137522228808539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261975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261975</v>
      </c>
      <c r="O10" s="45">
        <f t="shared" si="2"/>
        <v>77.645228215767631</v>
      </c>
      <c r="P10" s="10"/>
    </row>
    <row r="11" spans="1:133">
      <c r="A11" s="12"/>
      <c r="B11" s="25">
        <v>322</v>
      </c>
      <c r="C11" s="20" t="s">
        <v>0</v>
      </c>
      <c r="D11" s="46">
        <v>59818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59818</v>
      </c>
      <c r="O11" s="47">
        <f t="shared" si="2"/>
        <v>17.72910491997629</v>
      </c>
      <c r="P11" s="9"/>
    </row>
    <row r="12" spans="1:133">
      <c r="A12" s="12"/>
      <c r="B12" s="25">
        <v>323.10000000000002</v>
      </c>
      <c r="C12" s="20" t="s">
        <v>15</v>
      </c>
      <c r="D12" s="46">
        <v>185253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185253</v>
      </c>
      <c r="O12" s="47">
        <f t="shared" si="2"/>
        <v>54.906046235921757</v>
      </c>
      <c r="P12" s="9"/>
    </row>
    <row r="13" spans="1:133">
      <c r="A13" s="12"/>
      <c r="B13" s="25">
        <v>323.39999999999998</v>
      </c>
      <c r="C13" s="20" t="s">
        <v>16</v>
      </c>
      <c r="D13" s="46">
        <v>3859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3859</v>
      </c>
      <c r="O13" s="47">
        <f t="shared" si="2"/>
        <v>1.1437462951985773</v>
      </c>
      <c r="P13" s="9"/>
    </row>
    <row r="14" spans="1:133">
      <c r="A14" s="12"/>
      <c r="B14" s="25">
        <v>329</v>
      </c>
      <c r="C14" s="20" t="s">
        <v>17</v>
      </c>
      <c r="D14" s="46">
        <v>13045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13045</v>
      </c>
      <c r="O14" s="47">
        <f t="shared" si="2"/>
        <v>3.8663307646710137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341636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341636</v>
      </c>
      <c r="O15" s="45">
        <f t="shared" si="2"/>
        <v>101.25548310610552</v>
      </c>
      <c r="P15" s="10"/>
    </row>
    <row r="16" spans="1:133">
      <c r="A16" s="12"/>
      <c r="B16" s="25">
        <v>335.12</v>
      </c>
      <c r="C16" s="20" t="s">
        <v>20</v>
      </c>
      <c r="D16" s="46">
        <v>95216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95216</v>
      </c>
      <c r="O16" s="47">
        <f t="shared" si="2"/>
        <v>28.220509780675755</v>
      </c>
      <c r="P16" s="9"/>
    </row>
    <row r="17" spans="1:16">
      <c r="A17" s="12"/>
      <c r="B17" s="25">
        <v>335.18</v>
      </c>
      <c r="C17" s="20" t="s">
        <v>21</v>
      </c>
      <c r="D17" s="46">
        <v>218370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218370</v>
      </c>
      <c r="O17" s="47">
        <f t="shared" si="2"/>
        <v>64.721398933017184</v>
      </c>
      <c r="P17" s="9"/>
    </row>
    <row r="18" spans="1:16">
      <c r="A18" s="12"/>
      <c r="B18" s="25">
        <v>337.7</v>
      </c>
      <c r="C18" s="20" t="s">
        <v>56</v>
      </c>
      <c r="D18" s="46">
        <v>17868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17868</v>
      </c>
      <c r="O18" s="47">
        <f t="shared" si="2"/>
        <v>5.2957913455838765</v>
      </c>
      <c r="P18" s="9"/>
    </row>
    <row r="19" spans="1:16">
      <c r="A19" s="12"/>
      <c r="B19" s="25">
        <v>338</v>
      </c>
      <c r="C19" s="20" t="s">
        <v>22</v>
      </c>
      <c r="D19" s="46">
        <v>10182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10182</v>
      </c>
      <c r="O19" s="47">
        <f t="shared" si="2"/>
        <v>3.0177830468286899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SUM(D21:D24)</f>
        <v>24659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2704019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2728678</v>
      </c>
      <c r="O20" s="45">
        <f t="shared" si="2"/>
        <v>808.73681090693537</v>
      </c>
      <c r="P20" s="10"/>
    </row>
    <row r="21" spans="1:16">
      <c r="A21" s="12"/>
      <c r="B21" s="25">
        <v>342.1</v>
      </c>
      <c r="C21" s="20" t="s">
        <v>30</v>
      </c>
      <c r="D21" s="46">
        <v>20971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20971</v>
      </c>
      <c r="O21" s="47">
        <f t="shared" si="2"/>
        <v>6.2154712507409604</v>
      </c>
      <c r="P21" s="9"/>
    </row>
    <row r="22" spans="1:16">
      <c r="A22" s="12"/>
      <c r="B22" s="25">
        <v>342.5</v>
      </c>
      <c r="C22" s="20" t="s">
        <v>31</v>
      </c>
      <c r="D22" s="46">
        <v>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700</v>
      </c>
      <c r="O22" s="47">
        <f t="shared" si="2"/>
        <v>0.2074688796680498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2704019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2704019</v>
      </c>
      <c r="O23" s="47">
        <f t="shared" si="2"/>
        <v>801.42827504445756</v>
      </c>
      <c r="P23" s="9"/>
    </row>
    <row r="24" spans="1:16">
      <c r="A24" s="12"/>
      <c r="B24" s="25">
        <v>349</v>
      </c>
      <c r="C24" s="20" t="s">
        <v>1</v>
      </c>
      <c r="D24" s="46">
        <v>2988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2988</v>
      </c>
      <c r="O24" s="47">
        <f t="shared" si="2"/>
        <v>0.88559573206876108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SUM(D26:D29)</f>
        <v>40364</v>
      </c>
      <c r="E25" s="32">
        <f t="shared" si="6"/>
        <v>43047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83411</v>
      </c>
      <c r="O25" s="45">
        <f t="shared" si="2"/>
        <v>24.721695317131001</v>
      </c>
      <c r="P25" s="10"/>
    </row>
    <row r="26" spans="1:16">
      <c r="A26" s="13"/>
      <c r="B26" s="39">
        <v>351.1</v>
      </c>
      <c r="C26" s="21" t="s">
        <v>35</v>
      </c>
      <c r="D26" s="46">
        <v>24580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24580</v>
      </c>
      <c r="O26" s="47">
        <f t="shared" si="2"/>
        <v>7.2851215174866626</v>
      </c>
      <c r="P26" s="9"/>
    </row>
    <row r="27" spans="1:16">
      <c r="A27" s="13"/>
      <c r="B27" s="39">
        <v>354</v>
      </c>
      <c r="C27" s="21" t="s">
        <v>37</v>
      </c>
      <c r="D27" s="46">
        <v>15250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15250</v>
      </c>
      <c r="O27" s="47">
        <f t="shared" si="2"/>
        <v>4.5198577356253704</v>
      </c>
      <c r="P27" s="9"/>
    </row>
    <row r="28" spans="1:16">
      <c r="A28" s="13"/>
      <c r="B28" s="39">
        <v>358.2</v>
      </c>
      <c r="C28" s="21" t="s">
        <v>61</v>
      </c>
      <c r="D28" s="46">
        <v>0</v>
      </c>
      <c r="E28" s="46">
        <v>43047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43047</v>
      </c>
      <c r="O28" s="47">
        <f t="shared" si="2"/>
        <v>12.758446947243629</v>
      </c>
      <c r="P28" s="9"/>
    </row>
    <row r="29" spans="1:16">
      <c r="A29" s="13"/>
      <c r="B29" s="39">
        <v>359</v>
      </c>
      <c r="C29" s="21" t="s">
        <v>38</v>
      </c>
      <c r="D29" s="46">
        <v>534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534</v>
      </c>
      <c r="O29" s="47">
        <f t="shared" si="2"/>
        <v>0.15826911677534083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SUM(D31:D35)</f>
        <v>93999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85335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179334</v>
      </c>
      <c r="O30" s="45">
        <f t="shared" si="2"/>
        <v>53.151748666271487</v>
      </c>
      <c r="P30" s="10"/>
    </row>
    <row r="31" spans="1:16">
      <c r="A31" s="12"/>
      <c r="B31" s="25">
        <v>361.1</v>
      </c>
      <c r="C31" s="20" t="s">
        <v>39</v>
      </c>
      <c r="D31" s="46">
        <v>17107</v>
      </c>
      <c r="E31" s="46">
        <v>0</v>
      </c>
      <c r="F31" s="46">
        <v>0</v>
      </c>
      <c r="G31" s="46">
        <v>0</v>
      </c>
      <c r="H31" s="46">
        <v>0</v>
      </c>
      <c r="I31" s="46">
        <v>78435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95542</v>
      </c>
      <c r="O31" s="47">
        <f t="shared" si="2"/>
        <v>28.317131001778304</v>
      </c>
      <c r="P31" s="9"/>
    </row>
    <row r="32" spans="1:16">
      <c r="A32" s="12"/>
      <c r="B32" s="25">
        <v>361.3</v>
      </c>
      <c r="C32" s="20" t="s">
        <v>40</v>
      </c>
      <c r="D32" s="46">
        <v>2812</v>
      </c>
      <c r="E32" s="46">
        <v>0</v>
      </c>
      <c r="F32" s="46">
        <v>0</v>
      </c>
      <c r="G32" s="46">
        <v>0</v>
      </c>
      <c r="H32" s="46">
        <v>0</v>
      </c>
      <c r="I32" s="46">
        <v>6900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9712</v>
      </c>
      <c r="O32" s="47">
        <f t="shared" si="2"/>
        <v>2.8784825133372851</v>
      </c>
      <c r="P32" s="9"/>
    </row>
    <row r="33" spans="1:119">
      <c r="A33" s="12"/>
      <c r="B33" s="25">
        <v>362</v>
      </c>
      <c r="C33" s="20" t="s">
        <v>41</v>
      </c>
      <c r="D33" s="46">
        <v>42550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42550</v>
      </c>
      <c r="O33" s="47">
        <f t="shared" si="2"/>
        <v>12.611144042679312</v>
      </c>
      <c r="P33" s="9"/>
    </row>
    <row r="34" spans="1:119">
      <c r="A34" s="12"/>
      <c r="B34" s="25">
        <v>366</v>
      </c>
      <c r="C34" s="20" t="s">
        <v>43</v>
      </c>
      <c r="D34" s="46">
        <v>10898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10898</v>
      </c>
      <c r="O34" s="47">
        <f t="shared" si="2"/>
        <v>3.2299940723177238</v>
      </c>
      <c r="P34" s="9"/>
    </row>
    <row r="35" spans="1:119">
      <c r="A35" s="12"/>
      <c r="B35" s="25">
        <v>369.9</v>
      </c>
      <c r="C35" s="20" t="s">
        <v>44</v>
      </c>
      <c r="D35" s="46">
        <v>20632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20632</v>
      </c>
      <c r="O35" s="47">
        <f t="shared" si="2"/>
        <v>6.1149970361588615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SUM(D37:D37)</f>
        <v>190000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190000</v>
      </c>
      <c r="O36" s="45">
        <f t="shared" si="2"/>
        <v>56.312981624184943</v>
      </c>
      <c r="P36" s="9"/>
    </row>
    <row r="37" spans="1:119" ht="15.75" thickBot="1">
      <c r="A37" s="12"/>
      <c r="B37" s="25">
        <v>381</v>
      </c>
      <c r="C37" s="20" t="s">
        <v>45</v>
      </c>
      <c r="D37" s="46">
        <v>190000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190000</v>
      </c>
      <c r="O37" s="47">
        <f t="shared" si="2"/>
        <v>56.312981624184943</v>
      </c>
      <c r="P37" s="9"/>
    </row>
    <row r="38" spans="1:119" ht="16.5" thickBot="1">
      <c r="A38" s="14" t="s">
        <v>33</v>
      </c>
      <c r="B38" s="23"/>
      <c r="C38" s="22"/>
      <c r="D38" s="15">
        <f t="shared" ref="D38:M38" si="9">SUM(D5,D10,D15,D20,D25,D30,D36)</f>
        <v>2403668</v>
      </c>
      <c r="E38" s="15">
        <f t="shared" si="9"/>
        <v>43047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2789354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5236069</v>
      </c>
      <c r="O38" s="38">
        <f t="shared" si="2"/>
        <v>1551.8876704208653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62</v>
      </c>
      <c r="M40" s="48"/>
      <c r="N40" s="48"/>
      <c r="O40" s="43">
        <v>3374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1549021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1549021</v>
      </c>
      <c r="O5" s="33">
        <f t="shared" ref="O5:O40" si="2">(N5/O$42)</f>
        <v>458.83323459715638</v>
      </c>
      <c r="P5" s="6"/>
    </row>
    <row r="6" spans="1:133">
      <c r="A6" s="12"/>
      <c r="B6" s="25">
        <v>311</v>
      </c>
      <c r="C6" s="20" t="s">
        <v>3</v>
      </c>
      <c r="D6" s="46">
        <v>1251229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1251229</v>
      </c>
      <c r="O6" s="47">
        <f t="shared" si="2"/>
        <v>370.62470379146919</v>
      </c>
      <c r="P6" s="9"/>
    </row>
    <row r="7" spans="1:133">
      <c r="A7" s="12"/>
      <c r="B7" s="25">
        <v>312.10000000000002</v>
      </c>
      <c r="C7" s="20" t="s">
        <v>11</v>
      </c>
      <c r="D7" s="46">
        <v>100407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100407</v>
      </c>
      <c r="O7" s="47">
        <f t="shared" si="2"/>
        <v>29.741409952606634</v>
      </c>
      <c r="P7" s="9"/>
    </row>
    <row r="8" spans="1:133">
      <c r="A8" s="12"/>
      <c r="B8" s="25">
        <v>314.2</v>
      </c>
      <c r="C8" s="20" t="s">
        <v>12</v>
      </c>
      <c r="D8" s="46">
        <v>173964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173964</v>
      </c>
      <c r="O8" s="47">
        <f t="shared" si="2"/>
        <v>51.529620853080566</v>
      </c>
      <c r="P8" s="9"/>
    </row>
    <row r="9" spans="1:133">
      <c r="A9" s="12"/>
      <c r="B9" s="25">
        <v>316</v>
      </c>
      <c r="C9" s="20" t="s">
        <v>13</v>
      </c>
      <c r="D9" s="46">
        <v>23421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23421</v>
      </c>
      <c r="O9" s="47">
        <f t="shared" si="2"/>
        <v>6.9375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316460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316460</v>
      </c>
      <c r="O10" s="45">
        <f t="shared" si="2"/>
        <v>93.738151658767777</v>
      </c>
      <c r="P10" s="10"/>
    </row>
    <row r="11" spans="1:133">
      <c r="A11" s="12"/>
      <c r="B11" s="25">
        <v>322</v>
      </c>
      <c r="C11" s="20" t="s">
        <v>0</v>
      </c>
      <c r="D11" s="46">
        <v>85983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85983</v>
      </c>
      <c r="O11" s="47">
        <f t="shared" si="2"/>
        <v>25.468898104265403</v>
      </c>
      <c r="P11" s="9"/>
    </row>
    <row r="12" spans="1:133">
      <c r="A12" s="12"/>
      <c r="B12" s="25">
        <v>323.10000000000002</v>
      </c>
      <c r="C12" s="20" t="s">
        <v>15</v>
      </c>
      <c r="D12" s="46">
        <v>205476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205476</v>
      </c>
      <c r="O12" s="47">
        <f t="shared" si="2"/>
        <v>60.863744075829381</v>
      </c>
      <c r="P12" s="9"/>
    </row>
    <row r="13" spans="1:133">
      <c r="A13" s="12"/>
      <c r="B13" s="25">
        <v>323.39999999999998</v>
      </c>
      <c r="C13" s="20" t="s">
        <v>16</v>
      </c>
      <c r="D13" s="46">
        <v>7505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7505</v>
      </c>
      <c r="O13" s="47">
        <f t="shared" si="2"/>
        <v>2.2230450236966823</v>
      </c>
      <c r="P13" s="9"/>
    </row>
    <row r="14" spans="1:133">
      <c r="A14" s="12"/>
      <c r="B14" s="25">
        <v>329</v>
      </c>
      <c r="C14" s="20" t="s">
        <v>17</v>
      </c>
      <c r="D14" s="46">
        <v>17496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17496</v>
      </c>
      <c r="O14" s="47">
        <f t="shared" si="2"/>
        <v>5.1824644549763033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378015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378015</v>
      </c>
      <c r="O15" s="45">
        <f t="shared" si="2"/>
        <v>111.97126777251185</v>
      </c>
      <c r="P15" s="10"/>
    </row>
    <row r="16" spans="1:133">
      <c r="A16" s="12"/>
      <c r="B16" s="25">
        <v>331.2</v>
      </c>
      <c r="C16" s="20" t="s">
        <v>55</v>
      </c>
      <c r="D16" s="46">
        <v>2280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2280</v>
      </c>
      <c r="O16" s="47">
        <f t="shared" si="2"/>
        <v>0.67535545023696686</v>
      </c>
      <c r="P16" s="9"/>
    </row>
    <row r="17" spans="1:16">
      <c r="A17" s="12"/>
      <c r="B17" s="25">
        <v>334.7</v>
      </c>
      <c r="C17" s="20" t="s">
        <v>19</v>
      </c>
      <c r="D17" s="46">
        <v>4916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4916</v>
      </c>
      <c r="O17" s="47">
        <f t="shared" si="2"/>
        <v>1.4561611374407584</v>
      </c>
      <c r="P17" s="9"/>
    </row>
    <row r="18" spans="1:16">
      <c r="A18" s="12"/>
      <c r="B18" s="25">
        <v>335.12</v>
      </c>
      <c r="C18" s="20" t="s">
        <v>20</v>
      </c>
      <c r="D18" s="46">
        <v>94627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94627</v>
      </c>
      <c r="O18" s="47">
        <f t="shared" si="2"/>
        <v>28.029324644549764</v>
      </c>
      <c r="P18" s="9"/>
    </row>
    <row r="19" spans="1:16">
      <c r="A19" s="12"/>
      <c r="B19" s="25">
        <v>335.18</v>
      </c>
      <c r="C19" s="20" t="s">
        <v>21</v>
      </c>
      <c r="D19" s="46">
        <v>210267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210267</v>
      </c>
      <c r="O19" s="47">
        <f t="shared" si="2"/>
        <v>62.282879146919434</v>
      </c>
      <c r="P19" s="9"/>
    </row>
    <row r="20" spans="1:16">
      <c r="A20" s="12"/>
      <c r="B20" s="25">
        <v>337.7</v>
      </c>
      <c r="C20" s="20" t="s">
        <v>56</v>
      </c>
      <c r="D20" s="46">
        <v>58132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58132</v>
      </c>
      <c r="O20" s="47">
        <f t="shared" si="2"/>
        <v>17.219194312796208</v>
      </c>
      <c r="P20" s="9"/>
    </row>
    <row r="21" spans="1:16">
      <c r="A21" s="12"/>
      <c r="B21" s="25">
        <v>338</v>
      </c>
      <c r="C21" s="20" t="s">
        <v>22</v>
      </c>
      <c r="D21" s="46">
        <v>7793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7793</v>
      </c>
      <c r="O21" s="47">
        <f t="shared" si="2"/>
        <v>2.3083530805687205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SUM(D23:D26)</f>
        <v>20737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2679254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2699991</v>
      </c>
      <c r="O22" s="45">
        <f t="shared" si="2"/>
        <v>799.76036729857822</v>
      </c>
      <c r="P22" s="10"/>
    </row>
    <row r="23" spans="1:16">
      <c r="A23" s="12"/>
      <c r="B23" s="25">
        <v>342.1</v>
      </c>
      <c r="C23" s="20" t="s">
        <v>30</v>
      </c>
      <c r="D23" s="46">
        <v>15956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15956</v>
      </c>
      <c r="O23" s="47">
        <f t="shared" si="2"/>
        <v>4.7263033175355451</v>
      </c>
      <c r="P23" s="9"/>
    </row>
    <row r="24" spans="1:16">
      <c r="A24" s="12"/>
      <c r="B24" s="25">
        <v>342.5</v>
      </c>
      <c r="C24" s="20" t="s">
        <v>31</v>
      </c>
      <c r="D24" s="46">
        <v>2900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2900</v>
      </c>
      <c r="O24" s="47">
        <f t="shared" si="2"/>
        <v>0.85900473933649291</v>
      </c>
      <c r="P24" s="9"/>
    </row>
    <row r="25" spans="1:16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2679254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2679254</v>
      </c>
      <c r="O25" s="47">
        <f t="shared" si="2"/>
        <v>793.61789099526061</v>
      </c>
      <c r="P25" s="9"/>
    </row>
    <row r="26" spans="1:16">
      <c r="A26" s="12"/>
      <c r="B26" s="25">
        <v>349</v>
      </c>
      <c r="C26" s="20" t="s">
        <v>1</v>
      </c>
      <c r="D26" s="46">
        <v>1881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1881</v>
      </c>
      <c r="O26" s="47">
        <f t="shared" si="2"/>
        <v>0.55716824644549767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SUM(D28:D31)</f>
        <v>34890</v>
      </c>
      <c r="E27" s="32">
        <f t="shared" si="6"/>
        <v>1000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35890</v>
      </c>
      <c r="O27" s="45">
        <f t="shared" si="2"/>
        <v>10.630924170616113</v>
      </c>
      <c r="P27" s="10"/>
    </row>
    <row r="28" spans="1:16">
      <c r="A28" s="13"/>
      <c r="B28" s="39">
        <v>351.1</v>
      </c>
      <c r="C28" s="21" t="s">
        <v>35</v>
      </c>
      <c r="D28" s="46">
        <v>26784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26784</v>
      </c>
      <c r="O28" s="47">
        <f t="shared" si="2"/>
        <v>7.9336492890995265</v>
      </c>
      <c r="P28" s="9"/>
    </row>
    <row r="29" spans="1:16">
      <c r="A29" s="13"/>
      <c r="B29" s="39">
        <v>351.3</v>
      </c>
      <c r="C29" s="21" t="s">
        <v>36</v>
      </c>
      <c r="D29" s="46">
        <v>2711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2711</v>
      </c>
      <c r="O29" s="47">
        <f t="shared" si="2"/>
        <v>0.80302132701421802</v>
      </c>
      <c r="P29" s="9"/>
    </row>
    <row r="30" spans="1:16">
      <c r="A30" s="13"/>
      <c r="B30" s="39">
        <v>354</v>
      </c>
      <c r="C30" s="21" t="s">
        <v>37</v>
      </c>
      <c r="D30" s="46">
        <v>4725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4725</v>
      </c>
      <c r="O30" s="47">
        <f t="shared" si="2"/>
        <v>1.3995853080568721</v>
      </c>
      <c r="P30" s="9"/>
    </row>
    <row r="31" spans="1:16">
      <c r="A31" s="13"/>
      <c r="B31" s="39">
        <v>359</v>
      </c>
      <c r="C31" s="21" t="s">
        <v>38</v>
      </c>
      <c r="D31" s="46">
        <v>670</v>
      </c>
      <c r="E31" s="46">
        <v>1000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1670</v>
      </c>
      <c r="O31" s="47">
        <f t="shared" si="2"/>
        <v>0.49466824644549762</v>
      </c>
      <c r="P31" s="9"/>
    </row>
    <row r="32" spans="1:16" ht="15.75">
      <c r="A32" s="29" t="s">
        <v>4</v>
      </c>
      <c r="B32" s="30"/>
      <c r="C32" s="31"/>
      <c r="D32" s="32">
        <f t="shared" ref="D32:M32" si="7">SUM(D33:D37)</f>
        <v>132876</v>
      </c>
      <c r="E32" s="32">
        <f t="shared" si="7"/>
        <v>258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134946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268080</v>
      </c>
      <c r="O32" s="45">
        <f t="shared" si="2"/>
        <v>79.407582938388629</v>
      </c>
      <c r="P32" s="10"/>
    </row>
    <row r="33" spans="1:119">
      <c r="A33" s="12"/>
      <c r="B33" s="25">
        <v>361.1</v>
      </c>
      <c r="C33" s="20" t="s">
        <v>39</v>
      </c>
      <c r="D33" s="46">
        <v>25269</v>
      </c>
      <c r="E33" s="46">
        <v>0</v>
      </c>
      <c r="F33" s="46">
        <v>0</v>
      </c>
      <c r="G33" s="46">
        <v>0</v>
      </c>
      <c r="H33" s="46">
        <v>0</v>
      </c>
      <c r="I33" s="46">
        <v>114933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140202</v>
      </c>
      <c r="O33" s="47">
        <f t="shared" si="2"/>
        <v>41.529028436018955</v>
      </c>
      <c r="P33" s="9"/>
    </row>
    <row r="34" spans="1:119">
      <c r="A34" s="12"/>
      <c r="B34" s="25">
        <v>361.3</v>
      </c>
      <c r="C34" s="20" t="s">
        <v>40</v>
      </c>
      <c r="D34" s="46">
        <v>8157</v>
      </c>
      <c r="E34" s="46">
        <v>0</v>
      </c>
      <c r="F34" s="46">
        <v>0</v>
      </c>
      <c r="G34" s="46">
        <v>0</v>
      </c>
      <c r="H34" s="46">
        <v>0</v>
      </c>
      <c r="I34" s="46">
        <v>20013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28170</v>
      </c>
      <c r="O34" s="47">
        <f t="shared" si="2"/>
        <v>8.3441943127962084</v>
      </c>
      <c r="P34" s="9"/>
    </row>
    <row r="35" spans="1:119">
      <c r="A35" s="12"/>
      <c r="B35" s="25">
        <v>362</v>
      </c>
      <c r="C35" s="20" t="s">
        <v>41</v>
      </c>
      <c r="D35" s="46">
        <v>40850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40850</v>
      </c>
      <c r="O35" s="47">
        <f t="shared" si="2"/>
        <v>12.100118483412322</v>
      </c>
      <c r="P35" s="9"/>
    </row>
    <row r="36" spans="1:119">
      <c r="A36" s="12"/>
      <c r="B36" s="25">
        <v>366</v>
      </c>
      <c r="C36" s="20" t="s">
        <v>43</v>
      </c>
      <c r="D36" s="46">
        <v>10396</v>
      </c>
      <c r="E36" s="46">
        <v>258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10654</v>
      </c>
      <c r="O36" s="47">
        <f t="shared" si="2"/>
        <v>3.1558056872037916</v>
      </c>
      <c r="P36" s="9"/>
    </row>
    <row r="37" spans="1:119">
      <c r="A37" s="12"/>
      <c r="B37" s="25">
        <v>369.9</v>
      </c>
      <c r="C37" s="20" t="s">
        <v>44</v>
      </c>
      <c r="D37" s="46">
        <v>48204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48204</v>
      </c>
      <c r="O37" s="47">
        <f t="shared" si="2"/>
        <v>14.278436018957345</v>
      </c>
      <c r="P37" s="9"/>
    </row>
    <row r="38" spans="1:119" ht="15.75">
      <c r="A38" s="29" t="s">
        <v>29</v>
      </c>
      <c r="B38" s="30"/>
      <c r="C38" s="31"/>
      <c r="D38" s="32">
        <f t="shared" ref="D38:M38" si="8">SUM(D39:D39)</f>
        <v>190000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190000</v>
      </c>
      <c r="O38" s="45">
        <f t="shared" si="2"/>
        <v>56.279620853080566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190000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190000</v>
      </c>
      <c r="O39" s="47">
        <f t="shared" si="2"/>
        <v>56.279620853080566</v>
      </c>
      <c r="P39" s="9"/>
    </row>
    <row r="40" spans="1:119" ht="16.5" thickBot="1">
      <c r="A40" s="14" t="s">
        <v>33</v>
      </c>
      <c r="B40" s="23"/>
      <c r="C40" s="22"/>
      <c r="D40" s="15">
        <f t="shared" ref="D40:M40" si="9">SUM(D5,D10,D15,D22,D27,D32,D38)</f>
        <v>2621999</v>
      </c>
      <c r="E40" s="15">
        <f t="shared" si="9"/>
        <v>1258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2814200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5437457</v>
      </c>
      <c r="O40" s="38">
        <f t="shared" si="2"/>
        <v>1610.6211492890995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57</v>
      </c>
      <c r="M42" s="48"/>
      <c r="N42" s="48"/>
      <c r="O42" s="43">
        <v>3376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1578648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1578648</v>
      </c>
      <c r="O5" s="33">
        <f t="shared" ref="O5:O39" si="2">(N5/O$41)</f>
        <v>462.53970114268969</v>
      </c>
      <c r="P5" s="6"/>
    </row>
    <row r="6" spans="1:133">
      <c r="A6" s="12"/>
      <c r="B6" s="25">
        <v>311</v>
      </c>
      <c r="C6" s="20" t="s">
        <v>3</v>
      </c>
      <c r="D6" s="46">
        <v>1253325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1253325</v>
      </c>
      <c r="O6" s="47">
        <f t="shared" si="2"/>
        <v>367.2209200117199</v>
      </c>
      <c r="P6" s="9"/>
    </row>
    <row r="7" spans="1:133">
      <c r="A7" s="12"/>
      <c r="B7" s="25">
        <v>312.10000000000002</v>
      </c>
      <c r="C7" s="20" t="s">
        <v>11</v>
      </c>
      <c r="D7" s="46">
        <v>101490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101490</v>
      </c>
      <c r="O7" s="47">
        <f t="shared" si="2"/>
        <v>29.73630237327864</v>
      </c>
      <c r="P7" s="9"/>
    </row>
    <row r="8" spans="1:133">
      <c r="A8" s="12"/>
      <c r="B8" s="25">
        <v>314.2</v>
      </c>
      <c r="C8" s="20" t="s">
        <v>12</v>
      </c>
      <c r="D8" s="46">
        <v>192205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192205</v>
      </c>
      <c r="O8" s="47">
        <f t="shared" si="2"/>
        <v>56.315558159976561</v>
      </c>
      <c r="P8" s="9"/>
    </row>
    <row r="9" spans="1:133">
      <c r="A9" s="12"/>
      <c r="B9" s="25">
        <v>316</v>
      </c>
      <c r="C9" s="20" t="s">
        <v>13</v>
      </c>
      <c r="D9" s="46">
        <v>31628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31628</v>
      </c>
      <c r="O9" s="47">
        <f t="shared" si="2"/>
        <v>9.2669205977146198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301052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301052</v>
      </c>
      <c r="O10" s="45">
        <f t="shared" si="2"/>
        <v>88.207442133020805</v>
      </c>
      <c r="P10" s="10"/>
    </row>
    <row r="11" spans="1:133">
      <c r="A11" s="12"/>
      <c r="B11" s="25">
        <v>322</v>
      </c>
      <c r="C11" s="20" t="s">
        <v>0</v>
      </c>
      <c r="D11" s="46">
        <v>91089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91089</v>
      </c>
      <c r="O11" s="47">
        <f t="shared" si="2"/>
        <v>26.688836800468795</v>
      </c>
      <c r="P11" s="9"/>
    </row>
    <row r="12" spans="1:133">
      <c r="A12" s="12"/>
      <c r="B12" s="25">
        <v>323.10000000000002</v>
      </c>
      <c r="C12" s="20" t="s">
        <v>15</v>
      </c>
      <c r="D12" s="46">
        <v>195892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195892</v>
      </c>
      <c r="O12" s="47">
        <f t="shared" si="2"/>
        <v>57.395839437445062</v>
      </c>
      <c r="P12" s="9"/>
    </row>
    <row r="13" spans="1:133">
      <c r="A13" s="12"/>
      <c r="B13" s="25">
        <v>323.39999999999998</v>
      </c>
      <c r="C13" s="20" t="s">
        <v>16</v>
      </c>
      <c r="D13" s="46">
        <v>3606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3606</v>
      </c>
      <c r="O13" s="47">
        <f t="shared" si="2"/>
        <v>1.0565484910635805</v>
      </c>
      <c r="P13" s="9"/>
    </row>
    <row r="14" spans="1:133">
      <c r="A14" s="12"/>
      <c r="B14" s="25">
        <v>329</v>
      </c>
      <c r="C14" s="20" t="s">
        <v>17</v>
      </c>
      <c r="D14" s="46">
        <v>10465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10465</v>
      </c>
      <c r="O14" s="47">
        <f t="shared" si="2"/>
        <v>3.0662174040433636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397803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397803</v>
      </c>
      <c r="O15" s="45">
        <f t="shared" si="2"/>
        <v>116.55523000292997</v>
      </c>
      <c r="P15" s="10"/>
    </row>
    <row r="16" spans="1:133">
      <c r="A16" s="12"/>
      <c r="B16" s="25">
        <v>334.7</v>
      </c>
      <c r="C16" s="20" t="s">
        <v>19</v>
      </c>
      <c r="D16" s="46">
        <v>79353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79353</v>
      </c>
      <c r="O16" s="47">
        <f t="shared" si="2"/>
        <v>23.250219748022268</v>
      </c>
      <c r="P16" s="9"/>
    </row>
    <row r="17" spans="1:16">
      <c r="A17" s="12"/>
      <c r="B17" s="25">
        <v>335.12</v>
      </c>
      <c r="C17" s="20" t="s">
        <v>20</v>
      </c>
      <c r="D17" s="46">
        <v>94648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94648</v>
      </c>
      <c r="O17" s="47">
        <f t="shared" si="2"/>
        <v>27.731614415470261</v>
      </c>
      <c r="P17" s="9"/>
    </row>
    <row r="18" spans="1:16">
      <c r="A18" s="12"/>
      <c r="B18" s="25">
        <v>335.18</v>
      </c>
      <c r="C18" s="20" t="s">
        <v>21</v>
      </c>
      <c r="D18" s="46">
        <v>212843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212843</v>
      </c>
      <c r="O18" s="47">
        <f t="shared" si="2"/>
        <v>62.362437738060358</v>
      </c>
      <c r="P18" s="9"/>
    </row>
    <row r="19" spans="1:16">
      <c r="A19" s="12"/>
      <c r="B19" s="25">
        <v>338</v>
      </c>
      <c r="C19" s="20" t="s">
        <v>22</v>
      </c>
      <c r="D19" s="46">
        <v>10959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10959</v>
      </c>
      <c r="O19" s="47">
        <f t="shared" si="2"/>
        <v>3.2109581013770878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SUM(D21:D24)</f>
        <v>26624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2457437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2484061</v>
      </c>
      <c r="O20" s="45">
        <f t="shared" si="2"/>
        <v>727.82332259009672</v>
      </c>
      <c r="P20" s="10"/>
    </row>
    <row r="21" spans="1:16">
      <c r="A21" s="12"/>
      <c r="B21" s="25">
        <v>342.1</v>
      </c>
      <c r="C21" s="20" t="s">
        <v>30</v>
      </c>
      <c r="D21" s="46">
        <v>18246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18246</v>
      </c>
      <c r="O21" s="47">
        <f t="shared" si="2"/>
        <v>5.3460298857310287</v>
      </c>
      <c r="P21" s="9"/>
    </row>
    <row r="22" spans="1:16">
      <c r="A22" s="12"/>
      <c r="B22" s="25">
        <v>342.5</v>
      </c>
      <c r="C22" s="20" t="s">
        <v>31</v>
      </c>
      <c r="D22" s="46">
        <v>6900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6900</v>
      </c>
      <c r="O22" s="47">
        <f t="shared" si="2"/>
        <v>2.0216818048637561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2457437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2457437</v>
      </c>
      <c r="O23" s="47">
        <f t="shared" si="2"/>
        <v>720.0225607969528</v>
      </c>
      <c r="P23" s="9"/>
    </row>
    <row r="24" spans="1:16">
      <c r="A24" s="12"/>
      <c r="B24" s="25">
        <v>349</v>
      </c>
      <c r="C24" s="20" t="s">
        <v>1</v>
      </c>
      <c r="D24" s="46">
        <v>1478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1478</v>
      </c>
      <c r="O24" s="47">
        <f t="shared" si="2"/>
        <v>0.43305010254907705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SUM(D26:D29)</f>
        <v>58097</v>
      </c>
      <c r="E25" s="32">
        <f t="shared" si="6"/>
        <v>8425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66522</v>
      </c>
      <c r="O25" s="45">
        <f t="shared" si="2"/>
        <v>19.490770583064752</v>
      </c>
      <c r="P25" s="10"/>
    </row>
    <row r="26" spans="1:16">
      <c r="A26" s="13"/>
      <c r="B26" s="39">
        <v>351.1</v>
      </c>
      <c r="C26" s="21" t="s">
        <v>35</v>
      </c>
      <c r="D26" s="46">
        <v>44730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44730</v>
      </c>
      <c r="O26" s="47">
        <f t="shared" si="2"/>
        <v>13.105772048051568</v>
      </c>
      <c r="P26" s="9"/>
    </row>
    <row r="27" spans="1:16">
      <c r="A27" s="13"/>
      <c r="B27" s="39">
        <v>351.3</v>
      </c>
      <c r="C27" s="21" t="s">
        <v>36</v>
      </c>
      <c r="D27" s="46">
        <v>3398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3398</v>
      </c>
      <c r="O27" s="47">
        <f t="shared" si="2"/>
        <v>0.99560503955464397</v>
      </c>
      <c r="P27" s="9"/>
    </row>
    <row r="28" spans="1:16">
      <c r="A28" s="13"/>
      <c r="B28" s="39">
        <v>354</v>
      </c>
      <c r="C28" s="21" t="s">
        <v>37</v>
      </c>
      <c r="D28" s="46">
        <v>9250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9250</v>
      </c>
      <c r="O28" s="47">
        <f t="shared" si="2"/>
        <v>2.7102256079695284</v>
      </c>
      <c r="P28" s="9"/>
    </row>
    <row r="29" spans="1:16">
      <c r="A29" s="13"/>
      <c r="B29" s="39">
        <v>359</v>
      </c>
      <c r="C29" s="21" t="s">
        <v>38</v>
      </c>
      <c r="D29" s="46">
        <v>719</v>
      </c>
      <c r="E29" s="46">
        <v>8425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9144</v>
      </c>
      <c r="O29" s="47">
        <f t="shared" si="2"/>
        <v>2.6791678874890126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SUM(D31:D36)</f>
        <v>123611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126039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249650</v>
      </c>
      <c r="O30" s="45">
        <f t="shared" si="2"/>
        <v>73.146791678874891</v>
      </c>
      <c r="P30" s="10"/>
    </row>
    <row r="31" spans="1:16">
      <c r="A31" s="12"/>
      <c r="B31" s="25">
        <v>361.1</v>
      </c>
      <c r="C31" s="20" t="s">
        <v>39</v>
      </c>
      <c r="D31" s="46">
        <v>34638</v>
      </c>
      <c r="E31" s="46">
        <v>0</v>
      </c>
      <c r="F31" s="46">
        <v>0</v>
      </c>
      <c r="G31" s="46">
        <v>0</v>
      </c>
      <c r="H31" s="46">
        <v>0</v>
      </c>
      <c r="I31" s="46">
        <v>144496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179134</v>
      </c>
      <c r="O31" s="47">
        <f t="shared" si="2"/>
        <v>52.485789627893347</v>
      </c>
      <c r="P31" s="9"/>
    </row>
    <row r="32" spans="1:16">
      <c r="A32" s="12"/>
      <c r="B32" s="25">
        <v>361.3</v>
      </c>
      <c r="C32" s="20" t="s">
        <v>40</v>
      </c>
      <c r="D32" s="46">
        <v>-7524</v>
      </c>
      <c r="E32" s="46">
        <v>0</v>
      </c>
      <c r="F32" s="46">
        <v>0</v>
      </c>
      <c r="G32" s="46">
        <v>0</v>
      </c>
      <c r="H32" s="46">
        <v>0</v>
      </c>
      <c r="I32" s="46">
        <v>-18457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-25981</v>
      </c>
      <c r="O32" s="47">
        <f t="shared" si="2"/>
        <v>-7.6123644887196011</v>
      </c>
      <c r="P32" s="9"/>
    </row>
    <row r="33" spans="1:119">
      <c r="A33" s="12"/>
      <c r="B33" s="25">
        <v>362</v>
      </c>
      <c r="C33" s="20" t="s">
        <v>41</v>
      </c>
      <c r="D33" s="46">
        <v>42050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42050</v>
      </c>
      <c r="O33" s="47">
        <f t="shared" si="2"/>
        <v>12.320539115147964</v>
      </c>
      <c r="P33" s="9"/>
    </row>
    <row r="34" spans="1:119">
      <c r="A34" s="12"/>
      <c r="B34" s="25">
        <v>365</v>
      </c>
      <c r="C34" s="20" t="s">
        <v>42</v>
      </c>
      <c r="D34" s="46">
        <v>4459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4459</v>
      </c>
      <c r="O34" s="47">
        <f t="shared" si="2"/>
        <v>1.3064752417228245</v>
      </c>
      <c r="P34" s="9"/>
    </row>
    <row r="35" spans="1:119">
      <c r="A35" s="12"/>
      <c r="B35" s="25">
        <v>366</v>
      </c>
      <c r="C35" s="20" t="s">
        <v>43</v>
      </c>
      <c r="D35" s="46">
        <v>10847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10847</v>
      </c>
      <c r="O35" s="47">
        <f t="shared" si="2"/>
        <v>3.1781423967184295</v>
      </c>
      <c r="P35" s="9"/>
    </row>
    <row r="36" spans="1:119">
      <c r="A36" s="12"/>
      <c r="B36" s="25">
        <v>369.9</v>
      </c>
      <c r="C36" s="20" t="s">
        <v>44</v>
      </c>
      <c r="D36" s="46">
        <v>39141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39141</v>
      </c>
      <c r="O36" s="47">
        <f t="shared" si="2"/>
        <v>11.468209786111926</v>
      </c>
      <c r="P36" s="9"/>
    </row>
    <row r="37" spans="1:119" ht="15.75">
      <c r="A37" s="29" t="s">
        <v>29</v>
      </c>
      <c r="B37" s="30"/>
      <c r="C37" s="31"/>
      <c r="D37" s="32">
        <f t="shared" ref="D37:M37" si="8">SUM(D38:D38)</f>
        <v>190000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190000</v>
      </c>
      <c r="O37" s="45">
        <f t="shared" si="2"/>
        <v>55.669498974509231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190000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190000</v>
      </c>
      <c r="O38" s="47">
        <f t="shared" si="2"/>
        <v>55.669498974509231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SUM(D5,D10,D15,D20,D25,D30,D37)</f>
        <v>2675835</v>
      </c>
      <c r="E39" s="15">
        <f t="shared" si="9"/>
        <v>8425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2583476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5267736</v>
      </c>
      <c r="O39" s="38">
        <f t="shared" si="2"/>
        <v>1543.4327571051861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3413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1518419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1518419</v>
      </c>
      <c r="O5" s="33">
        <f t="shared" ref="O5:O40" si="2">(N5/O$42)</f>
        <v>443.07528450539832</v>
      </c>
      <c r="P5" s="6"/>
    </row>
    <row r="6" spans="1:133">
      <c r="A6" s="12"/>
      <c r="B6" s="25">
        <v>311</v>
      </c>
      <c r="C6" s="20" t="s">
        <v>3</v>
      </c>
      <c r="D6" s="46">
        <v>1232641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1232641</v>
      </c>
      <c r="O6" s="47">
        <f t="shared" si="2"/>
        <v>359.68514735920633</v>
      </c>
      <c r="P6" s="9"/>
    </row>
    <row r="7" spans="1:133">
      <c r="A7" s="12"/>
      <c r="B7" s="25">
        <v>312.10000000000002</v>
      </c>
      <c r="C7" s="20" t="s">
        <v>11</v>
      </c>
      <c r="D7" s="46">
        <v>105772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105772</v>
      </c>
      <c r="O7" s="47">
        <f t="shared" si="2"/>
        <v>30.864312810037934</v>
      </c>
      <c r="P7" s="9"/>
    </row>
    <row r="8" spans="1:133">
      <c r="A8" s="12"/>
      <c r="B8" s="25">
        <v>314.2</v>
      </c>
      <c r="C8" s="20" t="s">
        <v>12</v>
      </c>
      <c r="D8" s="46">
        <v>155335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155335</v>
      </c>
      <c r="O8" s="47">
        <f t="shared" si="2"/>
        <v>45.326816457543039</v>
      </c>
      <c r="P8" s="9"/>
    </row>
    <row r="9" spans="1:133">
      <c r="A9" s="12"/>
      <c r="B9" s="25">
        <v>316</v>
      </c>
      <c r="C9" s="20" t="s">
        <v>13</v>
      </c>
      <c r="D9" s="46">
        <v>24671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24671</v>
      </c>
      <c r="O9" s="47">
        <f t="shared" si="2"/>
        <v>7.1990078786110301</v>
      </c>
      <c r="P9" s="9"/>
    </row>
    <row r="10" spans="1:133" ht="15.75">
      <c r="A10" s="29" t="s">
        <v>73</v>
      </c>
      <c r="B10" s="30"/>
      <c r="C10" s="31"/>
      <c r="D10" s="32">
        <f t="shared" ref="D10:M10" si="3">SUM(D11:D14)</f>
        <v>320388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320388</v>
      </c>
      <c r="O10" s="45">
        <f t="shared" si="2"/>
        <v>93.489349285089006</v>
      </c>
      <c r="P10" s="10"/>
    </row>
    <row r="11" spans="1:133">
      <c r="A11" s="12"/>
      <c r="B11" s="25">
        <v>322</v>
      </c>
      <c r="C11" s="20" t="s">
        <v>0</v>
      </c>
      <c r="D11" s="46">
        <v>106374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106374</v>
      </c>
      <c r="O11" s="47">
        <f t="shared" si="2"/>
        <v>31.039976655967319</v>
      </c>
      <c r="P11" s="9"/>
    </row>
    <row r="12" spans="1:133">
      <c r="A12" s="12"/>
      <c r="B12" s="25">
        <v>323.10000000000002</v>
      </c>
      <c r="C12" s="20" t="s">
        <v>15</v>
      </c>
      <c r="D12" s="46">
        <v>197772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197772</v>
      </c>
      <c r="O12" s="47">
        <f t="shared" si="2"/>
        <v>57.709950393930555</v>
      </c>
      <c r="P12" s="9"/>
    </row>
    <row r="13" spans="1:133">
      <c r="A13" s="12"/>
      <c r="B13" s="25">
        <v>323.39999999999998</v>
      </c>
      <c r="C13" s="20" t="s">
        <v>16</v>
      </c>
      <c r="D13" s="46">
        <v>3302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3302</v>
      </c>
      <c r="O13" s="47">
        <f t="shared" si="2"/>
        <v>0.96352494893492846</v>
      </c>
      <c r="P13" s="9"/>
    </row>
    <row r="14" spans="1:133">
      <c r="A14" s="12"/>
      <c r="B14" s="25">
        <v>329</v>
      </c>
      <c r="C14" s="20" t="s">
        <v>74</v>
      </c>
      <c r="D14" s="46">
        <v>12940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12940</v>
      </c>
      <c r="O14" s="47">
        <f t="shared" si="2"/>
        <v>3.7758972862562006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618788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618788</v>
      </c>
      <c r="O15" s="45">
        <f t="shared" si="2"/>
        <v>180.56259118762767</v>
      </c>
      <c r="P15" s="10"/>
    </row>
    <row r="16" spans="1:133">
      <c r="A16" s="12"/>
      <c r="B16" s="25">
        <v>331.5</v>
      </c>
      <c r="C16" s="20" t="s">
        <v>75</v>
      </c>
      <c r="D16" s="46">
        <v>8068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8068</v>
      </c>
      <c r="O16" s="47">
        <f t="shared" si="2"/>
        <v>2.3542456959439741</v>
      </c>
      <c r="P16" s="9"/>
    </row>
    <row r="17" spans="1:16">
      <c r="A17" s="12"/>
      <c r="B17" s="25">
        <v>334.7</v>
      </c>
      <c r="C17" s="20" t="s">
        <v>19</v>
      </c>
      <c r="D17" s="46">
        <v>260181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260181</v>
      </c>
      <c r="O17" s="47">
        <f t="shared" si="2"/>
        <v>75.920922089290926</v>
      </c>
      <c r="P17" s="9"/>
    </row>
    <row r="18" spans="1:16">
      <c r="A18" s="12"/>
      <c r="B18" s="25">
        <v>335.12</v>
      </c>
      <c r="C18" s="20" t="s">
        <v>20</v>
      </c>
      <c r="D18" s="46">
        <v>97064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97064</v>
      </c>
      <c r="O18" s="47">
        <f t="shared" si="2"/>
        <v>28.323314852640795</v>
      </c>
      <c r="P18" s="9"/>
    </row>
    <row r="19" spans="1:16">
      <c r="A19" s="12"/>
      <c r="B19" s="25">
        <v>335.18</v>
      </c>
      <c r="C19" s="20" t="s">
        <v>21</v>
      </c>
      <c r="D19" s="46">
        <v>240893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240893</v>
      </c>
      <c r="O19" s="47">
        <f t="shared" si="2"/>
        <v>70.292675809746129</v>
      </c>
      <c r="P19" s="9"/>
    </row>
    <row r="20" spans="1:16">
      <c r="A20" s="12"/>
      <c r="B20" s="25">
        <v>338</v>
      </c>
      <c r="C20" s="20" t="s">
        <v>22</v>
      </c>
      <c r="D20" s="46">
        <v>12582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12582</v>
      </c>
      <c r="O20" s="47">
        <f t="shared" si="2"/>
        <v>3.671432740005836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SUM(D22:D25)</f>
        <v>25833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2085510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2111343</v>
      </c>
      <c r="O21" s="45">
        <f t="shared" si="2"/>
        <v>616.09074992704984</v>
      </c>
      <c r="P21" s="10"/>
    </row>
    <row r="22" spans="1:16">
      <c r="A22" s="12"/>
      <c r="B22" s="25">
        <v>342.1</v>
      </c>
      <c r="C22" s="20" t="s">
        <v>30</v>
      </c>
      <c r="D22" s="46">
        <v>20053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20053</v>
      </c>
      <c r="O22" s="47">
        <f t="shared" si="2"/>
        <v>5.8514735920630292</v>
      </c>
      <c r="P22" s="9"/>
    </row>
    <row r="23" spans="1:16">
      <c r="A23" s="12"/>
      <c r="B23" s="25">
        <v>342.5</v>
      </c>
      <c r="C23" s="20" t="s">
        <v>31</v>
      </c>
      <c r="D23" s="46">
        <v>3650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3650</v>
      </c>
      <c r="O23" s="47">
        <f t="shared" si="2"/>
        <v>1.0650714911000876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2085510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2085510</v>
      </c>
      <c r="O24" s="47">
        <f t="shared" si="2"/>
        <v>608.55266997373792</v>
      </c>
      <c r="P24" s="9"/>
    </row>
    <row r="25" spans="1:16">
      <c r="A25" s="12"/>
      <c r="B25" s="25">
        <v>349</v>
      </c>
      <c r="C25" s="20" t="s">
        <v>1</v>
      </c>
      <c r="D25" s="46">
        <v>2130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2130</v>
      </c>
      <c r="O25" s="47">
        <f t="shared" si="2"/>
        <v>0.62153487014881825</v>
      </c>
      <c r="P25" s="9"/>
    </row>
    <row r="26" spans="1:16" ht="15.75">
      <c r="A26" s="29" t="s">
        <v>28</v>
      </c>
      <c r="B26" s="30"/>
      <c r="C26" s="31"/>
      <c r="D26" s="32">
        <f t="shared" ref="D26:M26" si="7">SUM(D27:D30)</f>
        <v>77582</v>
      </c>
      <c r="E26" s="32">
        <f t="shared" si="7"/>
        <v>5902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83484</v>
      </c>
      <c r="O26" s="45">
        <f t="shared" si="2"/>
        <v>24.360665304931427</v>
      </c>
      <c r="P26" s="10"/>
    </row>
    <row r="27" spans="1:16">
      <c r="A27" s="13"/>
      <c r="B27" s="39">
        <v>351.1</v>
      </c>
      <c r="C27" s="21" t="s">
        <v>35</v>
      </c>
      <c r="D27" s="46">
        <v>72778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72778</v>
      </c>
      <c r="O27" s="47">
        <f t="shared" si="2"/>
        <v>21.236650131310185</v>
      </c>
      <c r="P27" s="9"/>
    </row>
    <row r="28" spans="1:16">
      <c r="A28" s="13"/>
      <c r="B28" s="39">
        <v>351.3</v>
      </c>
      <c r="C28" s="21" t="s">
        <v>36</v>
      </c>
      <c r="D28" s="46">
        <v>2683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2683</v>
      </c>
      <c r="O28" s="47">
        <f t="shared" si="2"/>
        <v>0.78290049606069445</v>
      </c>
      <c r="P28" s="9"/>
    </row>
    <row r="29" spans="1:16">
      <c r="A29" s="13"/>
      <c r="B29" s="39">
        <v>354</v>
      </c>
      <c r="C29" s="21" t="s">
        <v>37</v>
      </c>
      <c r="D29" s="46">
        <v>1575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8">SUM(D29:M29)</f>
        <v>1575</v>
      </c>
      <c r="O29" s="47">
        <f t="shared" si="2"/>
        <v>0.45958564341990077</v>
      </c>
      <c r="P29" s="9"/>
    </row>
    <row r="30" spans="1:16">
      <c r="A30" s="13"/>
      <c r="B30" s="39">
        <v>359</v>
      </c>
      <c r="C30" s="21" t="s">
        <v>38</v>
      </c>
      <c r="D30" s="46">
        <v>546</v>
      </c>
      <c r="E30" s="46">
        <v>5902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6448</v>
      </c>
      <c r="O30" s="47">
        <f t="shared" si="2"/>
        <v>1.8815290341406479</v>
      </c>
      <c r="P30" s="9"/>
    </row>
    <row r="31" spans="1:16" ht="15.75">
      <c r="A31" s="29" t="s">
        <v>4</v>
      </c>
      <c r="B31" s="30"/>
      <c r="C31" s="31"/>
      <c r="D31" s="32">
        <f t="shared" ref="D31:M31" si="9">SUM(D32:D36)</f>
        <v>155916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182179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338095</v>
      </c>
      <c r="O31" s="45">
        <f t="shared" si="2"/>
        <v>98.656259118762762</v>
      </c>
      <c r="P31" s="10"/>
    </row>
    <row r="32" spans="1:16">
      <c r="A32" s="12"/>
      <c r="B32" s="25">
        <v>361.1</v>
      </c>
      <c r="C32" s="20" t="s">
        <v>39</v>
      </c>
      <c r="D32" s="46">
        <v>75883</v>
      </c>
      <c r="E32" s="46">
        <v>0</v>
      </c>
      <c r="F32" s="46">
        <v>0</v>
      </c>
      <c r="G32" s="46">
        <v>0</v>
      </c>
      <c r="H32" s="46">
        <v>0</v>
      </c>
      <c r="I32" s="46">
        <v>203940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279823</v>
      </c>
      <c r="O32" s="47">
        <f t="shared" si="2"/>
        <v>81.652465713452003</v>
      </c>
      <c r="P32" s="9"/>
    </row>
    <row r="33" spans="1:119">
      <c r="A33" s="12"/>
      <c r="B33" s="25">
        <v>361.3</v>
      </c>
      <c r="C33" s="20" t="s">
        <v>40</v>
      </c>
      <c r="D33" s="46">
        <v>-8870</v>
      </c>
      <c r="E33" s="46">
        <v>0</v>
      </c>
      <c r="F33" s="46">
        <v>0</v>
      </c>
      <c r="G33" s="46">
        <v>0</v>
      </c>
      <c r="H33" s="46">
        <v>0</v>
      </c>
      <c r="I33" s="46">
        <v>-21761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-30631</v>
      </c>
      <c r="O33" s="47">
        <f t="shared" si="2"/>
        <v>-8.9381383133936385</v>
      </c>
      <c r="P33" s="9"/>
    </row>
    <row r="34" spans="1:119">
      <c r="A34" s="12"/>
      <c r="B34" s="25">
        <v>362</v>
      </c>
      <c r="C34" s="20" t="s">
        <v>41</v>
      </c>
      <c r="D34" s="46">
        <v>35750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35750</v>
      </c>
      <c r="O34" s="47">
        <f t="shared" si="2"/>
        <v>10.431864604610446</v>
      </c>
      <c r="P34" s="9"/>
    </row>
    <row r="35" spans="1:119">
      <c r="A35" s="12"/>
      <c r="B35" s="25">
        <v>366</v>
      </c>
      <c r="C35" s="20" t="s">
        <v>43</v>
      </c>
      <c r="D35" s="46">
        <v>11179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11179</v>
      </c>
      <c r="O35" s="47">
        <f t="shared" si="2"/>
        <v>3.2620367668514736</v>
      </c>
      <c r="P35" s="9"/>
    </row>
    <row r="36" spans="1:119">
      <c r="A36" s="12"/>
      <c r="B36" s="25">
        <v>369.9</v>
      </c>
      <c r="C36" s="20" t="s">
        <v>44</v>
      </c>
      <c r="D36" s="46">
        <v>41974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41974</v>
      </c>
      <c r="O36" s="47">
        <f t="shared" si="2"/>
        <v>12.248030347242485</v>
      </c>
      <c r="P36" s="9"/>
    </row>
    <row r="37" spans="1:119" ht="15.75">
      <c r="A37" s="29" t="s">
        <v>29</v>
      </c>
      <c r="B37" s="30"/>
      <c r="C37" s="31"/>
      <c r="D37" s="32">
        <f t="shared" ref="D37:M37" si="10">SUM(D38:D39)</f>
        <v>1040000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1040000</v>
      </c>
      <c r="O37" s="45">
        <f t="shared" si="2"/>
        <v>303.47242486139481</v>
      </c>
      <c r="P37" s="9"/>
    </row>
    <row r="38" spans="1:119">
      <c r="A38" s="12"/>
      <c r="B38" s="25">
        <v>381</v>
      </c>
      <c r="C38" s="20" t="s">
        <v>45</v>
      </c>
      <c r="D38" s="46">
        <v>190000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190000</v>
      </c>
      <c r="O38" s="47">
        <f t="shared" si="2"/>
        <v>55.442077618908669</v>
      </c>
      <c r="P38" s="9"/>
    </row>
    <row r="39" spans="1:119" ht="15.75" thickBot="1">
      <c r="A39" s="12"/>
      <c r="B39" s="25">
        <v>384</v>
      </c>
      <c r="C39" s="20" t="s">
        <v>76</v>
      </c>
      <c r="D39" s="46">
        <v>850000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850000</v>
      </c>
      <c r="O39" s="47">
        <f t="shared" si="2"/>
        <v>248.03034724248613</v>
      </c>
      <c r="P39" s="9"/>
    </row>
    <row r="40" spans="1:119" ht="16.5" thickBot="1">
      <c r="A40" s="14" t="s">
        <v>33</v>
      </c>
      <c r="B40" s="23"/>
      <c r="C40" s="22"/>
      <c r="D40" s="15">
        <f t="shared" ref="D40:M40" si="11">SUM(D5,D10,D15,D21,D26,D31,D37)</f>
        <v>3756926</v>
      </c>
      <c r="E40" s="15">
        <f t="shared" si="11"/>
        <v>5902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2267689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6030517</v>
      </c>
      <c r="O40" s="38">
        <f t="shared" si="2"/>
        <v>1759.7073241902538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77</v>
      </c>
      <c r="M42" s="48"/>
      <c r="N42" s="48"/>
      <c r="O42" s="43">
        <v>3427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108</v>
      </c>
      <c r="N4" s="35" t="s">
        <v>10</v>
      </c>
      <c r="O4" s="35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110</v>
      </c>
      <c r="B5" s="26"/>
      <c r="C5" s="26"/>
      <c r="D5" s="27">
        <f t="shared" ref="D5:N5" si="0">SUM(D6:D11)</f>
        <v>1969639</v>
      </c>
      <c r="E5" s="27">
        <f t="shared" si="0"/>
        <v>347698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42" si="1">SUM(D5:N5)</f>
        <v>2317337</v>
      </c>
      <c r="P5" s="33">
        <f t="shared" ref="P5:P42" si="2">(O5/P$44)</f>
        <v>650.57186973610328</v>
      </c>
      <c r="Q5" s="6"/>
    </row>
    <row r="6" spans="1:134">
      <c r="A6" s="12"/>
      <c r="B6" s="25">
        <v>311</v>
      </c>
      <c r="C6" s="20" t="s">
        <v>3</v>
      </c>
      <c r="D6" s="46">
        <v>1728377</v>
      </c>
      <c r="E6" s="46">
        <v>65958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1794335</v>
      </c>
      <c r="P6" s="47">
        <f t="shared" si="2"/>
        <v>503.74368332397529</v>
      </c>
      <c r="Q6" s="9"/>
    </row>
    <row r="7" spans="1:134">
      <c r="A7" s="12"/>
      <c r="B7" s="25">
        <v>312.41000000000003</v>
      </c>
      <c r="C7" s="20" t="s">
        <v>111</v>
      </c>
      <c r="D7" s="46">
        <v>79229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79229</v>
      </c>
      <c r="P7" s="47">
        <f t="shared" si="2"/>
        <v>22.242841100505334</v>
      </c>
      <c r="Q7" s="9"/>
    </row>
    <row r="8" spans="1:134">
      <c r="A8" s="12"/>
      <c r="B8" s="25">
        <v>312.43</v>
      </c>
      <c r="C8" s="20" t="s">
        <v>112</v>
      </c>
      <c r="D8" s="46">
        <v>36153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36153</v>
      </c>
      <c r="P8" s="47">
        <f t="shared" si="2"/>
        <v>10.149635036496351</v>
      </c>
      <c r="Q8" s="9"/>
    </row>
    <row r="9" spans="1:134">
      <c r="A9" s="12"/>
      <c r="B9" s="25">
        <v>312.63</v>
      </c>
      <c r="C9" s="20" t="s">
        <v>113</v>
      </c>
      <c r="D9" s="46">
        <v>0</v>
      </c>
      <c r="E9" s="46">
        <v>281740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281740</v>
      </c>
      <c r="P9" s="47">
        <f t="shared" si="2"/>
        <v>79.096013475575518</v>
      </c>
      <c r="Q9" s="9"/>
    </row>
    <row r="10" spans="1:134">
      <c r="A10" s="12"/>
      <c r="B10" s="25">
        <v>315.10000000000002</v>
      </c>
      <c r="C10" s="20" t="s">
        <v>114</v>
      </c>
      <c r="D10" s="46">
        <v>101702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101702</v>
      </c>
      <c r="P10" s="47">
        <f t="shared" si="2"/>
        <v>28.551937113980909</v>
      </c>
      <c r="Q10" s="9"/>
    </row>
    <row r="11" spans="1:134">
      <c r="A11" s="12"/>
      <c r="B11" s="25">
        <v>316</v>
      </c>
      <c r="C11" s="20" t="s">
        <v>67</v>
      </c>
      <c r="D11" s="46">
        <v>24178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24178</v>
      </c>
      <c r="P11" s="47">
        <f t="shared" si="2"/>
        <v>6.7877596855699043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SUM(D13:D16)</f>
        <v>402638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402638</v>
      </c>
      <c r="P12" s="45">
        <f t="shared" si="2"/>
        <v>113.03705783267827</v>
      </c>
      <c r="Q12" s="10"/>
    </row>
    <row r="13" spans="1:134">
      <c r="A13" s="12"/>
      <c r="B13" s="25">
        <v>322</v>
      </c>
      <c r="C13" s="20" t="s">
        <v>115</v>
      </c>
      <c r="D13" s="46">
        <v>185297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185297</v>
      </c>
      <c r="P13" s="47">
        <f t="shared" si="2"/>
        <v>52.020494104435713</v>
      </c>
      <c r="Q13" s="9"/>
    </row>
    <row r="14" spans="1:134">
      <c r="A14" s="12"/>
      <c r="B14" s="25">
        <v>322.89999999999998</v>
      </c>
      <c r="C14" s="20" t="s">
        <v>116</v>
      </c>
      <c r="D14" s="46">
        <v>14600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14600</v>
      </c>
      <c r="P14" s="47">
        <f t="shared" si="2"/>
        <v>4.0988208871420548</v>
      </c>
      <c r="Q14" s="9"/>
    </row>
    <row r="15" spans="1:134">
      <c r="A15" s="12"/>
      <c r="B15" s="25">
        <v>323.10000000000002</v>
      </c>
      <c r="C15" s="20" t="s">
        <v>15</v>
      </c>
      <c r="D15" s="46">
        <v>196221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196221</v>
      </c>
      <c r="P15" s="47">
        <f t="shared" si="2"/>
        <v>55.087310499719258</v>
      </c>
      <c r="Q15" s="9"/>
    </row>
    <row r="16" spans="1:134">
      <c r="A16" s="12"/>
      <c r="B16" s="25">
        <v>323.39999999999998</v>
      </c>
      <c r="C16" s="20" t="s">
        <v>16</v>
      </c>
      <c r="D16" s="46">
        <v>6520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6520</v>
      </c>
      <c r="P16" s="47">
        <f t="shared" si="2"/>
        <v>1.8304323413812464</v>
      </c>
      <c r="Q16" s="9"/>
    </row>
    <row r="17" spans="1:17" ht="15.75">
      <c r="A17" s="29" t="s">
        <v>117</v>
      </c>
      <c r="B17" s="30"/>
      <c r="C17" s="31"/>
      <c r="D17" s="32">
        <f t="shared" ref="D17:N17" si="4">SUM(D18:D23)</f>
        <v>505684</v>
      </c>
      <c r="E17" s="32">
        <f t="shared" si="4"/>
        <v>120000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625684</v>
      </c>
      <c r="P17" s="45">
        <f t="shared" si="2"/>
        <v>175.65524985962944</v>
      </c>
      <c r="Q17" s="10"/>
    </row>
    <row r="18" spans="1:17">
      <c r="A18" s="12"/>
      <c r="B18" s="25">
        <v>331.1</v>
      </c>
      <c r="C18" s="20" t="s">
        <v>118</v>
      </c>
      <c r="D18" s="46">
        <v>0</v>
      </c>
      <c r="E18" s="46">
        <v>120000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120000</v>
      </c>
      <c r="P18" s="47">
        <f t="shared" si="2"/>
        <v>33.688938798427849</v>
      </c>
      <c r="Q18" s="9"/>
    </row>
    <row r="19" spans="1:17">
      <c r="A19" s="12"/>
      <c r="B19" s="25">
        <v>331.2</v>
      </c>
      <c r="C19" s="20" t="s">
        <v>55</v>
      </c>
      <c r="D19" s="46">
        <v>49431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49431</v>
      </c>
      <c r="P19" s="47">
        <f t="shared" si="2"/>
        <v>13.877316114542392</v>
      </c>
      <c r="Q19" s="9"/>
    </row>
    <row r="20" spans="1:17">
      <c r="A20" s="12"/>
      <c r="B20" s="25">
        <v>335.125</v>
      </c>
      <c r="C20" s="20" t="s">
        <v>119</v>
      </c>
      <c r="D20" s="46">
        <v>128123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128123</v>
      </c>
      <c r="P20" s="47">
        <f t="shared" si="2"/>
        <v>35.96939921392476</v>
      </c>
      <c r="Q20" s="9"/>
    </row>
    <row r="21" spans="1:17">
      <c r="A21" s="12"/>
      <c r="B21" s="25">
        <v>335.18</v>
      </c>
      <c r="C21" s="20" t="s">
        <v>120</v>
      </c>
      <c r="D21" s="46">
        <v>313340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313340</v>
      </c>
      <c r="P21" s="47">
        <f t="shared" si="2"/>
        <v>87.967434025828183</v>
      </c>
      <c r="Q21" s="9"/>
    </row>
    <row r="22" spans="1:17">
      <c r="A22" s="12"/>
      <c r="B22" s="25">
        <v>337.7</v>
      </c>
      <c r="C22" s="20" t="s">
        <v>56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5000</v>
      </c>
      <c r="P22" s="47">
        <f t="shared" si="2"/>
        <v>1.403705783267827</v>
      </c>
      <c r="Q22" s="9"/>
    </row>
    <row r="23" spans="1:17">
      <c r="A23" s="12"/>
      <c r="B23" s="25">
        <v>338</v>
      </c>
      <c r="C23" s="20" t="s">
        <v>22</v>
      </c>
      <c r="D23" s="46">
        <v>9790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9790</v>
      </c>
      <c r="P23" s="47">
        <f t="shared" si="2"/>
        <v>2.7484559236384052</v>
      </c>
      <c r="Q23" s="9"/>
    </row>
    <row r="24" spans="1:17" ht="15.75">
      <c r="A24" s="29" t="s">
        <v>27</v>
      </c>
      <c r="B24" s="30"/>
      <c r="C24" s="31"/>
      <c r="D24" s="32">
        <f t="shared" ref="D24:N24" si="5">SUM(D25:D28)</f>
        <v>102611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3324409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3427020</v>
      </c>
      <c r="P24" s="45">
        <f t="shared" si="2"/>
        <v>962.10555867490177</v>
      </c>
      <c r="Q24" s="10"/>
    </row>
    <row r="25" spans="1:17">
      <c r="A25" s="12"/>
      <c r="B25" s="25">
        <v>342.1</v>
      </c>
      <c r="C25" s="20" t="s">
        <v>30</v>
      </c>
      <c r="D25" s="46">
        <v>78901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78901</v>
      </c>
      <c r="P25" s="47">
        <f t="shared" si="2"/>
        <v>22.150758001122966</v>
      </c>
      <c r="Q25" s="9"/>
    </row>
    <row r="26" spans="1:17">
      <c r="A26" s="12"/>
      <c r="B26" s="25">
        <v>342.5</v>
      </c>
      <c r="C26" s="20" t="s">
        <v>31</v>
      </c>
      <c r="D26" s="46">
        <v>5500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5500</v>
      </c>
      <c r="P26" s="47">
        <f t="shared" si="2"/>
        <v>1.5440763615946098</v>
      </c>
      <c r="Q26" s="9"/>
    </row>
    <row r="27" spans="1:17">
      <c r="A27" s="12"/>
      <c r="B27" s="25">
        <v>343.3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3324409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3324409</v>
      </c>
      <c r="P27" s="47">
        <f t="shared" si="2"/>
        <v>933.2984278495228</v>
      </c>
      <c r="Q27" s="9"/>
    </row>
    <row r="28" spans="1:17">
      <c r="A28" s="12"/>
      <c r="B28" s="25">
        <v>349</v>
      </c>
      <c r="C28" s="20" t="s">
        <v>122</v>
      </c>
      <c r="D28" s="46">
        <v>18210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18210</v>
      </c>
      <c r="P28" s="47">
        <f t="shared" si="2"/>
        <v>5.1122964626614262</v>
      </c>
      <c r="Q28" s="9"/>
    </row>
    <row r="29" spans="1:17" ht="15.75">
      <c r="A29" s="29" t="s">
        <v>28</v>
      </c>
      <c r="B29" s="30"/>
      <c r="C29" s="31"/>
      <c r="D29" s="32">
        <f t="shared" ref="D29:N29" si="6">SUM(D30:D32)</f>
        <v>8656</v>
      </c>
      <c r="E29" s="32">
        <f t="shared" si="6"/>
        <v>21875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30531</v>
      </c>
      <c r="P29" s="45">
        <f t="shared" si="2"/>
        <v>8.571308253790006</v>
      </c>
      <c r="Q29" s="10"/>
    </row>
    <row r="30" spans="1:17">
      <c r="A30" s="13"/>
      <c r="B30" s="39">
        <v>351.1</v>
      </c>
      <c r="C30" s="21" t="s">
        <v>35</v>
      </c>
      <c r="D30" s="46">
        <v>7310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7310</v>
      </c>
      <c r="P30" s="47">
        <f t="shared" si="2"/>
        <v>2.0522178551375632</v>
      </c>
      <c r="Q30" s="9"/>
    </row>
    <row r="31" spans="1:17">
      <c r="A31" s="13"/>
      <c r="B31" s="39">
        <v>354</v>
      </c>
      <c r="C31" s="21" t="s">
        <v>37</v>
      </c>
      <c r="D31" s="46">
        <v>1050</v>
      </c>
      <c r="E31" s="46">
        <v>21875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22925</v>
      </c>
      <c r="P31" s="47">
        <f t="shared" si="2"/>
        <v>6.435991016282987</v>
      </c>
      <c r="Q31" s="9"/>
    </row>
    <row r="32" spans="1:17">
      <c r="A32" s="13"/>
      <c r="B32" s="39">
        <v>359</v>
      </c>
      <c r="C32" s="21" t="s">
        <v>38</v>
      </c>
      <c r="D32" s="46">
        <v>296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296</v>
      </c>
      <c r="P32" s="47">
        <f t="shared" si="2"/>
        <v>8.3099382369455368E-2</v>
      </c>
      <c r="Q32" s="9"/>
    </row>
    <row r="33" spans="1:120" ht="15.75">
      <c r="A33" s="29" t="s">
        <v>4</v>
      </c>
      <c r="B33" s="30"/>
      <c r="C33" s="31"/>
      <c r="D33" s="32">
        <f t="shared" ref="D33:N33" si="7">SUM(D34:D38)</f>
        <v>120344</v>
      </c>
      <c r="E33" s="32">
        <f t="shared" si="7"/>
        <v>1945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13146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1"/>
        <v>135435</v>
      </c>
      <c r="P33" s="45">
        <f t="shared" si="2"/>
        <v>38.022178551375632</v>
      </c>
      <c r="Q33" s="10"/>
    </row>
    <row r="34" spans="1:120">
      <c r="A34" s="12"/>
      <c r="B34" s="25">
        <v>361.1</v>
      </c>
      <c r="C34" s="20" t="s">
        <v>39</v>
      </c>
      <c r="D34" s="46">
        <v>8246</v>
      </c>
      <c r="E34" s="46">
        <v>1666</v>
      </c>
      <c r="F34" s="46">
        <v>0</v>
      </c>
      <c r="G34" s="46">
        <v>0</v>
      </c>
      <c r="H34" s="46">
        <v>0</v>
      </c>
      <c r="I34" s="46">
        <v>12231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22143</v>
      </c>
      <c r="P34" s="47">
        <f t="shared" si="2"/>
        <v>6.2164514317798991</v>
      </c>
      <c r="Q34" s="9"/>
    </row>
    <row r="35" spans="1:120">
      <c r="A35" s="12"/>
      <c r="B35" s="25">
        <v>362</v>
      </c>
      <c r="C35" s="20" t="s">
        <v>41</v>
      </c>
      <c r="D35" s="46">
        <v>35000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35000</v>
      </c>
      <c r="P35" s="47">
        <f t="shared" si="2"/>
        <v>9.82594048287479</v>
      </c>
      <c r="Q35" s="9"/>
    </row>
    <row r="36" spans="1:120">
      <c r="A36" s="12"/>
      <c r="B36" s="25">
        <v>364</v>
      </c>
      <c r="C36" s="20" t="s">
        <v>80</v>
      </c>
      <c r="D36" s="46">
        <v>18015</v>
      </c>
      <c r="E36" s="46">
        <v>0</v>
      </c>
      <c r="F36" s="46">
        <v>0</v>
      </c>
      <c r="G36" s="46">
        <v>0</v>
      </c>
      <c r="H36" s="46">
        <v>0</v>
      </c>
      <c r="I36" s="46">
        <v>915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18930</v>
      </c>
      <c r="P36" s="47">
        <f t="shared" si="2"/>
        <v>5.3144300954519936</v>
      </c>
      <c r="Q36" s="9"/>
    </row>
    <row r="37" spans="1:120">
      <c r="A37" s="12"/>
      <c r="B37" s="25">
        <v>366</v>
      </c>
      <c r="C37" s="20" t="s">
        <v>43</v>
      </c>
      <c r="D37" s="46">
        <v>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160</v>
      </c>
      <c r="P37" s="47">
        <f t="shared" si="2"/>
        <v>4.4918585064570464E-2</v>
      </c>
      <c r="Q37" s="9"/>
    </row>
    <row r="38" spans="1:120">
      <c r="A38" s="12"/>
      <c r="B38" s="25">
        <v>369.9</v>
      </c>
      <c r="C38" s="20" t="s">
        <v>44</v>
      </c>
      <c r="D38" s="46">
        <v>58923</v>
      </c>
      <c r="E38" s="46">
        <v>279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59202</v>
      </c>
      <c r="P38" s="47">
        <f t="shared" si="2"/>
        <v>16.62043795620438</v>
      </c>
      <c r="Q38" s="9"/>
    </row>
    <row r="39" spans="1:120" ht="15.75">
      <c r="A39" s="29" t="s">
        <v>29</v>
      </c>
      <c r="B39" s="30"/>
      <c r="C39" s="31"/>
      <c r="D39" s="32">
        <f t="shared" ref="D39:N39" si="8">SUM(D40:D41)</f>
        <v>220000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56918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1"/>
        <v>276918</v>
      </c>
      <c r="P39" s="45">
        <f t="shared" si="2"/>
        <v>77.742279618192029</v>
      </c>
      <c r="Q39" s="9"/>
    </row>
    <row r="40" spans="1:120">
      <c r="A40" s="12"/>
      <c r="B40" s="25">
        <v>381</v>
      </c>
      <c r="C40" s="20" t="s">
        <v>45</v>
      </c>
      <c r="D40" s="46">
        <v>220000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"/>
        <v>220000</v>
      </c>
      <c r="P40" s="47">
        <f t="shared" si="2"/>
        <v>61.763054463784393</v>
      </c>
      <c r="Q40" s="9"/>
    </row>
    <row r="41" spans="1:120" ht="15.75" thickBot="1">
      <c r="A41" s="12"/>
      <c r="B41" s="25">
        <v>389.8</v>
      </c>
      <c r="C41" s="20" t="s">
        <v>123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56918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"/>
        <v>56918</v>
      </c>
      <c r="P41" s="47">
        <f t="shared" si="2"/>
        <v>15.979225154407636</v>
      </c>
      <c r="Q41" s="9"/>
    </row>
    <row r="42" spans="1:120" ht="16.5" thickBot="1">
      <c r="A42" s="14" t="s">
        <v>33</v>
      </c>
      <c r="B42" s="23"/>
      <c r="C42" s="22"/>
      <c r="D42" s="15">
        <f t="shared" ref="D42:N42" si="9">SUM(D5,D12,D17,D24,D29,D33,D39)</f>
        <v>3329572</v>
      </c>
      <c r="E42" s="15">
        <f t="shared" si="9"/>
        <v>491518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3394473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  <c r="O42" s="15">
        <f t="shared" si="1"/>
        <v>7215563</v>
      </c>
      <c r="P42" s="38">
        <f t="shared" si="2"/>
        <v>2025.7055025266704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124</v>
      </c>
      <c r="N44" s="48"/>
      <c r="O44" s="48"/>
      <c r="P44" s="43">
        <v>3562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1890709</v>
      </c>
      <c r="E5" s="27">
        <f t="shared" si="0"/>
        <v>293213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2183922</v>
      </c>
      <c r="O5" s="33">
        <f t="shared" ref="O5:O45" si="2">(N5/O$47)</f>
        <v>637.45534150612957</v>
      </c>
      <c r="P5" s="6"/>
    </row>
    <row r="6" spans="1:133">
      <c r="A6" s="12"/>
      <c r="B6" s="25">
        <v>311</v>
      </c>
      <c r="C6" s="20" t="s">
        <v>3</v>
      </c>
      <c r="D6" s="46">
        <v>1652311</v>
      </c>
      <c r="E6" s="46">
        <v>44647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1696958</v>
      </c>
      <c r="O6" s="47">
        <f t="shared" si="2"/>
        <v>495.31757151196729</v>
      </c>
      <c r="P6" s="9"/>
    </row>
    <row r="7" spans="1:133">
      <c r="A7" s="12"/>
      <c r="B7" s="25">
        <v>312.41000000000003</v>
      </c>
      <c r="C7" s="20" t="s">
        <v>98</v>
      </c>
      <c r="D7" s="46">
        <v>75603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75603</v>
      </c>
      <c r="O7" s="47">
        <f t="shared" si="2"/>
        <v>22.067425569176883</v>
      </c>
      <c r="P7" s="9"/>
    </row>
    <row r="8" spans="1:133">
      <c r="A8" s="12"/>
      <c r="B8" s="25">
        <v>312.42</v>
      </c>
      <c r="C8" s="20" t="s">
        <v>99</v>
      </c>
      <c r="D8" s="46">
        <v>34736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34736</v>
      </c>
      <c r="O8" s="47">
        <f t="shared" si="2"/>
        <v>10.138937536485697</v>
      </c>
      <c r="P8" s="9"/>
    </row>
    <row r="9" spans="1:133">
      <c r="A9" s="12"/>
      <c r="B9" s="25">
        <v>312.60000000000002</v>
      </c>
      <c r="C9" s="20" t="s">
        <v>90</v>
      </c>
      <c r="D9" s="46">
        <v>0</v>
      </c>
      <c r="E9" s="46">
        <v>248566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248566</v>
      </c>
      <c r="O9" s="47">
        <f t="shared" si="2"/>
        <v>72.552831290134264</v>
      </c>
      <c r="P9" s="9"/>
    </row>
    <row r="10" spans="1:133">
      <c r="A10" s="12"/>
      <c r="B10" s="25">
        <v>315</v>
      </c>
      <c r="C10" s="20" t="s">
        <v>66</v>
      </c>
      <c r="D10" s="46">
        <v>106200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106200</v>
      </c>
      <c r="O10" s="47">
        <f t="shared" si="2"/>
        <v>30.998248686514888</v>
      </c>
      <c r="P10" s="9"/>
    </row>
    <row r="11" spans="1:133">
      <c r="A11" s="12"/>
      <c r="B11" s="25">
        <v>316</v>
      </c>
      <c r="C11" s="20" t="s">
        <v>67</v>
      </c>
      <c r="D11" s="46">
        <v>21859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21859</v>
      </c>
      <c r="O11" s="47">
        <f t="shared" si="2"/>
        <v>6.3803269118505543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368716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368716</v>
      </c>
      <c r="O12" s="45">
        <f t="shared" si="2"/>
        <v>107.62288382953882</v>
      </c>
      <c r="P12" s="10"/>
    </row>
    <row r="13" spans="1:133">
      <c r="A13" s="12"/>
      <c r="B13" s="25">
        <v>322</v>
      </c>
      <c r="C13" s="20" t="s">
        <v>0</v>
      </c>
      <c r="D13" s="46">
        <v>164830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164830</v>
      </c>
      <c r="O13" s="47">
        <f t="shared" si="2"/>
        <v>48.111500291885584</v>
      </c>
      <c r="P13" s="9"/>
    </row>
    <row r="14" spans="1:133">
      <c r="A14" s="12"/>
      <c r="B14" s="25">
        <v>323.10000000000002</v>
      </c>
      <c r="C14" s="20" t="s">
        <v>15</v>
      </c>
      <c r="D14" s="46">
        <v>186803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186803</v>
      </c>
      <c r="O14" s="47">
        <f t="shared" si="2"/>
        <v>54.525102159953299</v>
      </c>
      <c r="P14" s="9"/>
    </row>
    <row r="15" spans="1:133">
      <c r="A15" s="12"/>
      <c r="B15" s="25">
        <v>323.39999999999998</v>
      </c>
      <c r="C15" s="20" t="s">
        <v>16</v>
      </c>
      <c r="D15" s="46">
        <v>4597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4597</v>
      </c>
      <c r="O15" s="47">
        <f t="shared" si="2"/>
        <v>1.3417980151780502</v>
      </c>
      <c r="P15" s="9"/>
    </row>
    <row r="16" spans="1:133">
      <c r="A16" s="12"/>
      <c r="B16" s="25">
        <v>329</v>
      </c>
      <c r="C16" s="20" t="s">
        <v>17</v>
      </c>
      <c r="D16" s="46">
        <v>12486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12486</v>
      </c>
      <c r="O16" s="47">
        <f t="shared" si="2"/>
        <v>3.6444833625218913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476292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476292</v>
      </c>
      <c r="O17" s="45">
        <f t="shared" si="2"/>
        <v>139.02276707530649</v>
      </c>
      <c r="P17" s="10"/>
    </row>
    <row r="18" spans="1:16">
      <c r="A18" s="12"/>
      <c r="B18" s="25">
        <v>331.2</v>
      </c>
      <c r="C18" s="20" t="s">
        <v>55</v>
      </c>
      <c r="D18" s="46">
        <v>38371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38371</v>
      </c>
      <c r="O18" s="47">
        <f t="shared" si="2"/>
        <v>11.199941622883829</v>
      </c>
      <c r="P18" s="9"/>
    </row>
    <row r="19" spans="1:16">
      <c r="A19" s="12"/>
      <c r="B19" s="25">
        <v>334.31</v>
      </c>
      <c r="C19" s="20" t="s">
        <v>100</v>
      </c>
      <c r="D19" s="46">
        <v>5252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5252</v>
      </c>
      <c r="O19" s="47">
        <f t="shared" si="2"/>
        <v>1.5329830706363106</v>
      </c>
      <c r="P19" s="9"/>
    </row>
    <row r="20" spans="1:16">
      <c r="A20" s="12"/>
      <c r="B20" s="25">
        <v>335.12</v>
      </c>
      <c r="C20" s="20" t="s">
        <v>79</v>
      </c>
      <c r="D20" s="46">
        <v>113354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113354</v>
      </c>
      <c r="O20" s="47">
        <f t="shared" si="2"/>
        <v>33.086398131932285</v>
      </c>
      <c r="P20" s="9"/>
    </row>
    <row r="21" spans="1:16">
      <c r="A21" s="12"/>
      <c r="B21" s="25">
        <v>335.18</v>
      </c>
      <c r="C21" s="20" t="s">
        <v>68</v>
      </c>
      <c r="D21" s="46">
        <v>267627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267627</v>
      </c>
      <c r="O21" s="47">
        <f t="shared" si="2"/>
        <v>78.116462346760073</v>
      </c>
      <c r="P21" s="9"/>
    </row>
    <row r="22" spans="1:16">
      <c r="A22" s="12"/>
      <c r="B22" s="25">
        <v>335.19</v>
      </c>
      <c r="C22" s="20" t="s">
        <v>101</v>
      </c>
      <c r="D22" s="46">
        <v>10816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10816</v>
      </c>
      <c r="O22" s="47">
        <f t="shared" si="2"/>
        <v>3.1570344424985404</v>
      </c>
      <c r="P22" s="9"/>
    </row>
    <row r="23" spans="1:16">
      <c r="A23" s="12"/>
      <c r="B23" s="25">
        <v>337.1</v>
      </c>
      <c r="C23" s="20" t="s">
        <v>102</v>
      </c>
      <c r="D23" s="46">
        <v>40872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40872</v>
      </c>
      <c r="O23" s="47">
        <f t="shared" si="2"/>
        <v>11.929947460595447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SUM(D25:D28)</f>
        <v>65943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3253325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3319268</v>
      </c>
      <c r="O24" s="45">
        <f t="shared" si="2"/>
        <v>968.84646818447163</v>
      </c>
      <c r="P24" s="10"/>
    </row>
    <row r="25" spans="1:16">
      <c r="A25" s="12"/>
      <c r="B25" s="25">
        <v>342.1</v>
      </c>
      <c r="C25" s="20" t="s">
        <v>30</v>
      </c>
      <c r="D25" s="46">
        <v>57708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57708</v>
      </c>
      <c r="O25" s="47">
        <f t="shared" si="2"/>
        <v>16.84413309982487</v>
      </c>
      <c r="P25" s="9"/>
    </row>
    <row r="26" spans="1:16">
      <c r="A26" s="12"/>
      <c r="B26" s="25">
        <v>342.5</v>
      </c>
      <c r="C26" s="20" t="s">
        <v>31</v>
      </c>
      <c r="D26" s="46">
        <v>1900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1900</v>
      </c>
      <c r="O26" s="47">
        <f t="shared" si="2"/>
        <v>0.55458260361938116</v>
      </c>
      <c r="P26" s="9"/>
    </row>
    <row r="27" spans="1:16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3253325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3253325</v>
      </c>
      <c r="O27" s="47">
        <f t="shared" si="2"/>
        <v>949.59865732632807</v>
      </c>
      <c r="P27" s="9"/>
    </row>
    <row r="28" spans="1:16">
      <c r="A28" s="12"/>
      <c r="B28" s="25">
        <v>349</v>
      </c>
      <c r="C28" s="20" t="s">
        <v>1</v>
      </c>
      <c r="D28" s="46">
        <v>6335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6335</v>
      </c>
      <c r="O28" s="47">
        <f t="shared" si="2"/>
        <v>1.8490951546993579</v>
      </c>
      <c r="P28" s="9"/>
    </row>
    <row r="29" spans="1:16" ht="15.75">
      <c r="A29" s="29" t="s">
        <v>28</v>
      </c>
      <c r="B29" s="30"/>
      <c r="C29" s="31"/>
      <c r="D29" s="32">
        <f t="shared" ref="D29:M29" si="6">SUM(D30:D33)</f>
        <v>234110</v>
      </c>
      <c r="E29" s="32">
        <f t="shared" si="6"/>
        <v>1782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235892</v>
      </c>
      <c r="O29" s="45">
        <f t="shared" si="2"/>
        <v>68.853473438412138</v>
      </c>
      <c r="P29" s="10"/>
    </row>
    <row r="30" spans="1:16">
      <c r="A30" s="13"/>
      <c r="B30" s="39">
        <v>351.1</v>
      </c>
      <c r="C30" s="21" t="s">
        <v>35</v>
      </c>
      <c r="D30" s="46">
        <v>20163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20163</v>
      </c>
      <c r="O30" s="47">
        <f t="shared" si="2"/>
        <v>5.8852889667250441</v>
      </c>
      <c r="P30" s="9"/>
    </row>
    <row r="31" spans="1:16">
      <c r="A31" s="13"/>
      <c r="B31" s="39">
        <v>354</v>
      </c>
      <c r="C31" s="21" t="s">
        <v>37</v>
      </c>
      <c r="D31" s="46">
        <v>213874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213874</v>
      </c>
      <c r="O31" s="47">
        <f t="shared" si="2"/>
        <v>62.426736719206069</v>
      </c>
      <c r="P31" s="9"/>
    </row>
    <row r="32" spans="1:16">
      <c r="A32" s="13"/>
      <c r="B32" s="39">
        <v>358.2</v>
      </c>
      <c r="C32" s="21" t="s">
        <v>69</v>
      </c>
      <c r="D32" s="46">
        <v>0</v>
      </c>
      <c r="E32" s="46">
        <v>1782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1782</v>
      </c>
      <c r="O32" s="47">
        <f t="shared" si="2"/>
        <v>0.52014010507880915</v>
      </c>
      <c r="P32" s="9"/>
    </row>
    <row r="33" spans="1:119">
      <c r="A33" s="13"/>
      <c r="B33" s="39">
        <v>359</v>
      </c>
      <c r="C33" s="21" t="s">
        <v>38</v>
      </c>
      <c r="D33" s="46">
        <v>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73</v>
      </c>
      <c r="O33" s="47">
        <f t="shared" si="2"/>
        <v>2.1307647402218331E-2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SUM(D35:D39)</f>
        <v>167852</v>
      </c>
      <c r="E34" s="32">
        <f t="shared" si="7"/>
        <v>1663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55719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225234</v>
      </c>
      <c r="O34" s="45">
        <f t="shared" si="2"/>
        <v>65.742556917688262</v>
      </c>
      <c r="P34" s="10"/>
    </row>
    <row r="35" spans="1:119">
      <c r="A35" s="12"/>
      <c r="B35" s="25">
        <v>361.1</v>
      </c>
      <c r="C35" s="20" t="s">
        <v>39</v>
      </c>
      <c r="D35" s="46">
        <v>15268</v>
      </c>
      <c r="E35" s="46">
        <v>1663</v>
      </c>
      <c r="F35" s="46">
        <v>0</v>
      </c>
      <c r="G35" s="46">
        <v>0</v>
      </c>
      <c r="H35" s="46">
        <v>0</v>
      </c>
      <c r="I35" s="46">
        <v>33368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50299</v>
      </c>
      <c r="O35" s="47">
        <f t="shared" si="2"/>
        <v>14.681552831290134</v>
      </c>
      <c r="P35" s="9"/>
    </row>
    <row r="36" spans="1:119">
      <c r="A36" s="12"/>
      <c r="B36" s="25">
        <v>362</v>
      </c>
      <c r="C36" s="20" t="s">
        <v>41</v>
      </c>
      <c r="D36" s="46">
        <v>39550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39550</v>
      </c>
      <c r="O36" s="47">
        <f t="shared" si="2"/>
        <v>11.544074722708698</v>
      </c>
      <c r="P36" s="9"/>
    </row>
    <row r="37" spans="1:119">
      <c r="A37" s="12"/>
      <c r="B37" s="25">
        <v>364</v>
      </c>
      <c r="C37" s="20" t="s">
        <v>80</v>
      </c>
      <c r="D37" s="46">
        <v>5990</v>
      </c>
      <c r="E37" s="46">
        <v>0</v>
      </c>
      <c r="F37" s="46">
        <v>0</v>
      </c>
      <c r="G37" s="46">
        <v>0</v>
      </c>
      <c r="H37" s="46">
        <v>0</v>
      </c>
      <c r="I37" s="46">
        <v>22351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28341</v>
      </c>
      <c r="O37" s="47">
        <f t="shared" si="2"/>
        <v>8.2723292469352021</v>
      </c>
      <c r="P37" s="9"/>
    </row>
    <row r="38" spans="1:119">
      <c r="A38" s="12"/>
      <c r="B38" s="25">
        <v>366</v>
      </c>
      <c r="C38" s="20" t="s">
        <v>43</v>
      </c>
      <c r="D38" s="46">
        <v>25628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25628</v>
      </c>
      <c r="O38" s="47">
        <f t="shared" si="2"/>
        <v>7.4804436660828957</v>
      </c>
      <c r="P38" s="9"/>
    </row>
    <row r="39" spans="1:119">
      <c r="A39" s="12"/>
      <c r="B39" s="25">
        <v>369.9</v>
      </c>
      <c r="C39" s="20" t="s">
        <v>44</v>
      </c>
      <c r="D39" s="46">
        <v>81416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81416</v>
      </c>
      <c r="O39" s="47">
        <f t="shared" si="2"/>
        <v>23.764156450671337</v>
      </c>
      <c r="P39" s="9"/>
    </row>
    <row r="40" spans="1:119" ht="15.75">
      <c r="A40" s="29" t="s">
        <v>29</v>
      </c>
      <c r="B40" s="30"/>
      <c r="C40" s="31"/>
      <c r="D40" s="32">
        <f t="shared" ref="D40:M40" si="8">SUM(D41:D44)</f>
        <v>1673946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239985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1913931</v>
      </c>
      <c r="O40" s="45">
        <f t="shared" si="2"/>
        <v>558.64886164623465</v>
      </c>
      <c r="P40" s="9"/>
    </row>
    <row r="41" spans="1:119">
      <c r="A41" s="12"/>
      <c r="B41" s="25">
        <v>381</v>
      </c>
      <c r="C41" s="20" t="s">
        <v>45</v>
      </c>
      <c r="D41" s="46">
        <v>220000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220000</v>
      </c>
      <c r="O41" s="47">
        <f t="shared" si="2"/>
        <v>64.214827787507303</v>
      </c>
      <c r="P41" s="9"/>
    </row>
    <row r="42" spans="1:119">
      <c r="A42" s="12"/>
      <c r="B42" s="25">
        <v>384</v>
      </c>
      <c r="C42" s="20" t="s">
        <v>76</v>
      </c>
      <c r="D42" s="46">
        <v>279946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279946</v>
      </c>
      <c r="O42" s="47">
        <f t="shared" si="2"/>
        <v>81.712200817279623</v>
      </c>
      <c r="P42" s="9"/>
    </row>
    <row r="43" spans="1:119">
      <c r="A43" s="12"/>
      <c r="B43" s="25">
        <v>385</v>
      </c>
      <c r="C43" s="20" t="s">
        <v>103</v>
      </c>
      <c r="D43" s="46">
        <v>1174000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1174000</v>
      </c>
      <c r="O43" s="47">
        <f t="shared" si="2"/>
        <v>342.67367192060715</v>
      </c>
      <c r="P43" s="9"/>
    </row>
    <row r="44" spans="1:119" ht="15.75" thickBot="1">
      <c r="A44" s="12"/>
      <c r="B44" s="25">
        <v>389.6</v>
      </c>
      <c r="C44" s="20" t="s">
        <v>104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239985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239985</v>
      </c>
      <c r="O44" s="47">
        <f t="shared" si="2"/>
        <v>70.048161120840632</v>
      </c>
      <c r="P44" s="9"/>
    </row>
    <row r="45" spans="1:119" ht="16.5" thickBot="1">
      <c r="A45" s="14" t="s">
        <v>33</v>
      </c>
      <c r="B45" s="23"/>
      <c r="C45" s="22"/>
      <c r="D45" s="15">
        <f t="shared" ref="D45:M45" si="9">SUM(D5,D12,D17,D24,D29,D34,D40)</f>
        <v>4877568</v>
      </c>
      <c r="E45" s="15">
        <f t="shared" si="9"/>
        <v>296658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3549029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8723255</v>
      </c>
      <c r="O45" s="38">
        <f t="shared" si="2"/>
        <v>2546.1923525977818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105</v>
      </c>
      <c r="M47" s="48"/>
      <c r="N47" s="48"/>
      <c r="O47" s="43">
        <v>3426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58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1812159</v>
      </c>
      <c r="E5" s="27">
        <f t="shared" si="0"/>
        <v>289309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2101468</v>
      </c>
      <c r="O5" s="33">
        <f t="shared" ref="O5:O42" si="2">(N5/O$44)</f>
        <v>614.46432748538007</v>
      </c>
      <c r="P5" s="6"/>
    </row>
    <row r="6" spans="1:133">
      <c r="A6" s="12"/>
      <c r="B6" s="25">
        <v>311</v>
      </c>
      <c r="C6" s="20" t="s">
        <v>3</v>
      </c>
      <c r="D6" s="46">
        <v>1560352</v>
      </c>
      <c r="E6" s="46">
        <v>39040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1599392</v>
      </c>
      <c r="O6" s="47">
        <f t="shared" si="2"/>
        <v>467.65847953216377</v>
      </c>
      <c r="P6" s="9"/>
    </row>
    <row r="7" spans="1:133">
      <c r="A7" s="12"/>
      <c r="B7" s="25">
        <v>312.10000000000002</v>
      </c>
      <c r="C7" s="20" t="s">
        <v>11</v>
      </c>
      <c r="D7" s="46">
        <v>119224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119224</v>
      </c>
      <c r="O7" s="47">
        <f t="shared" si="2"/>
        <v>34.860818713450293</v>
      </c>
      <c r="P7" s="9"/>
    </row>
    <row r="8" spans="1:133">
      <c r="A8" s="12"/>
      <c r="B8" s="25">
        <v>312.60000000000002</v>
      </c>
      <c r="C8" s="20" t="s">
        <v>90</v>
      </c>
      <c r="D8" s="46">
        <v>0</v>
      </c>
      <c r="E8" s="46">
        <v>250269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250269</v>
      </c>
      <c r="O8" s="47">
        <f t="shared" si="2"/>
        <v>73.178070175438592</v>
      </c>
      <c r="P8" s="9"/>
    </row>
    <row r="9" spans="1:133">
      <c r="A9" s="12"/>
      <c r="B9" s="25">
        <v>315</v>
      </c>
      <c r="C9" s="20" t="s">
        <v>66</v>
      </c>
      <c r="D9" s="46">
        <v>109346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109346</v>
      </c>
      <c r="O9" s="47">
        <f t="shared" si="2"/>
        <v>31.972514619883039</v>
      </c>
      <c r="P9" s="9"/>
    </row>
    <row r="10" spans="1:133">
      <c r="A10" s="12"/>
      <c r="B10" s="25">
        <v>316</v>
      </c>
      <c r="C10" s="20" t="s">
        <v>67</v>
      </c>
      <c r="D10" s="46">
        <v>23237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23237</v>
      </c>
      <c r="O10" s="47">
        <f t="shared" si="2"/>
        <v>6.7944444444444443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365412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365412</v>
      </c>
      <c r="O11" s="45">
        <f t="shared" si="2"/>
        <v>106.84561403508772</v>
      </c>
      <c r="P11" s="10"/>
    </row>
    <row r="12" spans="1:133">
      <c r="A12" s="12"/>
      <c r="B12" s="25">
        <v>322</v>
      </c>
      <c r="C12" s="20" t="s">
        <v>0</v>
      </c>
      <c r="D12" s="46">
        <v>156900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156900</v>
      </c>
      <c r="O12" s="47">
        <f t="shared" si="2"/>
        <v>45.877192982456137</v>
      </c>
      <c r="P12" s="9"/>
    </row>
    <row r="13" spans="1:133">
      <c r="A13" s="12"/>
      <c r="B13" s="25">
        <v>323.10000000000002</v>
      </c>
      <c r="C13" s="20" t="s">
        <v>15</v>
      </c>
      <c r="D13" s="46">
        <v>192358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192358</v>
      </c>
      <c r="O13" s="47">
        <f t="shared" si="2"/>
        <v>56.245029239766083</v>
      </c>
      <c r="P13" s="9"/>
    </row>
    <row r="14" spans="1:133">
      <c r="A14" s="12"/>
      <c r="B14" s="25">
        <v>323.39999999999998</v>
      </c>
      <c r="C14" s="20" t="s">
        <v>16</v>
      </c>
      <c r="D14" s="46">
        <v>2784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2784</v>
      </c>
      <c r="O14" s="47">
        <f t="shared" si="2"/>
        <v>0.81403508771929822</v>
      </c>
      <c r="P14" s="9"/>
    </row>
    <row r="15" spans="1:133">
      <c r="A15" s="12"/>
      <c r="B15" s="25">
        <v>329</v>
      </c>
      <c r="C15" s="20" t="s">
        <v>17</v>
      </c>
      <c r="D15" s="46">
        <v>13370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13370</v>
      </c>
      <c r="O15" s="47">
        <f t="shared" si="2"/>
        <v>3.9093567251461989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576314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576314</v>
      </c>
      <c r="O16" s="45">
        <f t="shared" si="2"/>
        <v>168.51286549707604</v>
      </c>
      <c r="P16" s="10"/>
    </row>
    <row r="17" spans="1:16">
      <c r="A17" s="12"/>
      <c r="B17" s="25">
        <v>331.2</v>
      </c>
      <c r="C17" s="20" t="s">
        <v>55</v>
      </c>
      <c r="D17" s="46">
        <v>159611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159611</v>
      </c>
      <c r="O17" s="47">
        <f t="shared" si="2"/>
        <v>46.669883040935673</v>
      </c>
      <c r="P17" s="9"/>
    </row>
    <row r="18" spans="1:16">
      <c r="A18" s="12"/>
      <c r="B18" s="25">
        <v>334.2</v>
      </c>
      <c r="C18" s="20" t="s">
        <v>93</v>
      </c>
      <c r="D18" s="46">
        <v>6891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6891</v>
      </c>
      <c r="O18" s="47">
        <f t="shared" si="2"/>
        <v>2.0149122807017545</v>
      </c>
      <c r="P18" s="9"/>
    </row>
    <row r="19" spans="1:16">
      <c r="A19" s="12"/>
      <c r="B19" s="25">
        <v>335.12</v>
      </c>
      <c r="C19" s="20" t="s">
        <v>79</v>
      </c>
      <c r="D19" s="46">
        <v>122658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122658</v>
      </c>
      <c r="O19" s="47">
        <f t="shared" si="2"/>
        <v>35.864912280701752</v>
      </c>
      <c r="P19" s="9"/>
    </row>
    <row r="20" spans="1:16">
      <c r="A20" s="12"/>
      <c r="B20" s="25">
        <v>335.18</v>
      </c>
      <c r="C20" s="20" t="s">
        <v>68</v>
      </c>
      <c r="D20" s="46">
        <v>276422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276422</v>
      </c>
      <c r="O20" s="47">
        <f t="shared" si="2"/>
        <v>80.82514619883041</v>
      </c>
      <c r="P20" s="9"/>
    </row>
    <row r="21" spans="1:16">
      <c r="A21" s="12"/>
      <c r="B21" s="25">
        <v>337.7</v>
      </c>
      <c r="C21" s="20" t="s">
        <v>56</v>
      </c>
      <c r="D21" s="46">
        <v>564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564</v>
      </c>
      <c r="O21" s="47">
        <f t="shared" si="2"/>
        <v>0.1649122807017544</v>
      </c>
      <c r="P21" s="9"/>
    </row>
    <row r="22" spans="1:16">
      <c r="A22" s="12"/>
      <c r="B22" s="25">
        <v>338</v>
      </c>
      <c r="C22" s="20" t="s">
        <v>22</v>
      </c>
      <c r="D22" s="46">
        <v>10168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10168</v>
      </c>
      <c r="O22" s="47">
        <f t="shared" si="2"/>
        <v>2.9730994152046786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SUM(D24:D27)</f>
        <v>145838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3102674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3248512</v>
      </c>
      <c r="O23" s="45">
        <f t="shared" si="2"/>
        <v>949.8573099415205</v>
      </c>
      <c r="P23" s="10"/>
    </row>
    <row r="24" spans="1:16">
      <c r="A24" s="12"/>
      <c r="B24" s="25">
        <v>342.1</v>
      </c>
      <c r="C24" s="20" t="s">
        <v>30</v>
      </c>
      <c r="D24" s="46">
        <v>138688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138688</v>
      </c>
      <c r="O24" s="47">
        <f t="shared" si="2"/>
        <v>40.552046783625734</v>
      </c>
      <c r="P24" s="9"/>
    </row>
    <row r="25" spans="1:16">
      <c r="A25" s="12"/>
      <c r="B25" s="25">
        <v>342.5</v>
      </c>
      <c r="C25" s="20" t="s">
        <v>31</v>
      </c>
      <c r="D25" s="46">
        <v>3075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3075</v>
      </c>
      <c r="O25" s="47">
        <f t="shared" si="2"/>
        <v>0.89912280701754388</v>
      </c>
      <c r="P25" s="9"/>
    </row>
    <row r="26" spans="1:16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3102674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3102674</v>
      </c>
      <c r="O26" s="47">
        <f t="shared" si="2"/>
        <v>907.21461988304088</v>
      </c>
      <c r="P26" s="9"/>
    </row>
    <row r="27" spans="1:16">
      <c r="A27" s="12"/>
      <c r="B27" s="25">
        <v>349</v>
      </c>
      <c r="C27" s="20" t="s">
        <v>1</v>
      </c>
      <c r="D27" s="46">
        <v>4075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4075</v>
      </c>
      <c r="O27" s="47">
        <f t="shared" si="2"/>
        <v>1.1915204678362572</v>
      </c>
      <c r="P27" s="9"/>
    </row>
    <row r="28" spans="1:16" ht="15.75">
      <c r="A28" s="29" t="s">
        <v>28</v>
      </c>
      <c r="B28" s="30"/>
      <c r="C28" s="31"/>
      <c r="D28" s="32">
        <f t="shared" ref="D28:M28" si="6">SUM(D29:D32)</f>
        <v>53559</v>
      </c>
      <c r="E28" s="32">
        <f t="shared" si="6"/>
        <v>6890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60449</v>
      </c>
      <c r="O28" s="45">
        <f t="shared" si="2"/>
        <v>17.675146198830408</v>
      </c>
      <c r="P28" s="10"/>
    </row>
    <row r="29" spans="1:16">
      <c r="A29" s="13"/>
      <c r="B29" s="39">
        <v>351.1</v>
      </c>
      <c r="C29" s="21" t="s">
        <v>35</v>
      </c>
      <c r="D29" s="46">
        <v>50759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50759</v>
      </c>
      <c r="O29" s="47">
        <f t="shared" si="2"/>
        <v>14.841812865497076</v>
      </c>
      <c r="P29" s="9"/>
    </row>
    <row r="30" spans="1:16">
      <c r="A30" s="13"/>
      <c r="B30" s="39">
        <v>354</v>
      </c>
      <c r="C30" s="21" t="s">
        <v>37</v>
      </c>
      <c r="D30" s="46">
        <v>2179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2179</v>
      </c>
      <c r="O30" s="47">
        <f t="shared" si="2"/>
        <v>0.63713450292397655</v>
      </c>
      <c r="P30" s="9"/>
    </row>
    <row r="31" spans="1:16">
      <c r="A31" s="13"/>
      <c r="B31" s="39">
        <v>358.2</v>
      </c>
      <c r="C31" s="21" t="s">
        <v>69</v>
      </c>
      <c r="D31" s="46">
        <v>0</v>
      </c>
      <c r="E31" s="46">
        <v>6890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6890</v>
      </c>
      <c r="O31" s="47">
        <f t="shared" si="2"/>
        <v>2.0146198830409356</v>
      </c>
      <c r="P31" s="9"/>
    </row>
    <row r="32" spans="1:16">
      <c r="A32" s="13"/>
      <c r="B32" s="39">
        <v>359</v>
      </c>
      <c r="C32" s="21" t="s">
        <v>38</v>
      </c>
      <c r="D32" s="46">
        <v>621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621</v>
      </c>
      <c r="O32" s="47">
        <f t="shared" si="2"/>
        <v>0.18157894736842106</v>
      </c>
      <c r="P32" s="9"/>
    </row>
    <row r="33" spans="1:119" ht="15.75">
      <c r="A33" s="29" t="s">
        <v>4</v>
      </c>
      <c r="B33" s="30"/>
      <c r="C33" s="31"/>
      <c r="D33" s="32">
        <f t="shared" ref="D33:M33" si="7">SUM(D34:D38)</f>
        <v>136639</v>
      </c>
      <c r="E33" s="32">
        <f t="shared" si="7"/>
        <v>1693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63628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201960</v>
      </c>
      <c r="O33" s="45">
        <f t="shared" si="2"/>
        <v>59.05263157894737</v>
      </c>
      <c r="P33" s="10"/>
    </row>
    <row r="34" spans="1:119">
      <c r="A34" s="12"/>
      <c r="B34" s="25">
        <v>361.1</v>
      </c>
      <c r="C34" s="20" t="s">
        <v>39</v>
      </c>
      <c r="D34" s="46">
        <v>8574</v>
      </c>
      <c r="E34" s="46">
        <v>1693</v>
      </c>
      <c r="F34" s="46">
        <v>0</v>
      </c>
      <c r="G34" s="46">
        <v>0</v>
      </c>
      <c r="H34" s="46">
        <v>0</v>
      </c>
      <c r="I34" s="46">
        <v>78361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88628</v>
      </c>
      <c r="O34" s="47">
        <f t="shared" si="2"/>
        <v>25.914619883040935</v>
      </c>
      <c r="P34" s="9"/>
    </row>
    <row r="35" spans="1:119">
      <c r="A35" s="12"/>
      <c r="B35" s="25">
        <v>362</v>
      </c>
      <c r="C35" s="20" t="s">
        <v>41</v>
      </c>
      <c r="D35" s="46">
        <v>45950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45950</v>
      </c>
      <c r="O35" s="47">
        <f t="shared" si="2"/>
        <v>13.435672514619883</v>
      </c>
      <c r="P35" s="9"/>
    </row>
    <row r="36" spans="1:119">
      <c r="A36" s="12"/>
      <c r="B36" s="25">
        <v>364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-14733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-14733</v>
      </c>
      <c r="O36" s="47">
        <f t="shared" si="2"/>
        <v>-4.3078947368421057</v>
      </c>
      <c r="P36" s="9"/>
    </row>
    <row r="37" spans="1:119">
      <c r="A37" s="12"/>
      <c r="B37" s="25">
        <v>366</v>
      </c>
      <c r="C37" s="20" t="s">
        <v>43</v>
      </c>
      <c r="D37" s="46">
        <v>38352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38352</v>
      </c>
      <c r="O37" s="47">
        <f t="shared" si="2"/>
        <v>11.214035087719298</v>
      </c>
      <c r="P37" s="9"/>
    </row>
    <row r="38" spans="1:119">
      <c r="A38" s="12"/>
      <c r="B38" s="25">
        <v>369.9</v>
      </c>
      <c r="C38" s="20" t="s">
        <v>44</v>
      </c>
      <c r="D38" s="46">
        <v>43763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43763</v>
      </c>
      <c r="O38" s="47">
        <f t="shared" si="2"/>
        <v>12.796198830409356</v>
      </c>
      <c r="P38" s="9"/>
    </row>
    <row r="39" spans="1:119" ht="15.75">
      <c r="A39" s="29" t="s">
        <v>29</v>
      </c>
      <c r="B39" s="30"/>
      <c r="C39" s="31"/>
      <c r="D39" s="32">
        <f t="shared" ref="D39:M39" si="8">SUM(D40:D41)</f>
        <v>550000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550000</v>
      </c>
      <c r="O39" s="45">
        <f t="shared" si="2"/>
        <v>160.81871345029239</v>
      </c>
      <c r="P39" s="9"/>
    </row>
    <row r="40" spans="1:119">
      <c r="A40" s="12"/>
      <c r="B40" s="25">
        <v>381</v>
      </c>
      <c r="C40" s="20" t="s">
        <v>45</v>
      </c>
      <c r="D40" s="46">
        <v>250000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250000</v>
      </c>
      <c r="O40" s="47">
        <f t="shared" si="2"/>
        <v>73.099415204678365</v>
      </c>
      <c r="P40" s="9"/>
    </row>
    <row r="41" spans="1:119" ht="15.75" thickBot="1">
      <c r="A41" s="12"/>
      <c r="B41" s="25">
        <v>384</v>
      </c>
      <c r="C41" s="20" t="s">
        <v>76</v>
      </c>
      <c r="D41" s="46">
        <v>300000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300000</v>
      </c>
      <c r="O41" s="47">
        <f t="shared" si="2"/>
        <v>87.719298245614041</v>
      </c>
      <c r="P41" s="9"/>
    </row>
    <row r="42" spans="1:119" ht="16.5" thickBot="1">
      <c r="A42" s="14" t="s">
        <v>33</v>
      </c>
      <c r="B42" s="23"/>
      <c r="C42" s="22"/>
      <c r="D42" s="15">
        <f t="shared" ref="D42:M42" si="9">SUM(D5,D11,D16,D23,D28,D33,D39)</f>
        <v>3639921</v>
      </c>
      <c r="E42" s="15">
        <f t="shared" si="9"/>
        <v>297892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3166302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7104115</v>
      </c>
      <c r="O42" s="38">
        <f t="shared" si="2"/>
        <v>2077.2266081871344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96</v>
      </c>
      <c r="M44" s="48"/>
      <c r="N44" s="48"/>
      <c r="O44" s="43">
        <v>3420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1724126</v>
      </c>
      <c r="E5" s="27">
        <f t="shared" si="0"/>
        <v>269036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1993162</v>
      </c>
      <c r="O5" s="33">
        <f t="shared" ref="O5:O42" si="2">(N5/O$44)</f>
        <v>582.4552893045003</v>
      </c>
      <c r="P5" s="6"/>
    </row>
    <row r="6" spans="1:133">
      <c r="A6" s="12"/>
      <c r="B6" s="25">
        <v>311</v>
      </c>
      <c r="C6" s="20" t="s">
        <v>3</v>
      </c>
      <c r="D6" s="46">
        <v>1464524</v>
      </c>
      <c r="E6" s="46">
        <v>25009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1489533</v>
      </c>
      <c r="O6" s="47">
        <f t="shared" si="2"/>
        <v>435.28141437755698</v>
      </c>
      <c r="P6" s="9"/>
    </row>
    <row r="7" spans="1:133">
      <c r="A7" s="12"/>
      <c r="B7" s="25">
        <v>312.10000000000002</v>
      </c>
      <c r="C7" s="20" t="s">
        <v>11</v>
      </c>
      <c r="D7" s="46">
        <v>117976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117976</v>
      </c>
      <c r="O7" s="47">
        <f t="shared" si="2"/>
        <v>34.475745178258329</v>
      </c>
      <c r="P7" s="9"/>
    </row>
    <row r="8" spans="1:133">
      <c r="A8" s="12"/>
      <c r="B8" s="25">
        <v>312.60000000000002</v>
      </c>
      <c r="C8" s="20" t="s">
        <v>90</v>
      </c>
      <c r="D8" s="46">
        <v>0</v>
      </c>
      <c r="E8" s="46">
        <v>244027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244027</v>
      </c>
      <c r="O8" s="47">
        <f t="shared" si="2"/>
        <v>71.311221507890124</v>
      </c>
      <c r="P8" s="9"/>
    </row>
    <row r="9" spans="1:133">
      <c r="A9" s="12"/>
      <c r="B9" s="25">
        <v>315</v>
      </c>
      <c r="C9" s="20" t="s">
        <v>66</v>
      </c>
      <c r="D9" s="46">
        <v>119305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119305</v>
      </c>
      <c r="O9" s="47">
        <f t="shared" si="2"/>
        <v>34.864114552893042</v>
      </c>
      <c r="P9" s="9"/>
    </row>
    <row r="10" spans="1:133">
      <c r="A10" s="12"/>
      <c r="B10" s="25">
        <v>316</v>
      </c>
      <c r="C10" s="20" t="s">
        <v>67</v>
      </c>
      <c r="D10" s="46">
        <v>22321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22321</v>
      </c>
      <c r="O10" s="47">
        <f t="shared" si="2"/>
        <v>6.522793687901812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349993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429508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779501</v>
      </c>
      <c r="O11" s="45">
        <f t="shared" si="2"/>
        <v>227.79105786090005</v>
      </c>
      <c r="P11" s="10"/>
    </row>
    <row r="12" spans="1:133">
      <c r="A12" s="12"/>
      <c r="B12" s="25">
        <v>322</v>
      </c>
      <c r="C12" s="20" t="s">
        <v>0</v>
      </c>
      <c r="D12" s="46">
        <v>142098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142098</v>
      </c>
      <c r="O12" s="47">
        <f t="shared" si="2"/>
        <v>41.524839275277614</v>
      </c>
      <c r="P12" s="9"/>
    </row>
    <row r="13" spans="1:133">
      <c r="A13" s="12"/>
      <c r="B13" s="25">
        <v>323.10000000000002</v>
      </c>
      <c r="C13" s="20" t="s">
        <v>15</v>
      </c>
      <c r="D13" s="46">
        <v>189278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189278</v>
      </c>
      <c r="O13" s="47">
        <f t="shared" si="2"/>
        <v>55.312098188194035</v>
      </c>
      <c r="P13" s="9"/>
    </row>
    <row r="14" spans="1:133">
      <c r="A14" s="12"/>
      <c r="B14" s="25">
        <v>323.39999999999998</v>
      </c>
      <c r="C14" s="20" t="s">
        <v>16</v>
      </c>
      <c r="D14" s="46">
        <v>7948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7948</v>
      </c>
      <c r="O14" s="47">
        <f t="shared" si="2"/>
        <v>2.3226183518410286</v>
      </c>
      <c r="P14" s="9"/>
    </row>
    <row r="15" spans="1:133">
      <c r="A15" s="12"/>
      <c r="B15" s="25">
        <v>325.10000000000002</v>
      </c>
      <c r="C15" s="20" t="s">
        <v>83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429508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429508</v>
      </c>
      <c r="O15" s="47">
        <f t="shared" si="2"/>
        <v>125.51373465809468</v>
      </c>
      <c r="P15" s="9"/>
    </row>
    <row r="16" spans="1:133">
      <c r="A16" s="12"/>
      <c r="B16" s="25">
        <v>329</v>
      </c>
      <c r="C16" s="20" t="s">
        <v>17</v>
      </c>
      <c r="D16" s="46">
        <v>10669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10669</v>
      </c>
      <c r="O16" s="47">
        <f t="shared" si="2"/>
        <v>3.1177673874926941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507383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507383</v>
      </c>
      <c r="O17" s="45">
        <f t="shared" si="2"/>
        <v>148.27089421391</v>
      </c>
      <c r="P17" s="10"/>
    </row>
    <row r="18" spans="1:16">
      <c r="A18" s="12"/>
      <c r="B18" s="25">
        <v>331.2</v>
      </c>
      <c r="C18" s="20" t="s">
        <v>55</v>
      </c>
      <c r="D18" s="46">
        <v>10604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10604</v>
      </c>
      <c r="O18" s="47">
        <f t="shared" si="2"/>
        <v>3.0987726475745179</v>
      </c>
      <c r="P18" s="9"/>
    </row>
    <row r="19" spans="1:16">
      <c r="A19" s="12"/>
      <c r="B19" s="25">
        <v>334.2</v>
      </c>
      <c r="C19" s="20" t="s">
        <v>93</v>
      </c>
      <c r="D19" s="46">
        <v>1767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1767</v>
      </c>
      <c r="O19" s="47">
        <f t="shared" si="2"/>
        <v>0.51636469900642901</v>
      </c>
      <c r="P19" s="9"/>
    </row>
    <row r="20" spans="1:16">
      <c r="A20" s="12"/>
      <c r="B20" s="25">
        <v>335.12</v>
      </c>
      <c r="C20" s="20" t="s">
        <v>79</v>
      </c>
      <c r="D20" s="46">
        <v>119882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119882</v>
      </c>
      <c r="O20" s="47">
        <f t="shared" si="2"/>
        <v>35.032729398012854</v>
      </c>
      <c r="P20" s="9"/>
    </row>
    <row r="21" spans="1:16">
      <c r="A21" s="12"/>
      <c r="B21" s="25">
        <v>335.18</v>
      </c>
      <c r="C21" s="20" t="s">
        <v>68</v>
      </c>
      <c r="D21" s="46">
        <v>275053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275053</v>
      </c>
      <c r="O21" s="47">
        <f t="shared" si="2"/>
        <v>80.377849210987733</v>
      </c>
      <c r="P21" s="9"/>
    </row>
    <row r="22" spans="1:16">
      <c r="A22" s="12"/>
      <c r="B22" s="25">
        <v>337.7</v>
      </c>
      <c r="C22" s="20" t="s">
        <v>56</v>
      </c>
      <c r="D22" s="46">
        <v>89136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89136</v>
      </c>
      <c r="O22" s="47">
        <f t="shared" si="2"/>
        <v>26.047925189947399</v>
      </c>
      <c r="P22" s="9"/>
    </row>
    <row r="23" spans="1:16">
      <c r="A23" s="12"/>
      <c r="B23" s="25">
        <v>338</v>
      </c>
      <c r="C23" s="20" t="s">
        <v>22</v>
      </c>
      <c r="D23" s="46">
        <v>10941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10941</v>
      </c>
      <c r="O23" s="47">
        <f t="shared" si="2"/>
        <v>3.1972530683810638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SUM(D25:D28)</f>
        <v>61096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2932237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2993333</v>
      </c>
      <c r="O24" s="45">
        <f t="shared" si="2"/>
        <v>874.73202805376968</v>
      </c>
      <c r="P24" s="10"/>
    </row>
    <row r="25" spans="1:16">
      <c r="A25" s="12"/>
      <c r="B25" s="25">
        <v>342.1</v>
      </c>
      <c r="C25" s="20" t="s">
        <v>30</v>
      </c>
      <c r="D25" s="46">
        <v>55421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55421</v>
      </c>
      <c r="O25" s="47">
        <f t="shared" si="2"/>
        <v>16.195499707773234</v>
      </c>
      <c r="P25" s="9"/>
    </row>
    <row r="26" spans="1:16">
      <c r="A26" s="12"/>
      <c r="B26" s="25">
        <v>342.5</v>
      </c>
      <c r="C26" s="20" t="s">
        <v>31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1500</v>
      </c>
      <c r="O26" s="47">
        <f t="shared" si="2"/>
        <v>0.43834015195791937</v>
      </c>
      <c r="P26" s="9"/>
    </row>
    <row r="27" spans="1:16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2932237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2932237</v>
      </c>
      <c r="O27" s="47">
        <f t="shared" si="2"/>
        <v>856.87814143775574</v>
      </c>
      <c r="P27" s="9"/>
    </row>
    <row r="28" spans="1:16">
      <c r="A28" s="12"/>
      <c r="B28" s="25">
        <v>349</v>
      </c>
      <c r="C28" s="20" t="s">
        <v>1</v>
      </c>
      <c r="D28" s="46">
        <v>4175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4175</v>
      </c>
      <c r="O28" s="47">
        <f t="shared" si="2"/>
        <v>1.2200467562828756</v>
      </c>
      <c r="P28" s="9"/>
    </row>
    <row r="29" spans="1:16" ht="15.75">
      <c r="A29" s="29" t="s">
        <v>28</v>
      </c>
      <c r="B29" s="30"/>
      <c r="C29" s="31"/>
      <c r="D29" s="32">
        <f t="shared" ref="D29:M29" si="6">SUM(D30:D33)</f>
        <v>118510</v>
      </c>
      <c r="E29" s="32">
        <f t="shared" si="6"/>
        <v>500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119010</v>
      </c>
      <c r="O29" s="45">
        <f t="shared" si="2"/>
        <v>34.77790765634132</v>
      </c>
      <c r="P29" s="10"/>
    </row>
    <row r="30" spans="1:16">
      <c r="A30" s="13"/>
      <c r="B30" s="39">
        <v>351.1</v>
      </c>
      <c r="C30" s="21" t="s">
        <v>35</v>
      </c>
      <c r="D30" s="46">
        <v>38483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38483</v>
      </c>
      <c r="O30" s="47">
        <f t="shared" si="2"/>
        <v>11.245762711864407</v>
      </c>
      <c r="P30" s="9"/>
    </row>
    <row r="31" spans="1:16">
      <c r="A31" s="13"/>
      <c r="B31" s="39">
        <v>354</v>
      </c>
      <c r="C31" s="21" t="s">
        <v>37</v>
      </c>
      <c r="D31" s="46">
        <v>78863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78863</v>
      </c>
      <c r="O31" s="47">
        <f t="shared" si="2"/>
        <v>23.045879602571596</v>
      </c>
      <c r="P31" s="9"/>
    </row>
    <row r="32" spans="1:16">
      <c r="A32" s="13"/>
      <c r="B32" s="39">
        <v>358.2</v>
      </c>
      <c r="C32" s="21" t="s">
        <v>69</v>
      </c>
      <c r="D32" s="46">
        <v>0</v>
      </c>
      <c r="E32" s="46">
        <v>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</v>
      </c>
      <c r="O32" s="47">
        <f t="shared" si="2"/>
        <v>0.14611338398597312</v>
      </c>
      <c r="P32" s="9"/>
    </row>
    <row r="33" spans="1:119">
      <c r="A33" s="13"/>
      <c r="B33" s="39">
        <v>359</v>
      </c>
      <c r="C33" s="21" t="s">
        <v>38</v>
      </c>
      <c r="D33" s="46">
        <v>1164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1164</v>
      </c>
      <c r="O33" s="47">
        <f t="shared" si="2"/>
        <v>0.34015195791934544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SUM(D35:D39)</f>
        <v>109804</v>
      </c>
      <c r="E34" s="32">
        <f t="shared" si="7"/>
        <v>1367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-194162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-82991</v>
      </c>
      <c r="O34" s="45">
        <f t="shared" si="2"/>
        <v>-24.252191700759791</v>
      </c>
      <c r="P34" s="10"/>
    </row>
    <row r="35" spans="1:119">
      <c r="A35" s="12"/>
      <c r="B35" s="25">
        <v>361.1</v>
      </c>
      <c r="C35" s="20" t="s">
        <v>39</v>
      </c>
      <c r="D35" s="46">
        <v>8533</v>
      </c>
      <c r="E35" s="46">
        <v>1367</v>
      </c>
      <c r="F35" s="46">
        <v>0</v>
      </c>
      <c r="G35" s="46">
        <v>0</v>
      </c>
      <c r="H35" s="46">
        <v>0</v>
      </c>
      <c r="I35" s="46">
        <v>32476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42376</v>
      </c>
      <c r="O35" s="47">
        <f t="shared" si="2"/>
        <v>12.383401519579193</v>
      </c>
      <c r="P35" s="9"/>
    </row>
    <row r="36" spans="1:119">
      <c r="A36" s="12"/>
      <c r="B36" s="25">
        <v>362</v>
      </c>
      <c r="C36" s="20" t="s">
        <v>41</v>
      </c>
      <c r="D36" s="46">
        <v>44100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44100</v>
      </c>
      <c r="O36" s="47">
        <f t="shared" si="2"/>
        <v>12.887200467562829</v>
      </c>
      <c r="P36" s="9"/>
    </row>
    <row r="37" spans="1:119">
      <c r="A37" s="12"/>
      <c r="B37" s="25">
        <v>364</v>
      </c>
      <c r="C37" s="20" t="s">
        <v>80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-226638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-226638</v>
      </c>
      <c r="O37" s="47">
        <f t="shared" si="2"/>
        <v>-66.229690239625953</v>
      </c>
      <c r="P37" s="9"/>
    </row>
    <row r="38" spans="1:119">
      <c r="A38" s="12"/>
      <c r="B38" s="25">
        <v>366</v>
      </c>
      <c r="C38" s="20" t="s">
        <v>43</v>
      </c>
      <c r="D38" s="46">
        <v>26490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26490</v>
      </c>
      <c r="O38" s="47">
        <f t="shared" si="2"/>
        <v>7.7410870835768559</v>
      </c>
      <c r="P38" s="9"/>
    </row>
    <row r="39" spans="1:119">
      <c r="A39" s="12"/>
      <c r="B39" s="25">
        <v>369.9</v>
      </c>
      <c r="C39" s="20" t="s">
        <v>44</v>
      </c>
      <c r="D39" s="46">
        <v>30681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30681</v>
      </c>
      <c r="O39" s="47">
        <f t="shared" si="2"/>
        <v>8.9658094681472829</v>
      </c>
      <c r="P39" s="9"/>
    </row>
    <row r="40" spans="1:119" ht="15.75">
      <c r="A40" s="29" t="s">
        <v>29</v>
      </c>
      <c r="B40" s="30"/>
      <c r="C40" s="31"/>
      <c r="D40" s="32">
        <f t="shared" ref="D40:M40" si="8">SUM(D41:D41)</f>
        <v>220000</v>
      </c>
      <c r="E40" s="32">
        <f t="shared" si="8"/>
        <v>152994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372994</v>
      </c>
      <c r="O40" s="45">
        <f t="shared" si="2"/>
        <v>108.99883109292811</v>
      </c>
      <c r="P40" s="9"/>
    </row>
    <row r="41" spans="1:119" ht="15.75" thickBot="1">
      <c r="A41" s="12"/>
      <c r="B41" s="25">
        <v>381</v>
      </c>
      <c r="C41" s="20" t="s">
        <v>45</v>
      </c>
      <c r="D41" s="46">
        <v>220000</v>
      </c>
      <c r="E41" s="46">
        <v>152994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372994</v>
      </c>
      <c r="O41" s="47">
        <f t="shared" si="2"/>
        <v>108.99883109292811</v>
      </c>
      <c r="P41" s="9"/>
    </row>
    <row r="42" spans="1:119" ht="16.5" thickBot="1">
      <c r="A42" s="14" t="s">
        <v>33</v>
      </c>
      <c r="B42" s="23"/>
      <c r="C42" s="22"/>
      <c r="D42" s="15">
        <f t="shared" ref="D42:M42" si="9">SUM(D5,D11,D17,D24,D29,D34,D40)</f>
        <v>3090912</v>
      </c>
      <c r="E42" s="15">
        <f t="shared" si="9"/>
        <v>423897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3167583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6682392</v>
      </c>
      <c r="O42" s="38">
        <f t="shared" si="2"/>
        <v>1952.7738164815896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94</v>
      </c>
      <c r="M44" s="48"/>
      <c r="N44" s="48"/>
      <c r="O44" s="43">
        <v>3422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1790441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1790441</v>
      </c>
      <c r="O5" s="33">
        <f t="shared" ref="O5:O39" si="2">(N5/O$41)</f>
        <v>525.21003226752714</v>
      </c>
      <c r="P5" s="6"/>
    </row>
    <row r="6" spans="1:133">
      <c r="A6" s="12"/>
      <c r="B6" s="25">
        <v>311</v>
      </c>
      <c r="C6" s="20" t="s">
        <v>3</v>
      </c>
      <c r="D6" s="46">
        <v>1375904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1375904</v>
      </c>
      <c r="O6" s="47">
        <f t="shared" si="2"/>
        <v>403.60926958052215</v>
      </c>
      <c r="P6" s="9"/>
    </row>
    <row r="7" spans="1:133">
      <c r="A7" s="12"/>
      <c r="B7" s="25">
        <v>312.10000000000002</v>
      </c>
      <c r="C7" s="20" t="s">
        <v>11</v>
      </c>
      <c r="D7" s="46">
        <v>119345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119345</v>
      </c>
      <c r="O7" s="47">
        <f t="shared" si="2"/>
        <v>35.008800234672925</v>
      </c>
      <c r="P7" s="9"/>
    </row>
    <row r="8" spans="1:133">
      <c r="A8" s="12"/>
      <c r="B8" s="25">
        <v>312.60000000000002</v>
      </c>
      <c r="C8" s="20" t="s">
        <v>90</v>
      </c>
      <c r="D8" s="46">
        <v>152916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152916</v>
      </c>
      <c r="O8" s="47">
        <f t="shared" si="2"/>
        <v>44.856556174831326</v>
      </c>
      <c r="P8" s="9"/>
    </row>
    <row r="9" spans="1:133">
      <c r="A9" s="12"/>
      <c r="B9" s="25">
        <v>315</v>
      </c>
      <c r="C9" s="20" t="s">
        <v>66</v>
      </c>
      <c r="D9" s="46">
        <v>118181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118181</v>
      </c>
      <c r="O9" s="47">
        <f t="shared" si="2"/>
        <v>34.667351129363446</v>
      </c>
      <c r="P9" s="9"/>
    </row>
    <row r="10" spans="1:133">
      <c r="A10" s="12"/>
      <c r="B10" s="25">
        <v>316</v>
      </c>
      <c r="C10" s="20" t="s">
        <v>67</v>
      </c>
      <c r="D10" s="46">
        <v>24095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24095</v>
      </c>
      <c r="O10" s="47">
        <f t="shared" si="2"/>
        <v>7.068055148137284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343211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343211</v>
      </c>
      <c r="O11" s="45">
        <f t="shared" si="2"/>
        <v>100.67791141097096</v>
      </c>
      <c r="P11" s="10"/>
    </row>
    <row r="12" spans="1:133">
      <c r="A12" s="12"/>
      <c r="B12" s="25">
        <v>322</v>
      </c>
      <c r="C12" s="20" t="s">
        <v>0</v>
      </c>
      <c r="D12" s="46">
        <v>130278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130278</v>
      </c>
      <c r="O12" s="47">
        <f t="shared" si="2"/>
        <v>38.215899090642417</v>
      </c>
      <c r="P12" s="9"/>
    </row>
    <row r="13" spans="1:133">
      <c r="A13" s="12"/>
      <c r="B13" s="25">
        <v>323.10000000000002</v>
      </c>
      <c r="C13" s="20" t="s">
        <v>15</v>
      </c>
      <c r="D13" s="46">
        <v>193178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193178</v>
      </c>
      <c r="O13" s="47">
        <f t="shared" si="2"/>
        <v>56.667057788207686</v>
      </c>
      <c r="P13" s="9"/>
    </row>
    <row r="14" spans="1:133">
      <c r="A14" s="12"/>
      <c r="B14" s="25">
        <v>323.39999999999998</v>
      </c>
      <c r="C14" s="20" t="s">
        <v>16</v>
      </c>
      <c r="D14" s="46">
        <v>6679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6679</v>
      </c>
      <c r="O14" s="47">
        <f t="shared" si="2"/>
        <v>1.9592255793487827</v>
      </c>
      <c r="P14" s="9"/>
    </row>
    <row r="15" spans="1:133">
      <c r="A15" s="12"/>
      <c r="B15" s="25">
        <v>329</v>
      </c>
      <c r="C15" s="20" t="s">
        <v>17</v>
      </c>
      <c r="D15" s="46">
        <v>13076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13076</v>
      </c>
      <c r="O15" s="47">
        <f t="shared" si="2"/>
        <v>3.8357289527720737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SUM(D17:D20)</f>
        <v>398095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398095</v>
      </c>
      <c r="O16" s="45">
        <f t="shared" si="2"/>
        <v>116.77764740393077</v>
      </c>
      <c r="P16" s="10"/>
    </row>
    <row r="17" spans="1:16">
      <c r="A17" s="12"/>
      <c r="B17" s="25">
        <v>335.12</v>
      </c>
      <c r="C17" s="20" t="s">
        <v>79</v>
      </c>
      <c r="D17" s="46">
        <v>117341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117341</v>
      </c>
      <c r="O17" s="47">
        <f t="shared" si="2"/>
        <v>34.420944558521562</v>
      </c>
      <c r="P17" s="9"/>
    </row>
    <row r="18" spans="1:16">
      <c r="A18" s="12"/>
      <c r="B18" s="25">
        <v>335.18</v>
      </c>
      <c r="C18" s="20" t="s">
        <v>68</v>
      </c>
      <c r="D18" s="46">
        <v>266152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266152</v>
      </c>
      <c r="O18" s="47">
        <f t="shared" si="2"/>
        <v>78.073335288941038</v>
      </c>
      <c r="P18" s="9"/>
    </row>
    <row r="19" spans="1:16">
      <c r="A19" s="12"/>
      <c r="B19" s="25">
        <v>337.7</v>
      </c>
      <c r="C19" s="20" t="s">
        <v>56</v>
      </c>
      <c r="D19" s="46">
        <v>3897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3897</v>
      </c>
      <c r="O19" s="47">
        <f t="shared" si="2"/>
        <v>1.143150484012907</v>
      </c>
      <c r="P19" s="9"/>
    </row>
    <row r="20" spans="1:16">
      <c r="A20" s="12"/>
      <c r="B20" s="25">
        <v>338</v>
      </c>
      <c r="C20" s="20" t="s">
        <v>22</v>
      </c>
      <c r="D20" s="46">
        <v>10705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10705</v>
      </c>
      <c r="O20" s="47">
        <f t="shared" si="2"/>
        <v>3.1402170724552656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SUM(D22:D25)</f>
        <v>30320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2926347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2956667</v>
      </c>
      <c r="O21" s="45">
        <f t="shared" si="2"/>
        <v>867.312114989733</v>
      </c>
      <c r="P21" s="10"/>
    </row>
    <row r="22" spans="1:16">
      <c r="A22" s="12"/>
      <c r="B22" s="25">
        <v>342.1</v>
      </c>
      <c r="C22" s="20" t="s">
        <v>30</v>
      </c>
      <c r="D22" s="46">
        <v>23192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23192</v>
      </c>
      <c r="O22" s="47">
        <f t="shared" si="2"/>
        <v>6.8031680844822526</v>
      </c>
      <c r="P22" s="9"/>
    </row>
    <row r="23" spans="1:16">
      <c r="A23" s="12"/>
      <c r="B23" s="25">
        <v>342.5</v>
      </c>
      <c r="C23" s="20" t="s">
        <v>31</v>
      </c>
      <c r="D23" s="46">
        <v>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950</v>
      </c>
      <c r="O23" s="47">
        <f t="shared" si="2"/>
        <v>0.278674097975946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2926347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2926347</v>
      </c>
      <c r="O24" s="47">
        <f t="shared" si="2"/>
        <v>858.41801114696386</v>
      </c>
      <c r="P24" s="9"/>
    </row>
    <row r="25" spans="1:16">
      <c r="A25" s="12"/>
      <c r="B25" s="25">
        <v>349</v>
      </c>
      <c r="C25" s="20" t="s">
        <v>1</v>
      </c>
      <c r="D25" s="46">
        <v>6178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6178</v>
      </c>
      <c r="O25" s="47">
        <f t="shared" si="2"/>
        <v>1.8122616603109416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SUM(D27:D30)</f>
        <v>46957</v>
      </c>
      <c r="E26" s="32">
        <f t="shared" si="6"/>
        <v>1198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48155</v>
      </c>
      <c r="O26" s="45">
        <f t="shared" si="2"/>
        <v>14.125843355822822</v>
      </c>
      <c r="P26" s="10"/>
    </row>
    <row r="27" spans="1:16">
      <c r="A27" s="13"/>
      <c r="B27" s="39">
        <v>351.1</v>
      </c>
      <c r="C27" s="21" t="s">
        <v>35</v>
      </c>
      <c r="D27" s="46">
        <v>28690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28690</v>
      </c>
      <c r="O27" s="47">
        <f t="shared" si="2"/>
        <v>8.4159577588735708</v>
      </c>
      <c r="P27" s="9"/>
    </row>
    <row r="28" spans="1:16">
      <c r="A28" s="13"/>
      <c r="B28" s="39">
        <v>354</v>
      </c>
      <c r="C28" s="21" t="s">
        <v>37</v>
      </c>
      <c r="D28" s="46">
        <v>17596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17596</v>
      </c>
      <c r="O28" s="47">
        <f t="shared" si="2"/>
        <v>5.1616309768260491</v>
      </c>
      <c r="P28" s="9"/>
    </row>
    <row r="29" spans="1:16">
      <c r="A29" s="13"/>
      <c r="B29" s="39">
        <v>358.2</v>
      </c>
      <c r="C29" s="21" t="s">
        <v>69</v>
      </c>
      <c r="D29" s="46">
        <v>0</v>
      </c>
      <c r="E29" s="46">
        <v>1198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1198</v>
      </c>
      <c r="O29" s="47">
        <f t="shared" si="2"/>
        <v>0.35142270460545616</v>
      </c>
      <c r="P29" s="9"/>
    </row>
    <row r="30" spans="1:16">
      <c r="A30" s="13"/>
      <c r="B30" s="39">
        <v>359</v>
      </c>
      <c r="C30" s="21" t="s">
        <v>38</v>
      </c>
      <c r="D30" s="46">
        <v>671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671</v>
      </c>
      <c r="O30" s="47">
        <f t="shared" si="2"/>
        <v>0.19683191551774715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SUM(D32:D36)</f>
        <v>122034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22936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144970</v>
      </c>
      <c r="O31" s="45">
        <f t="shared" si="2"/>
        <v>42.525667351129364</v>
      </c>
      <c r="P31" s="10"/>
    </row>
    <row r="32" spans="1:16">
      <c r="A32" s="12"/>
      <c r="B32" s="25">
        <v>361.1</v>
      </c>
      <c r="C32" s="20" t="s">
        <v>39</v>
      </c>
      <c r="D32" s="46">
        <v>12881</v>
      </c>
      <c r="E32" s="46">
        <v>0</v>
      </c>
      <c r="F32" s="46">
        <v>0</v>
      </c>
      <c r="G32" s="46">
        <v>0</v>
      </c>
      <c r="H32" s="46">
        <v>0</v>
      </c>
      <c r="I32" s="46">
        <v>41692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54573</v>
      </c>
      <c r="O32" s="47">
        <f t="shared" si="2"/>
        <v>16.008506893517161</v>
      </c>
      <c r="P32" s="9"/>
    </row>
    <row r="33" spans="1:119">
      <c r="A33" s="12"/>
      <c r="B33" s="25">
        <v>362</v>
      </c>
      <c r="C33" s="20" t="s">
        <v>41</v>
      </c>
      <c r="D33" s="46">
        <v>45200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45200</v>
      </c>
      <c r="O33" s="47">
        <f t="shared" si="2"/>
        <v>13.259020240539748</v>
      </c>
      <c r="P33" s="9"/>
    </row>
    <row r="34" spans="1:119">
      <c r="A34" s="12"/>
      <c r="B34" s="25">
        <v>364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-18756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-18756</v>
      </c>
      <c r="O34" s="47">
        <f t="shared" si="2"/>
        <v>-5.5019067175124672</v>
      </c>
      <c r="P34" s="9"/>
    </row>
    <row r="35" spans="1:119">
      <c r="A35" s="12"/>
      <c r="B35" s="25">
        <v>366</v>
      </c>
      <c r="C35" s="20" t="s">
        <v>43</v>
      </c>
      <c r="D35" s="46">
        <v>24445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24445</v>
      </c>
      <c r="O35" s="47">
        <f t="shared" si="2"/>
        <v>7.1707245526547378</v>
      </c>
      <c r="P35" s="9"/>
    </row>
    <row r="36" spans="1:119">
      <c r="A36" s="12"/>
      <c r="B36" s="25">
        <v>369.9</v>
      </c>
      <c r="C36" s="20" t="s">
        <v>44</v>
      </c>
      <c r="D36" s="46">
        <v>39508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39508</v>
      </c>
      <c r="O36" s="47">
        <f t="shared" si="2"/>
        <v>11.589322381930184</v>
      </c>
      <c r="P36" s="9"/>
    </row>
    <row r="37" spans="1:119" ht="15.75">
      <c r="A37" s="29" t="s">
        <v>29</v>
      </c>
      <c r="B37" s="30"/>
      <c r="C37" s="31"/>
      <c r="D37" s="32">
        <f t="shared" ref="D37:M37" si="8">SUM(D38:D38)</f>
        <v>220000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220000</v>
      </c>
      <c r="O37" s="45">
        <f t="shared" si="2"/>
        <v>64.535054268113811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220000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220000</v>
      </c>
      <c r="O38" s="47">
        <f t="shared" si="2"/>
        <v>64.535054268113811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SUM(D5,D11,D16,D21,D26,D31,D37)</f>
        <v>2951058</v>
      </c>
      <c r="E39" s="15">
        <f t="shared" si="9"/>
        <v>1198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2949283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5901539</v>
      </c>
      <c r="O39" s="38">
        <f t="shared" si="2"/>
        <v>1731.1642710472279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3409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1561845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1561845</v>
      </c>
      <c r="O5" s="33">
        <f t="shared" ref="O5:O39" si="2">(N5/O$41)</f>
        <v>459.23110849750071</v>
      </c>
      <c r="P5" s="6"/>
    </row>
    <row r="6" spans="1:133">
      <c r="A6" s="12"/>
      <c r="B6" s="25">
        <v>311</v>
      </c>
      <c r="C6" s="20" t="s">
        <v>3</v>
      </c>
      <c r="D6" s="46">
        <v>1289631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1289631</v>
      </c>
      <c r="O6" s="47">
        <f t="shared" si="2"/>
        <v>379.19170832108205</v>
      </c>
      <c r="P6" s="9"/>
    </row>
    <row r="7" spans="1:133">
      <c r="A7" s="12"/>
      <c r="B7" s="25">
        <v>312.10000000000002</v>
      </c>
      <c r="C7" s="20" t="s">
        <v>11</v>
      </c>
      <c r="D7" s="46">
        <v>114303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114303</v>
      </c>
      <c r="O7" s="47">
        <f t="shared" si="2"/>
        <v>33.608644516318726</v>
      </c>
      <c r="P7" s="9"/>
    </row>
    <row r="8" spans="1:133">
      <c r="A8" s="12"/>
      <c r="B8" s="25">
        <v>315</v>
      </c>
      <c r="C8" s="20" t="s">
        <v>66</v>
      </c>
      <c r="D8" s="46">
        <v>126194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126194</v>
      </c>
      <c r="O8" s="47">
        <f t="shared" si="2"/>
        <v>37.104969126727433</v>
      </c>
      <c r="P8" s="9"/>
    </row>
    <row r="9" spans="1:133">
      <c r="A9" s="12"/>
      <c r="B9" s="25">
        <v>316</v>
      </c>
      <c r="C9" s="20" t="s">
        <v>67</v>
      </c>
      <c r="D9" s="46">
        <v>31717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31717</v>
      </c>
      <c r="O9" s="47">
        <f t="shared" si="2"/>
        <v>9.325786533372538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317736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317736</v>
      </c>
      <c r="O10" s="45">
        <f t="shared" si="2"/>
        <v>93.424286974419289</v>
      </c>
      <c r="P10" s="10"/>
    </row>
    <row r="11" spans="1:133">
      <c r="A11" s="12"/>
      <c r="B11" s="25">
        <v>322</v>
      </c>
      <c r="C11" s="20" t="s">
        <v>0</v>
      </c>
      <c r="D11" s="46">
        <v>115183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115183</v>
      </c>
      <c r="O11" s="47">
        <f t="shared" si="2"/>
        <v>33.867391943546018</v>
      </c>
      <c r="P11" s="9"/>
    </row>
    <row r="12" spans="1:133">
      <c r="A12" s="12"/>
      <c r="B12" s="25">
        <v>323.10000000000002</v>
      </c>
      <c r="C12" s="20" t="s">
        <v>15</v>
      </c>
      <c r="D12" s="46">
        <v>189018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189018</v>
      </c>
      <c r="O12" s="47">
        <f t="shared" si="2"/>
        <v>55.577183181417233</v>
      </c>
      <c r="P12" s="9"/>
    </row>
    <row r="13" spans="1:133">
      <c r="A13" s="12"/>
      <c r="B13" s="25">
        <v>323.39999999999998</v>
      </c>
      <c r="C13" s="20" t="s">
        <v>16</v>
      </c>
      <c r="D13" s="46">
        <v>3695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3695</v>
      </c>
      <c r="O13" s="47">
        <f t="shared" si="2"/>
        <v>1.0864451631872978</v>
      </c>
      <c r="P13" s="9"/>
    </row>
    <row r="14" spans="1:133">
      <c r="A14" s="12"/>
      <c r="B14" s="25">
        <v>329</v>
      </c>
      <c r="C14" s="20" t="s">
        <v>17</v>
      </c>
      <c r="D14" s="46">
        <v>9840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9840</v>
      </c>
      <c r="O14" s="47">
        <f t="shared" si="2"/>
        <v>2.8932666862687446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441089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441089</v>
      </c>
      <c r="O15" s="45">
        <f t="shared" si="2"/>
        <v>129.69391355483683</v>
      </c>
      <c r="P15" s="10"/>
    </row>
    <row r="16" spans="1:133">
      <c r="A16" s="12"/>
      <c r="B16" s="25">
        <v>331.5</v>
      </c>
      <c r="C16" s="20" t="s">
        <v>75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50000</v>
      </c>
      <c r="O16" s="47">
        <f t="shared" si="2"/>
        <v>14.70155836518671</v>
      </c>
      <c r="P16" s="9"/>
    </row>
    <row r="17" spans="1:16">
      <c r="A17" s="12"/>
      <c r="B17" s="25">
        <v>335.12</v>
      </c>
      <c r="C17" s="20" t="s">
        <v>79</v>
      </c>
      <c r="D17" s="46">
        <v>112495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112495</v>
      </c>
      <c r="O17" s="47">
        <f t="shared" si="2"/>
        <v>33.077036165833576</v>
      </c>
      <c r="P17" s="9"/>
    </row>
    <row r="18" spans="1:16">
      <c r="A18" s="12"/>
      <c r="B18" s="25">
        <v>335.18</v>
      </c>
      <c r="C18" s="20" t="s">
        <v>68</v>
      </c>
      <c r="D18" s="46">
        <v>266813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266813</v>
      </c>
      <c r="O18" s="47">
        <f t="shared" si="2"/>
        <v>78.451337841811238</v>
      </c>
      <c r="P18" s="9"/>
    </row>
    <row r="19" spans="1:16">
      <c r="A19" s="12"/>
      <c r="B19" s="25">
        <v>337.7</v>
      </c>
      <c r="C19" s="20" t="s">
        <v>56</v>
      </c>
      <c r="D19" s="46">
        <v>2175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2175</v>
      </c>
      <c r="O19" s="47">
        <f t="shared" si="2"/>
        <v>0.63951778888562183</v>
      </c>
      <c r="P19" s="9"/>
    </row>
    <row r="20" spans="1:16">
      <c r="A20" s="12"/>
      <c r="B20" s="25">
        <v>338</v>
      </c>
      <c r="C20" s="20" t="s">
        <v>22</v>
      </c>
      <c r="D20" s="46">
        <v>9606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9606</v>
      </c>
      <c r="O20" s="47">
        <f t="shared" si="2"/>
        <v>2.8244633931196708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SUM(D22:D25)</f>
        <v>47438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2831428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2878866</v>
      </c>
      <c r="O21" s="45">
        <f t="shared" si="2"/>
        <v>846.47633049103206</v>
      </c>
      <c r="P21" s="10"/>
    </row>
    <row r="22" spans="1:16">
      <c r="A22" s="12"/>
      <c r="B22" s="25">
        <v>342.1</v>
      </c>
      <c r="C22" s="20" t="s">
        <v>30</v>
      </c>
      <c r="D22" s="46">
        <v>37534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37534</v>
      </c>
      <c r="O22" s="47">
        <f t="shared" si="2"/>
        <v>11.036165833578359</v>
      </c>
      <c r="P22" s="9"/>
    </row>
    <row r="23" spans="1:16">
      <c r="A23" s="12"/>
      <c r="B23" s="25">
        <v>342.5</v>
      </c>
      <c r="C23" s="20" t="s">
        <v>31</v>
      </c>
      <c r="D23" s="46">
        <v>3900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3900</v>
      </c>
      <c r="O23" s="47">
        <f t="shared" si="2"/>
        <v>1.1467215524845633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2831428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2831428</v>
      </c>
      <c r="O24" s="47">
        <f t="shared" si="2"/>
        <v>832.52807997647756</v>
      </c>
      <c r="P24" s="9"/>
    </row>
    <row r="25" spans="1:16">
      <c r="A25" s="12"/>
      <c r="B25" s="25">
        <v>349</v>
      </c>
      <c r="C25" s="20" t="s">
        <v>1</v>
      </c>
      <c r="D25" s="46">
        <v>6004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6004</v>
      </c>
      <c r="O25" s="47">
        <f t="shared" si="2"/>
        <v>1.76536312849162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SUM(D27:D30)</f>
        <v>36354</v>
      </c>
      <c r="E26" s="32">
        <f t="shared" si="6"/>
        <v>618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36972</v>
      </c>
      <c r="O26" s="45">
        <f t="shared" si="2"/>
        <v>10.870920317553662</v>
      </c>
      <c r="P26" s="10"/>
    </row>
    <row r="27" spans="1:16">
      <c r="A27" s="13"/>
      <c r="B27" s="39">
        <v>351.1</v>
      </c>
      <c r="C27" s="21" t="s">
        <v>35</v>
      </c>
      <c r="D27" s="46">
        <v>22342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22342</v>
      </c>
      <c r="O27" s="47">
        <f t="shared" si="2"/>
        <v>6.5692443399000293</v>
      </c>
      <c r="P27" s="9"/>
    </row>
    <row r="28" spans="1:16">
      <c r="A28" s="13"/>
      <c r="B28" s="39">
        <v>354</v>
      </c>
      <c r="C28" s="21" t="s">
        <v>37</v>
      </c>
      <c r="D28" s="46">
        <v>13270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13270</v>
      </c>
      <c r="O28" s="47">
        <f t="shared" si="2"/>
        <v>3.9017935901205529</v>
      </c>
      <c r="P28" s="9"/>
    </row>
    <row r="29" spans="1:16">
      <c r="A29" s="13"/>
      <c r="B29" s="39">
        <v>358.2</v>
      </c>
      <c r="C29" s="21" t="s">
        <v>69</v>
      </c>
      <c r="D29" s="46">
        <v>0</v>
      </c>
      <c r="E29" s="46">
        <v>618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618</v>
      </c>
      <c r="O29" s="47">
        <f t="shared" si="2"/>
        <v>0.18171126139370775</v>
      </c>
      <c r="P29" s="9"/>
    </row>
    <row r="30" spans="1:16">
      <c r="A30" s="13"/>
      <c r="B30" s="39">
        <v>359</v>
      </c>
      <c r="C30" s="21" t="s">
        <v>38</v>
      </c>
      <c r="D30" s="46">
        <v>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742</v>
      </c>
      <c r="O30" s="47">
        <f t="shared" si="2"/>
        <v>0.21817112613937079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SUM(D32:D36)</f>
        <v>96245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35185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131430</v>
      </c>
      <c r="O31" s="45">
        <f t="shared" si="2"/>
        <v>38.644516318729785</v>
      </c>
      <c r="P31" s="10"/>
    </row>
    <row r="32" spans="1:16">
      <c r="A32" s="12"/>
      <c r="B32" s="25">
        <v>361.1</v>
      </c>
      <c r="C32" s="20" t="s">
        <v>39</v>
      </c>
      <c r="D32" s="46">
        <v>7891</v>
      </c>
      <c r="E32" s="46">
        <v>0</v>
      </c>
      <c r="F32" s="46">
        <v>0</v>
      </c>
      <c r="G32" s="46">
        <v>0</v>
      </c>
      <c r="H32" s="46">
        <v>0</v>
      </c>
      <c r="I32" s="46">
        <v>35185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43076</v>
      </c>
      <c r="O32" s="47">
        <f t="shared" si="2"/>
        <v>12.665686562775655</v>
      </c>
      <c r="P32" s="9"/>
    </row>
    <row r="33" spans="1:119">
      <c r="A33" s="12"/>
      <c r="B33" s="25">
        <v>362</v>
      </c>
      <c r="C33" s="20" t="s">
        <v>41</v>
      </c>
      <c r="D33" s="46">
        <v>44500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44500</v>
      </c>
      <c r="O33" s="47">
        <f t="shared" si="2"/>
        <v>13.084386945016172</v>
      </c>
      <c r="P33" s="9"/>
    </row>
    <row r="34" spans="1:119">
      <c r="A34" s="12"/>
      <c r="B34" s="25">
        <v>365</v>
      </c>
      <c r="C34" s="20" t="s">
        <v>87</v>
      </c>
      <c r="D34" s="46">
        <v>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1200</v>
      </c>
      <c r="O34" s="47">
        <f t="shared" si="2"/>
        <v>0.35283740076448106</v>
      </c>
      <c r="P34" s="9"/>
    </row>
    <row r="35" spans="1:119">
      <c r="A35" s="12"/>
      <c r="B35" s="25">
        <v>366</v>
      </c>
      <c r="C35" s="20" t="s">
        <v>43</v>
      </c>
      <c r="D35" s="46">
        <v>22369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22369</v>
      </c>
      <c r="O35" s="47">
        <f t="shared" si="2"/>
        <v>6.5771831814172304</v>
      </c>
      <c r="P35" s="9"/>
    </row>
    <row r="36" spans="1:119">
      <c r="A36" s="12"/>
      <c r="B36" s="25">
        <v>369.9</v>
      </c>
      <c r="C36" s="20" t="s">
        <v>44</v>
      </c>
      <c r="D36" s="46">
        <v>20285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20285</v>
      </c>
      <c r="O36" s="47">
        <f t="shared" si="2"/>
        <v>5.9644222287562485</v>
      </c>
      <c r="P36" s="9"/>
    </row>
    <row r="37" spans="1:119" ht="15.75">
      <c r="A37" s="29" t="s">
        <v>29</v>
      </c>
      <c r="B37" s="30"/>
      <c r="C37" s="31"/>
      <c r="D37" s="32">
        <f t="shared" ref="D37:M37" si="8">SUM(D38:D38)</f>
        <v>220000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220000</v>
      </c>
      <c r="O37" s="45">
        <f t="shared" si="2"/>
        <v>64.686856806821524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220000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220000</v>
      </c>
      <c r="O38" s="47">
        <f t="shared" si="2"/>
        <v>64.686856806821524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SUM(D5,D10,D15,D21,D26,D31,D37)</f>
        <v>2720707</v>
      </c>
      <c r="E39" s="15">
        <f t="shared" si="9"/>
        <v>618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2866613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5587938</v>
      </c>
      <c r="O39" s="38">
        <f t="shared" si="2"/>
        <v>1643.0279329608938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88</v>
      </c>
      <c r="M41" s="48"/>
      <c r="N41" s="48"/>
      <c r="O41" s="43">
        <v>3401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1480641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1480641</v>
      </c>
      <c r="O5" s="33">
        <f t="shared" ref="O5:O39" si="2">(N5/O$41)</f>
        <v>438.70844444444447</v>
      </c>
      <c r="P5" s="6"/>
    </row>
    <row r="6" spans="1:133">
      <c r="A6" s="12"/>
      <c r="B6" s="25">
        <v>311</v>
      </c>
      <c r="C6" s="20" t="s">
        <v>3</v>
      </c>
      <c r="D6" s="46">
        <v>1203816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1203816</v>
      </c>
      <c r="O6" s="47">
        <f t="shared" si="2"/>
        <v>356.68622222222223</v>
      </c>
      <c r="P6" s="9"/>
    </row>
    <row r="7" spans="1:133">
      <c r="A7" s="12"/>
      <c r="B7" s="25">
        <v>312.10000000000002</v>
      </c>
      <c r="C7" s="20" t="s">
        <v>11</v>
      </c>
      <c r="D7" s="46">
        <v>112050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112050</v>
      </c>
      <c r="O7" s="47">
        <f t="shared" si="2"/>
        <v>33.200000000000003</v>
      </c>
      <c r="P7" s="9"/>
    </row>
    <row r="8" spans="1:133">
      <c r="A8" s="12"/>
      <c r="B8" s="25">
        <v>315</v>
      </c>
      <c r="C8" s="20" t="s">
        <v>66</v>
      </c>
      <c r="D8" s="46">
        <v>135985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135985</v>
      </c>
      <c r="O8" s="47">
        <f t="shared" si="2"/>
        <v>40.291851851851852</v>
      </c>
      <c r="P8" s="9"/>
    </row>
    <row r="9" spans="1:133">
      <c r="A9" s="12"/>
      <c r="B9" s="25">
        <v>316</v>
      </c>
      <c r="C9" s="20" t="s">
        <v>67</v>
      </c>
      <c r="D9" s="46">
        <v>28790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28790</v>
      </c>
      <c r="O9" s="47">
        <f t="shared" si="2"/>
        <v>8.5303703703703704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SUM(D11:D15)</f>
        <v>354504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559338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913842</v>
      </c>
      <c r="O10" s="45">
        <f t="shared" si="2"/>
        <v>270.76799999999997</v>
      </c>
      <c r="P10" s="10"/>
    </row>
    <row r="11" spans="1:133">
      <c r="A11" s="12"/>
      <c r="B11" s="25">
        <v>322</v>
      </c>
      <c r="C11" s="20" t="s">
        <v>0</v>
      </c>
      <c r="D11" s="46">
        <v>147204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147204</v>
      </c>
      <c r="O11" s="47">
        <f t="shared" si="2"/>
        <v>43.616</v>
      </c>
      <c r="P11" s="9"/>
    </row>
    <row r="12" spans="1:133">
      <c r="A12" s="12"/>
      <c r="B12" s="25">
        <v>323.10000000000002</v>
      </c>
      <c r="C12" s="20" t="s">
        <v>15</v>
      </c>
      <c r="D12" s="46">
        <v>187088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187088</v>
      </c>
      <c r="O12" s="47">
        <f t="shared" si="2"/>
        <v>55.433481481481479</v>
      </c>
      <c r="P12" s="9"/>
    </row>
    <row r="13" spans="1:133">
      <c r="A13" s="12"/>
      <c r="B13" s="25">
        <v>323.39999999999998</v>
      </c>
      <c r="C13" s="20" t="s">
        <v>16</v>
      </c>
      <c r="D13" s="46">
        <v>4472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4472</v>
      </c>
      <c r="O13" s="47">
        <f t="shared" si="2"/>
        <v>1.325037037037037</v>
      </c>
      <c r="P13" s="9"/>
    </row>
    <row r="14" spans="1:133">
      <c r="A14" s="12"/>
      <c r="B14" s="25">
        <v>325.10000000000002</v>
      </c>
      <c r="C14" s="20" t="s">
        <v>83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559338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559338</v>
      </c>
      <c r="O14" s="47">
        <f t="shared" si="2"/>
        <v>165.72977777777777</v>
      </c>
      <c r="P14" s="9"/>
    </row>
    <row r="15" spans="1:133">
      <c r="A15" s="12"/>
      <c r="B15" s="25">
        <v>329</v>
      </c>
      <c r="C15" s="20" t="s">
        <v>17</v>
      </c>
      <c r="D15" s="46">
        <v>15740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15740</v>
      </c>
      <c r="O15" s="47">
        <f t="shared" si="2"/>
        <v>4.6637037037037041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SUM(D17:D20)</f>
        <v>385583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385583</v>
      </c>
      <c r="O16" s="45">
        <f t="shared" si="2"/>
        <v>114.24681481481481</v>
      </c>
      <c r="P16" s="10"/>
    </row>
    <row r="17" spans="1:16">
      <c r="A17" s="12"/>
      <c r="B17" s="25">
        <v>335.12</v>
      </c>
      <c r="C17" s="20" t="s">
        <v>79</v>
      </c>
      <c r="D17" s="46">
        <v>110821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110821</v>
      </c>
      <c r="O17" s="47">
        <f t="shared" si="2"/>
        <v>32.835851851851849</v>
      </c>
      <c r="P17" s="9"/>
    </row>
    <row r="18" spans="1:16">
      <c r="A18" s="12"/>
      <c r="B18" s="25">
        <v>335.18</v>
      </c>
      <c r="C18" s="20" t="s">
        <v>68</v>
      </c>
      <c r="D18" s="46">
        <v>260690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260690</v>
      </c>
      <c r="O18" s="47">
        <f t="shared" si="2"/>
        <v>77.241481481481486</v>
      </c>
      <c r="P18" s="9"/>
    </row>
    <row r="19" spans="1:16">
      <c r="A19" s="12"/>
      <c r="B19" s="25">
        <v>337.7</v>
      </c>
      <c r="C19" s="20" t="s">
        <v>56</v>
      </c>
      <c r="D19" s="46">
        <v>3905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3905</v>
      </c>
      <c r="O19" s="47">
        <f t="shared" si="2"/>
        <v>1.1570370370370371</v>
      </c>
      <c r="P19" s="9"/>
    </row>
    <row r="20" spans="1:16">
      <c r="A20" s="12"/>
      <c r="B20" s="25">
        <v>338</v>
      </c>
      <c r="C20" s="20" t="s">
        <v>22</v>
      </c>
      <c r="D20" s="46">
        <v>10167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10167</v>
      </c>
      <c r="O20" s="47">
        <f t="shared" si="2"/>
        <v>3.0124444444444443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SUM(D22:D25)</f>
        <v>71236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2698505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2769741</v>
      </c>
      <c r="O21" s="45">
        <f t="shared" si="2"/>
        <v>820.66399999999999</v>
      </c>
      <c r="P21" s="10"/>
    </row>
    <row r="22" spans="1:16">
      <c r="A22" s="12"/>
      <c r="B22" s="25">
        <v>342.1</v>
      </c>
      <c r="C22" s="20" t="s">
        <v>30</v>
      </c>
      <c r="D22" s="46">
        <v>64334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64334</v>
      </c>
      <c r="O22" s="47">
        <f t="shared" si="2"/>
        <v>19.061925925925927</v>
      </c>
      <c r="P22" s="9"/>
    </row>
    <row r="23" spans="1:16">
      <c r="A23" s="12"/>
      <c r="B23" s="25">
        <v>342.5</v>
      </c>
      <c r="C23" s="20" t="s">
        <v>31</v>
      </c>
      <c r="D23" s="46">
        <v>2850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2850</v>
      </c>
      <c r="O23" s="47">
        <f t="shared" si="2"/>
        <v>0.84444444444444444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2698505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2698505</v>
      </c>
      <c r="O24" s="47">
        <f t="shared" si="2"/>
        <v>799.55703703703705</v>
      </c>
      <c r="P24" s="9"/>
    </row>
    <row r="25" spans="1:16">
      <c r="A25" s="12"/>
      <c r="B25" s="25">
        <v>349</v>
      </c>
      <c r="C25" s="20" t="s">
        <v>1</v>
      </c>
      <c r="D25" s="46">
        <v>4052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4052</v>
      </c>
      <c r="O25" s="47">
        <f t="shared" si="2"/>
        <v>1.2005925925925927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SUM(D27:D30)</f>
        <v>42693</v>
      </c>
      <c r="E26" s="32">
        <f t="shared" si="6"/>
        <v>759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43452</v>
      </c>
      <c r="O26" s="45">
        <f t="shared" si="2"/>
        <v>12.874666666666666</v>
      </c>
      <c r="P26" s="10"/>
    </row>
    <row r="27" spans="1:16">
      <c r="A27" s="13"/>
      <c r="B27" s="39">
        <v>351.1</v>
      </c>
      <c r="C27" s="21" t="s">
        <v>35</v>
      </c>
      <c r="D27" s="46">
        <v>12692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12692</v>
      </c>
      <c r="O27" s="47">
        <f t="shared" si="2"/>
        <v>3.7605925925925927</v>
      </c>
      <c r="P27" s="9"/>
    </row>
    <row r="28" spans="1:16">
      <c r="A28" s="13"/>
      <c r="B28" s="39">
        <v>354</v>
      </c>
      <c r="C28" s="21" t="s">
        <v>37</v>
      </c>
      <c r="D28" s="46">
        <v>29241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29241</v>
      </c>
      <c r="O28" s="47">
        <f t="shared" si="2"/>
        <v>8.6639999999999997</v>
      </c>
      <c r="P28" s="9"/>
    </row>
    <row r="29" spans="1:16">
      <c r="A29" s="13"/>
      <c r="B29" s="39">
        <v>358.2</v>
      </c>
      <c r="C29" s="21" t="s">
        <v>69</v>
      </c>
      <c r="D29" s="46">
        <v>0</v>
      </c>
      <c r="E29" s="46">
        <v>759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759</v>
      </c>
      <c r="O29" s="47">
        <f t="shared" si="2"/>
        <v>0.22488888888888889</v>
      </c>
      <c r="P29" s="9"/>
    </row>
    <row r="30" spans="1:16">
      <c r="A30" s="13"/>
      <c r="B30" s="39">
        <v>359</v>
      </c>
      <c r="C30" s="21" t="s">
        <v>38</v>
      </c>
      <c r="D30" s="46">
        <v>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760</v>
      </c>
      <c r="O30" s="47">
        <f t="shared" si="2"/>
        <v>0.22518518518518518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SUM(D32:D35)</f>
        <v>112484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51132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163616</v>
      </c>
      <c r="O31" s="45">
        <f t="shared" si="2"/>
        <v>48.478814814814818</v>
      </c>
      <c r="P31" s="10"/>
    </row>
    <row r="32" spans="1:16">
      <c r="A32" s="12"/>
      <c r="B32" s="25">
        <v>361.1</v>
      </c>
      <c r="C32" s="20" t="s">
        <v>39</v>
      </c>
      <c r="D32" s="46">
        <v>9307</v>
      </c>
      <c r="E32" s="46">
        <v>0</v>
      </c>
      <c r="F32" s="46">
        <v>0</v>
      </c>
      <c r="G32" s="46">
        <v>0</v>
      </c>
      <c r="H32" s="46">
        <v>0</v>
      </c>
      <c r="I32" s="46">
        <v>51132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60439</v>
      </c>
      <c r="O32" s="47">
        <f t="shared" si="2"/>
        <v>17.907851851851852</v>
      </c>
      <c r="P32" s="9"/>
    </row>
    <row r="33" spans="1:119">
      <c r="A33" s="12"/>
      <c r="B33" s="25">
        <v>362</v>
      </c>
      <c r="C33" s="20" t="s">
        <v>41</v>
      </c>
      <c r="D33" s="46">
        <v>41950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41950</v>
      </c>
      <c r="O33" s="47">
        <f t="shared" si="2"/>
        <v>12.42962962962963</v>
      </c>
      <c r="P33" s="9"/>
    </row>
    <row r="34" spans="1:119">
      <c r="A34" s="12"/>
      <c r="B34" s="25">
        <v>366</v>
      </c>
      <c r="C34" s="20" t="s">
        <v>43</v>
      </c>
      <c r="D34" s="46">
        <v>14007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14007</v>
      </c>
      <c r="O34" s="47">
        <f t="shared" si="2"/>
        <v>4.1502222222222223</v>
      </c>
      <c r="P34" s="9"/>
    </row>
    <row r="35" spans="1:119">
      <c r="A35" s="12"/>
      <c r="B35" s="25">
        <v>369.9</v>
      </c>
      <c r="C35" s="20" t="s">
        <v>44</v>
      </c>
      <c r="D35" s="46">
        <v>47220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47220</v>
      </c>
      <c r="O35" s="47">
        <f t="shared" si="2"/>
        <v>13.991111111111111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SUM(D37:D38)</f>
        <v>220000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751060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971060</v>
      </c>
      <c r="O36" s="45">
        <f t="shared" si="2"/>
        <v>287.72148148148148</v>
      </c>
      <c r="P36" s="9"/>
    </row>
    <row r="37" spans="1:119">
      <c r="A37" s="12"/>
      <c r="B37" s="25">
        <v>381</v>
      </c>
      <c r="C37" s="20" t="s">
        <v>45</v>
      </c>
      <c r="D37" s="46">
        <v>220000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220000</v>
      </c>
      <c r="O37" s="47">
        <f t="shared" si="2"/>
        <v>65.18518518518519</v>
      </c>
      <c r="P37" s="9"/>
    </row>
    <row r="38" spans="1:119" ht="15.75" thickBot="1">
      <c r="A38" s="12"/>
      <c r="B38" s="25">
        <v>389.7</v>
      </c>
      <c r="C38" s="20" t="s">
        <v>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751060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751060</v>
      </c>
      <c r="O38" s="47">
        <f t="shared" si="2"/>
        <v>222.53629629629629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SUM(D5,D10,D16,D21,D26,D31,D36)</f>
        <v>2667141</v>
      </c>
      <c r="E39" s="15">
        <f t="shared" si="9"/>
        <v>759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4060035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6727935</v>
      </c>
      <c r="O39" s="38">
        <f t="shared" si="2"/>
        <v>1993.4622222222222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85</v>
      </c>
      <c r="M41" s="48"/>
      <c r="N41" s="48"/>
      <c r="O41" s="43">
        <v>3375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47</v>
      </c>
      <c r="F4" s="34" t="s">
        <v>48</v>
      </c>
      <c r="G4" s="34" t="s">
        <v>49</v>
      </c>
      <c r="H4" s="34" t="s">
        <v>6</v>
      </c>
      <c r="I4" s="34" t="s">
        <v>7</v>
      </c>
      <c r="J4" s="35" t="s">
        <v>50</v>
      </c>
      <c r="K4" s="35" t="s">
        <v>8</v>
      </c>
      <c r="L4" s="35" t="s">
        <v>9</v>
      </c>
      <c r="M4" s="35" t="s">
        <v>10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1413241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1413241</v>
      </c>
      <c r="O5" s="33">
        <f t="shared" ref="O5:O38" si="2">(N5/O$40)</f>
        <v>420.6074404761905</v>
      </c>
      <c r="P5" s="6"/>
    </row>
    <row r="6" spans="1:133">
      <c r="A6" s="12"/>
      <c r="B6" s="25">
        <v>311</v>
      </c>
      <c r="C6" s="20" t="s">
        <v>3</v>
      </c>
      <c r="D6" s="46">
        <v>1132613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1132613</v>
      </c>
      <c r="O6" s="47">
        <f t="shared" si="2"/>
        <v>337.08720238095236</v>
      </c>
      <c r="P6" s="9"/>
    </row>
    <row r="7" spans="1:133">
      <c r="A7" s="12"/>
      <c r="B7" s="25">
        <v>312.10000000000002</v>
      </c>
      <c r="C7" s="20" t="s">
        <v>11</v>
      </c>
      <c r="D7" s="46">
        <v>108398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108398</v>
      </c>
      <c r="O7" s="47">
        <f t="shared" si="2"/>
        <v>32.261309523809523</v>
      </c>
      <c r="P7" s="9"/>
    </row>
    <row r="8" spans="1:133">
      <c r="A8" s="12"/>
      <c r="B8" s="25">
        <v>315</v>
      </c>
      <c r="C8" s="20" t="s">
        <v>66</v>
      </c>
      <c r="D8" s="46">
        <v>142810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142810</v>
      </c>
      <c r="O8" s="47">
        <f t="shared" si="2"/>
        <v>42.50297619047619</v>
      </c>
      <c r="P8" s="9"/>
    </row>
    <row r="9" spans="1:133">
      <c r="A9" s="12"/>
      <c r="B9" s="25">
        <v>316</v>
      </c>
      <c r="C9" s="20" t="s">
        <v>67</v>
      </c>
      <c r="D9" s="46">
        <v>29420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29420</v>
      </c>
      <c r="O9" s="47">
        <f t="shared" si="2"/>
        <v>8.7559523809523814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326727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326727</v>
      </c>
      <c r="O10" s="45">
        <f t="shared" si="2"/>
        <v>97.240178571428572</v>
      </c>
      <c r="P10" s="10"/>
    </row>
    <row r="11" spans="1:133">
      <c r="A11" s="12"/>
      <c r="B11" s="25">
        <v>322</v>
      </c>
      <c r="C11" s="20" t="s">
        <v>0</v>
      </c>
      <c r="D11" s="46">
        <v>122649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122649</v>
      </c>
      <c r="O11" s="47">
        <f t="shared" si="2"/>
        <v>36.502678571428568</v>
      </c>
      <c r="P11" s="9"/>
    </row>
    <row r="12" spans="1:133">
      <c r="A12" s="12"/>
      <c r="B12" s="25">
        <v>323.10000000000002</v>
      </c>
      <c r="C12" s="20" t="s">
        <v>15</v>
      </c>
      <c r="D12" s="46">
        <v>185095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185095</v>
      </c>
      <c r="O12" s="47">
        <f t="shared" si="2"/>
        <v>55.08779761904762</v>
      </c>
      <c r="P12" s="9"/>
    </row>
    <row r="13" spans="1:133">
      <c r="A13" s="12"/>
      <c r="B13" s="25">
        <v>323.39999999999998</v>
      </c>
      <c r="C13" s="20" t="s">
        <v>16</v>
      </c>
      <c r="D13" s="46">
        <v>3993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3993</v>
      </c>
      <c r="O13" s="47">
        <f t="shared" si="2"/>
        <v>1.1883928571428573</v>
      </c>
      <c r="P13" s="9"/>
    </row>
    <row r="14" spans="1:133">
      <c r="A14" s="12"/>
      <c r="B14" s="25">
        <v>329</v>
      </c>
      <c r="C14" s="20" t="s">
        <v>17</v>
      </c>
      <c r="D14" s="46">
        <v>14990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14990</v>
      </c>
      <c r="O14" s="47">
        <f t="shared" si="2"/>
        <v>4.4613095238095237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361253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361253</v>
      </c>
      <c r="O15" s="45">
        <f t="shared" si="2"/>
        <v>107.51577380952381</v>
      </c>
      <c r="P15" s="10"/>
    </row>
    <row r="16" spans="1:133">
      <c r="A16" s="12"/>
      <c r="B16" s="25">
        <v>335.12</v>
      </c>
      <c r="C16" s="20" t="s">
        <v>79</v>
      </c>
      <c r="D16" s="46">
        <v>104575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104575</v>
      </c>
      <c r="O16" s="47">
        <f t="shared" si="2"/>
        <v>31.123511904761905</v>
      </c>
      <c r="P16" s="9"/>
    </row>
    <row r="17" spans="1:16">
      <c r="A17" s="12"/>
      <c r="B17" s="25">
        <v>335.18</v>
      </c>
      <c r="C17" s="20" t="s">
        <v>68</v>
      </c>
      <c r="D17" s="46">
        <v>245665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245665</v>
      </c>
      <c r="O17" s="47">
        <f t="shared" si="2"/>
        <v>73.114583333333329</v>
      </c>
      <c r="P17" s="9"/>
    </row>
    <row r="18" spans="1:16">
      <c r="A18" s="12"/>
      <c r="B18" s="25">
        <v>337.7</v>
      </c>
      <c r="C18" s="20" t="s">
        <v>56</v>
      </c>
      <c r="D18" s="46">
        <v>2534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2534</v>
      </c>
      <c r="O18" s="47">
        <f t="shared" si="2"/>
        <v>0.75416666666666665</v>
      </c>
      <c r="P18" s="9"/>
    </row>
    <row r="19" spans="1:16">
      <c r="A19" s="12"/>
      <c r="B19" s="25">
        <v>338</v>
      </c>
      <c r="C19" s="20" t="s">
        <v>22</v>
      </c>
      <c r="D19" s="46">
        <v>8479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8479</v>
      </c>
      <c r="O19" s="47">
        <f t="shared" si="2"/>
        <v>2.5235119047619046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SUM(D21:D24)</f>
        <v>61606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2698984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2760590</v>
      </c>
      <c r="O20" s="45">
        <f t="shared" si="2"/>
        <v>821.60416666666663</v>
      </c>
      <c r="P20" s="10"/>
    </row>
    <row r="21" spans="1:16">
      <c r="A21" s="12"/>
      <c r="B21" s="25">
        <v>342.1</v>
      </c>
      <c r="C21" s="20" t="s">
        <v>30</v>
      </c>
      <c r="D21" s="46">
        <v>54878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54878</v>
      </c>
      <c r="O21" s="47">
        <f t="shared" si="2"/>
        <v>16.332738095238096</v>
      </c>
      <c r="P21" s="9"/>
    </row>
    <row r="22" spans="1:16">
      <c r="A22" s="12"/>
      <c r="B22" s="25">
        <v>342.5</v>
      </c>
      <c r="C22" s="20" t="s">
        <v>31</v>
      </c>
      <c r="D22" s="46">
        <v>3050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3050</v>
      </c>
      <c r="O22" s="47">
        <f t="shared" si="2"/>
        <v>0.90773809523809523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2698984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2698984</v>
      </c>
      <c r="O23" s="47">
        <f t="shared" si="2"/>
        <v>803.26904761904757</v>
      </c>
      <c r="P23" s="9"/>
    </row>
    <row r="24" spans="1:16">
      <c r="A24" s="12"/>
      <c r="B24" s="25">
        <v>349</v>
      </c>
      <c r="C24" s="20" t="s">
        <v>1</v>
      </c>
      <c r="D24" s="46">
        <v>3678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3678</v>
      </c>
      <c r="O24" s="47">
        <f t="shared" si="2"/>
        <v>1.0946428571428573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SUM(D26:D28)</f>
        <v>19162</v>
      </c>
      <c r="E25" s="32">
        <f t="shared" si="6"/>
        <v>47666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66828</v>
      </c>
      <c r="O25" s="45">
        <f t="shared" si="2"/>
        <v>19.889285714285716</v>
      </c>
      <c r="P25" s="10"/>
    </row>
    <row r="26" spans="1:16">
      <c r="A26" s="13"/>
      <c r="B26" s="39">
        <v>351.1</v>
      </c>
      <c r="C26" s="21" t="s">
        <v>35</v>
      </c>
      <c r="D26" s="46">
        <v>19112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19112</v>
      </c>
      <c r="O26" s="47">
        <f t="shared" si="2"/>
        <v>5.6880952380952383</v>
      </c>
      <c r="P26" s="9"/>
    </row>
    <row r="27" spans="1:16">
      <c r="A27" s="13"/>
      <c r="B27" s="39">
        <v>354</v>
      </c>
      <c r="C27" s="21" t="s">
        <v>37</v>
      </c>
      <c r="D27" s="46">
        <v>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</v>
      </c>
      <c r="O27" s="47">
        <f t="shared" si="2"/>
        <v>1.488095238095238E-2</v>
      </c>
      <c r="P27" s="9"/>
    </row>
    <row r="28" spans="1:16">
      <c r="A28" s="13"/>
      <c r="B28" s="39">
        <v>358.2</v>
      </c>
      <c r="C28" s="21" t="s">
        <v>69</v>
      </c>
      <c r="D28" s="46">
        <v>0</v>
      </c>
      <c r="E28" s="46">
        <v>47666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47666</v>
      </c>
      <c r="O28" s="47">
        <f t="shared" si="2"/>
        <v>14.186309523809523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SUM(D30:D35)</f>
        <v>103210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32695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135905</v>
      </c>
      <c r="O29" s="45">
        <f t="shared" si="2"/>
        <v>40.447916666666664</v>
      </c>
      <c r="P29" s="10"/>
    </row>
    <row r="30" spans="1:16">
      <c r="A30" s="12"/>
      <c r="B30" s="25">
        <v>361.1</v>
      </c>
      <c r="C30" s="20" t="s">
        <v>39</v>
      </c>
      <c r="D30" s="46">
        <v>5141</v>
      </c>
      <c r="E30" s="46">
        <v>0</v>
      </c>
      <c r="F30" s="46">
        <v>0</v>
      </c>
      <c r="G30" s="46">
        <v>0</v>
      </c>
      <c r="H30" s="46">
        <v>0</v>
      </c>
      <c r="I30" s="46">
        <v>32843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37984</v>
      </c>
      <c r="O30" s="47">
        <f t="shared" si="2"/>
        <v>11.304761904761905</v>
      </c>
      <c r="P30" s="9"/>
    </row>
    <row r="31" spans="1:16">
      <c r="A31" s="12"/>
      <c r="B31" s="25">
        <v>361.3</v>
      </c>
      <c r="C31" s="20" t="s">
        <v>40</v>
      </c>
      <c r="D31" s="46">
        <v>-1090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-1090</v>
      </c>
      <c r="O31" s="47">
        <f t="shared" si="2"/>
        <v>-0.32440476190476192</v>
      </c>
      <c r="P31" s="9"/>
    </row>
    <row r="32" spans="1:16">
      <c r="A32" s="12"/>
      <c r="B32" s="25">
        <v>362</v>
      </c>
      <c r="C32" s="20" t="s">
        <v>41</v>
      </c>
      <c r="D32" s="46">
        <v>43550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43550</v>
      </c>
      <c r="O32" s="47">
        <f t="shared" si="2"/>
        <v>12.961309523809524</v>
      </c>
      <c r="P32" s="9"/>
    </row>
    <row r="33" spans="1:119">
      <c r="A33" s="12"/>
      <c r="B33" s="25">
        <v>364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-148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-148</v>
      </c>
      <c r="O33" s="47">
        <f t="shared" si="2"/>
        <v>-4.4047619047619051E-2</v>
      </c>
      <c r="P33" s="9"/>
    </row>
    <row r="34" spans="1:119">
      <c r="A34" s="12"/>
      <c r="B34" s="25">
        <v>366</v>
      </c>
      <c r="C34" s="20" t="s">
        <v>43</v>
      </c>
      <c r="D34" s="46">
        <v>20219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20219</v>
      </c>
      <c r="O34" s="47">
        <f t="shared" si="2"/>
        <v>6.0175595238095241</v>
      </c>
      <c r="P34" s="9"/>
    </row>
    <row r="35" spans="1:119">
      <c r="A35" s="12"/>
      <c r="B35" s="25">
        <v>369.9</v>
      </c>
      <c r="C35" s="20" t="s">
        <v>44</v>
      </c>
      <c r="D35" s="46">
        <v>35390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35390</v>
      </c>
      <c r="O35" s="47">
        <f t="shared" si="2"/>
        <v>10.532738095238095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SUM(D37:D37)</f>
        <v>220000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220000</v>
      </c>
      <c r="O36" s="45">
        <f t="shared" si="2"/>
        <v>65.476190476190482</v>
      </c>
      <c r="P36" s="9"/>
    </row>
    <row r="37" spans="1:119" ht="15.75" thickBot="1">
      <c r="A37" s="12"/>
      <c r="B37" s="25">
        <v>381</v>
      </c>
      <c r="C37" s="20" t="s">
        <v>45</v>
      </c>
      <c r="D37" s="46">
        <v>220000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220000</v>
      </c>
      <c r="O37" s="47">
        <f t="shared" si="2"/>
        <v>65.476190476190482</v>
      </c>
      <c r="P37" s="9"/>
    </row>
    <row r="38" spans="1:119" ht="16.5" thickBot="1">
      <c r="A38" s="14" t="s">
        <v>33</v>
      </c>
      <c r="B38" s="23"/>
      <c r="C38" s="22"/>
      <c r="D38" s="15">
        <f t="shared" ref="D38:M38" si="9">SUM(D5,D10,D15,D20,D25,D29,D36)</f>
        <v>2505199</v>
      </c>
      <c r="E38" s="15">
        <f t="shared" si="9"/>
        <v>47666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2731679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5284544</v>
      </c>
      <c r="O38" s="38">
        <f t="shared" si="2"/>
        <v>1572.7809523809524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81</v>
      </c>
      <c r="M40" s="48"/>
      <c r="N40" s="48"/>
      <c r="O40" s="43">
        <v>3360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2023-05-05T15:19:26Z</cp:lastPrinted>
  <dcterms:created xsi:type="dcterms:W3CDTF">2000-08-31T21:26:31Z</dcterms:created>
  <dcterms:modified xsi:type="dcterms:W3CDTF">2023-05-11T20:27:27Z</dcterms:modified>
</cp:coreProperties>
</file>