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'2007'!$A$1:$O$34</definedName>
    <definedName name="_xlnm.Print_Area" localSheetId="13">'2008'!$A$1:$O$35</definedName>
    <definedName name="_xlnm.Print_Area" localSheetId="12">'2009'!$A$1:$O$35</definedName>
    <definedName name="_xlnm.Print_Area" localSheetId="11">'2010'!$A$1:$O$33</definedName>
    <definedName name="_xlnm.Print_Area" localSheetId="10">'2011'!$A$1:$O$33</definedName>
    <definedName name="_xlnm.Print_Area" localSheetId="9">'2012'!$A$1:$O$37</definedName>
    <definedName name="_xlnm.Print_Area" localSheetId="8">'2013'!$A$1:$O$36</definedName>
    <definedName name="_xlnm.Print_Area" localSheetId="7">'2014'!$A$1:$O$35</definedName>
    <definedName name="_xlnm.Print_Area" localSheetId="6">'2015'!$A$1:$O$37</definedName>
    <definedName name="_xlnm.Print_Area" localSheetId="5">'2016'!$A$1:$O$35</definedName>
    <definedName name="_xlnm.Print_Area" localSheetId="4">'2017'!$A$1:$O$35</definedName>
    <definedName name="_xlnm.Print_Area" localSheetId="3">'2018'!$A$1:$O$35</definedName>
    <definedName name="_xlnm.Print_Area" localSheetId="2">'2019'!$A$1:$O$34</definedName>
    <definedName name="_xlnm.Print_Area" localSheetId="1">'2020'!$A$1:$O$36</definedName>
    <definedName name="_xlnm.Print_Area" localSheetId="0">'2021'!$A$1:$P$34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<sst xmlns="http://schemas.openxmlformats.org/spreadsheetml/2006/main" count="705" uniqueCount="99">
  <si>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</si>
  <si>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</si>
  <si>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</si>
  <si>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</si>
  <si>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</si>
  <si>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</si>
  <si>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</si>
  <si>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</si>
  <si>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</si>
  <si>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</si>
  <si>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</si>
  <si>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</si>
  <si>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</si>
  <si>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</si>
  <si>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</si>
  <si>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</si>
  <si>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</si>
  <si>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</si>
  <si>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</si>
  <si>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</si>
  <si>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</si>
  <si>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</si>
  <si>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</si>
  <si>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</si>
  <si>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</si>
  <si>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</si>
  <si>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</si>
  <si>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</si>
  <si>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</si>
  <si>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</si>
  <si>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</si>
  <si>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</si>
  <si>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</si>
  <si>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</si>
  <si>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</si>
  <si>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Other Transportation Systems / Services</t>
  </si>
  <si>
    <t>Economic Environment</t>
  </si>
  <si>
    <t>Other Economic Environment</t>
  </si>
  <si>
    <t>Human Services</t>
  </si>
  <si>
    <t>Health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</si>
  <si>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</si>
  <si>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</si>
  <si>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</si>
  <si>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</si>
  <si>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</si>
  <si>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Lake Butler Expenditures Reported by Account Code and Fund Type</t>
  </si>
  <si>
    <t>Local Fiscal Year Ended September 30, 2010</t>
  </si>
  <si>
    <t>Other Human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</si>
  <si>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</si>
  <si>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</si>
  <si>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</si>
  <si>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Water-Sewer Combination Services</t>
  </si>
  <si>
    <t>Other Physical Environment</t>
  </si>
  <si>
    <t>Employment Opportunity and Development</t>
  </si>
  <si>
    <t>2011 Municipal Population:</t>
  </si>
  <si>
    <t>Local Fiscal Year Ended September 30, 2012</t>
  </si>
  <si>
    <t>Protective Inspections</t>
  </si>
  <si>
    <t>Proprietary - Non-Operating Interest Expense</t>
  </si>
  <si>
    <t>2012 Municipal Population:</t>
  </si>
  <si>
    <t>Local Fiscal Year Ended September 30, 2013</t>
  </si>
  <si>
    <t>Special Items (Loss)</t>
  </si>
  <si>
    <t>2013 Municipal Population:</t>
  </si>
  <si>
    <t>Local Fiscal Year Ended September 30, 2008</t>
  </si>
  <si>
    <t>Housing and Urban Development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</si>
  <si>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</si>
  <si>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</si>
  <si>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</si>
  <si>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</si>
  <si>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</si>
  <si>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</si>
  <si>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</si>
  <si>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</si>
  <si>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</si>
  <si>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</si>
  <si>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</si>
  <si>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</si>
  <si>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</si>
  <si>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</si>
  <si>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</si>
  <si>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</si>
  <si>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</si>
  <si>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Industry Development</t>
  </si>
  <si>
    <t>2017 Municipal Population:</t>
  </si>
  <si>
    <t>Local Fiscal Year Ended September 30, 2018</t>
  </si>
  <si>
    <t>2018 Municipal Population:</t>
  </si>
  <si>
    <t>Local Fiscal Year Ended September 30, 2019</t>
  </si>
  <si>
    <t>Non-Operating Interest Expense</t>
  </si>
  <si>
    <t>2019 Municipal Population:</t>
  </si>
  <si>
    <t>Local Fiscal Year Ended September 30, 2020</t>
  </si>
  <si>
    <t>Detention / Corrections</t>
  </si>
  <si>
    <t>Health</t>
  </si>
  <si>
    <t>Mental Health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</si>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</sst>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SUM(D6:D10)</f>
        <v>324391</v>
      </c>
      <c r="E5" s="26">
        <f>SUM(E6:E10)</f>
        <v>0</v>
      </c>
      <c r="F5" s="26">
        <f>SUM(F6:F10)</f>
        <v>0</v>
      </c>
      <c r="G5" s="26">
        <f>SUM(G6:G10)</f>
        <v>0</v>
      </c>
      <c r="H5" s="26">
        <f>SUM(H6:H10)</f>
        <v>0</v>
      </c>
      <c r="I5" s="26">
        <f>SUM(I6:I10)</f>
        <v>0</v>
      </c>
      <c r="J5" s="26">
        <f>SUM(J6:J10)</f>
        <v>0</v>
      </c>
      <c r="K5" s="26">
        <f>SUM(K6:K10)</f>
        <v>0</v>
      </c>
      <c r="L5" s="26">
        <f>SUM(L6:L10)</f>
        <v>0</v>
      </c>
      <c r="M5" s="26">
        <f>SUM(M6:M10)</f>
        <v>0</v>
      </c>
      <c r="N5" s="26">
        <f>SUM(N6:N10)</f>
        <v>0</v>
      </c>
      <c r="O5" s="27">
        <f>SUM(D5:N5)</f>
        <v>324391</v>
      </c>
      <c r="P5" s="32">
        <f>(O5/P$32)</f>
        <v>160.82845810609817</v>
      </c>
      <c r="Q5" s="6"/>
    </row>
    <row r="6" spans="1:17" ht="15">
      <c r="A6" s="12"/>
      <c r="B6" s="44">
        <v>511</v>
      </c>
      <c r="C6" s="20" t="s">
        <v>19</v>
      </c>
      <c r="D6" s="46">
        <v>79377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79377</v>
      </c>
      <c r="P6" s="47">
        <f>(O6/P$32)</f>
        <v>39.353991075855234</v>
      </c>
      <c r="Q6" s="9"/>
    </row>
    <row r="7" spans="1:17" ht="15">
      <c r="A7" s="12"/>
      <c r="B7" s="44">
        <v>512</v>
      </c>
      <c r="C7" s="20" t="s">
        <v>20</v>
      </c>
      <c r="D7" s="46">
        <v>72904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72904</v>
      </c>
      <c r="P7" s="47">
        <f>(O7/P$32)</f>
        <v>36.144769459593455</v>
      </c>
      <c r="Q7" s="9"/>
    </row>
    <row r="8" spans="1:17" ht="15">
      <c r="A8" s="12"/>
      <c r="B8" s="44">
        <v>513</v>
      </c>
      <c r="C8" s="20" t="s">
        <v>21</v>
      </c>
      <c r="D8" s="46">
        <v>135483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135483</v>
      </c>
      <c r="P8" s="47">
        <f>(O8/P$32)</f>
        <v>67.17055032226078</v>
      </c>
      <c r="Q8" s="9"/>
    </row>
    <row r="9" spans="1:17" ht="15">
      <c r="A9" s="12"/>
      <c r="B9" s="44">
        <v>514</v>
      </c>
      <c r="C9" s="20" t="s">
        <v>22</v>
      </c>
      <c r="D9" s="46">
        <v>12814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12814</v>
      </c>
      <c r="P9" s="47">
        <f>(O9/P$32)</f>
        <v>6.352999504214179</v>
      </c>
      <c r="Q9" s="9"/>
    </row>
    <row r="10" spans="1:17" ht="15">
      <c r="A10" s="12"/>
      <c r="B10" s="44">
        <v>519</v>
      </c>
      <c r="C10" s="20" t="s">
        <v>24</v>
      </c>
      <c r="D10" s="46">
        <v>23813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23813</v>
      </c>
      <c r="P10" s="47">
        <f>(O10/P$32)</f>
        <v>11.806147744174517</v>
      </c>
      <c r="Q10" s="9"/>
    </row>
    <row r="11" spans="1:17" ht="15.75">
      <c r="A11" s="28" t="s">
        <v>25</v>
      </c>
      <c r="B11" s="29"/>
      <c r="C11" s="30"/>
      <c r="D11" s="31">
        <f>SUM(D12:D14)</f>
        <v>90975</v>
      </c>
      <c r="E11" s="31">
        <f>SUM(E12:E14)</f>
        <v>0</v>
      </c>
      <c r="F11" s="31">
        <f>SUM(F12:F14)</f>
        <v>0</v>
      </c>
      <c r="G11" s="31">
        <f>SUM(G12:G14)</f>
        <v>0</v>
      </c>
      <c r="H11" s="31">
        <f>SUM(H12:H14)</f>
        <v>0</v>
      </c>
      <c r="I11" s="31">
        <f>SUM(I12:I14)</f>
        <v>0</v>
      </c>
      <c r="J11" s="31">
        <f>SUM(J12:J14)</f>
        <v>0</v>
      </c>
      <c r="K11" s="31">
        <f>SUM(K12:K14)</f>
        <v>0</v>
      </c>
      <c r="L11" s="31">
        <f>SUM(L12:L14)</f>
        <v>0</v>
      </c>
      <c r="M11" s="31">
        <f>SUM(M12:M14)</f>
        <v>0</v>
      </c>
      <c r="N11" s="31">
        <f>SUM(N12:N14)</f>
        <v>0</v>
      </c>
      <c r="O11" s="42">
        <f>SUM(D11:N11)</f>
        <v>90975</v>
      </c>
      <c r="P11" s="43">
        <f>(O11/P$32)</f>
        <v>45.10411502231036</v>
      </c>
      <c r="Q11" s="10"/>
    </row>
    <row r="12" spans="1:17" ht="15">
      <c r="A12" s="12"/>
      <c r="B12" s="44">
        <v>521</v>
      </c>
      <c r="C12" s="20" t="s">
        <v>26</v>
      </c>
      <c r="D12" s="46">
        <v>75000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75000</v>
      </c>
      <c r="P12" s="47">
        <f>(O12/P$32)</f>
        <v>37.18393653941497</v>
      </c>
      <c r="Q12" s="9"/>
    </row>
    <row r="13" spans="1:17" ht="15">
      <c r="A13" s="12"/>
      <c r="B13" s="44">
        <v>522</v>
      </c>
      <c r="C13" s="20" t="s">
        <v>27</v>
      </c>
      <c r="D13" s="46">
        <v>1388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1388</v>
      </c>
      <c r="P13" s="47">
        <f>(O13/P$32)</f>
        <v>0.6881507188894398</v>
      </c>
      <c r="Q13" s="9"/>
    </row>
    <row r="14" spans="1:17" ht="15">
      <c r="A14" s="12"/>
      <c r="B14" s="44">
        <v>529</v>
      </c>
      <c r="C14" s="20" t="s">
        <v>28</v>
      </c>
      <c r="D14" s="46">
        <v>14587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14587</v>
      </c>
      <c r="P14" s="47">
        <f>(O14/P$32)</f>
        <v>7.23202776400595</v>
      </c>
      <c r="Q14" s="9"/>
    </row>
    <row r="15" spans="1:17" ht="15.75">
      <c r="A15" s="28" t="s">
        <v>29</v>
      </c>
      <c r="B15" s="29"/>
      <c r="C15" s="30"/>
      <c r="D15" s="31">
        <f>SUM(D16:D19)</f>
        <v>2545</v>
      </c>
      <c r="E15" s="31">
        <f>SUM(E16:E19)</f>
        <v>0</v>
      </c>
      <c r="F15" s="31">
        <f>SUM(F16:F19)</f>
        <v>0</v>
      </c>
      <c r="G15" s="31">
        <f>SUM(G16:G19)</f>
        <v>0</v>
      </c>
      <c r="H15" s="31">
        <f>SUM(H16:H19)</f>
        <v>0</v>
      </c>
      <c r="I15" s="31">
        <f>SUM(I16:I19)</f>
        <v>1925852</v>
      </c>
      <c r="J15" s="31">
        <f>SUM(J16:J19)</f>
        <v>0</v>
      </c>
      <c r="K15" s="31">
        <f>SUM(K16:K19)</f>
        <v>0</v>
      </c>
      <c r="L15" s="31">
        <f>SUM(L16:L19)</f>
        <v>0</v>
      </c>
      <c r="M15" s="31">
        <f>SUM(M16:M19)</f>
        <v>0</v>
      </c>
      <c r="N15" s="31">
        <f>SUM(N16:N19)</f>
        <v>0</v>
      </c>
      <c r="O15" s="42">
        <f>SUM(D15:N15)</f>
        <v>1928397</v>
      </c>
      <c r="P15" s="43">
        <f>(O15/P$32)</f>
        <v>956.0718889439762</v>
      </c>
      <c r="Q15" s="10"/>
    </row>
    <row r="16" spans="1:17" ht="15">
      <c r="A16" s="12"/>
      <c r="B16" s="44">
        <v>533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515637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515637</v>
      </c>
      <c r="P16" s="47">
        <f>(O16/P$32)</f>
        <v>255.64551313832425</v>
      </c>
      <c r="Q16" s="9"/>
    </row>
    <row r="17" spans="1:17" ht="15">
      <c r="A17" s="12"/>
      <c r="B17" s="44">
        <v>534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252730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252730</v>
      </c>
      <c r="P17" s="47">
        <f>(O17/P$32)</f>
        <v>125.29995042141795</v>
      </c>
      <c r="Q17" s="9"/>
    </row>
    <row r="18" spans="1:17" ht="15">
      <c r="A18" s="12"/>
      <c r="B18" s="44">
        <v>535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1157485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1157485</v>
      </c>
      <c r="P18" s="47">
        <f>(O18/P$32)</f>
        <v>573.8646504709965</v>
      </c>
      <c r="Q18" s="9"/>
    </row>
    <row r="19" spans="1:17" ht="15">
      <c r="A19" s="12"/>
      <c r="B19" s="44">
        <v>539</v>
      </c>
      <c r="C19" s="20" t="s">
        <v>52</v>
      </c>
      <c r="D19" s="46">
        <v>2545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2545</v>
      </c>
      <c r="P19" s="47">
        <f>(O19/P$32)</f>
        <v>1.2617749132374814</v>
      </c>
      <c r="Q19" s="9"/>
    </row>
    <row r="20" spans="1:17" ht="15.75">
      <c r="A20" s="28" t="s">
        <v>33</v>
      </c>
      <c r="B20" s="29"/>
      <c r="C20" s="30"/>
      <c r="D20" s="31">
        <f>SUM(D21:D21)</f>
        <v>276614</v>
      </c>
      <c r="E20" s="31">
        <f>SUM(E21:E21)</f>
        <v>0</v>
      </c>
      <c r="F20" s="31">
        <f>SUM(F21:F21)</f>
        <v>0</v>
      </c>
      <c r="G20" s="31">
        <f>SUM(G21:G21)</f>
        <v>0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0</v>
      </c>
      <c r="O20" s="31">
        <f>SUM(D20:N20)</f>
        <v>276614</v>
      </c>
      <c r="P20" s="43">
        <f>(O20/P$32)</f>
        <v>137.14129895884977</v>
      </c>
      <c r="Q20" s="10"/>
    </row>
    <row r="21" spans="1:17" ht="15">
      <c r="A21" s="12"/>
      <c r="B21" s="44">
        <v>541</v>
      </c>
      <c r="C21" s="20" t="s">
        <v>34</v>
      </c>
      <c r="D21" s="46">
        <v>276614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276614</v>
      </c>
      <c r="P21" s="47">
        <f>(O21/P$32)</f>
        <v>137.14129895884977</v>
      </c>
      <c r="Q21" s="9"/>
    </row>
    <row r="22" spans="1:17" ht="15.75">
      <c r="A22" s="28" t="s">
        <v>36</v>
      </c>
      <c r="B22" s="29"/>
      <c r="C22" s="30"/>
      <c r="D22" s="31">
        <f>SUM(D23:D23)</f>
        <v>0</v>
      </c>
      <c r="E22" s="31">
        <f>SUM(E23:E23)</f>
        <v>154457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>SUM(D22:N22)</f>
        <v>154457</v>
      </c>
      <c r="P22" s="43">
        <f>(O22/P$32)</f>
        <v>76.57759048091225</v>
      </c>
      <c r="Q22" s="10"/>
    </row>
    <row r="23" spans="1:17" ht="15">
      <c r="A23" s="13"/>
      <c r="B23" s="45">
        <v>559</v>
      </c>
      <c r="C23" s="21" t="s">
        <v>37</v>
      </c>
      <c r="D23" s="46">
        <v>0</v>
      </c>
      <c r="E23" s="46">
        <v>154457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154457</v>
      </c>
      <c r="P23" s="47">
        <f>(O23/P$32)</f>
        <v>76.57759048091225</v>
      </c>
      <c r="Q23" s="9"/>
    </row>
    <row r="24" spans="1:17" ht="15.75">
      <c r="A24" s="28" t="s">
        <v>38</v>
      </c>
      <c r="B24" s="29"/>
      <c r="C24" s="30"/>
      <c r="D24" s="31">
        <f>SUM(D25:D25)</f>
        <v>10545</v>
      </c>
      <c r="E24" s="31">
        <f>SUM(E25:E25)</f>
        <v>0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>SUM(D24:N24)</f>
        <v>10545</v>
      </c>
      <c r="P24" s="43">
        <f>(O24/P$32)</f>
        <v>5.228061477441745</v>
      </c>
      <c r="Q24" s="10"/>
    </row>
    <row r="25" spans="1:17" ht="15">
      <c r="A25" s="12"/>
      <c r="B25" s="44">
        <v>562</v>
      </c>
      <c r="C25" s="20" t="s">
        <v>39</v>
      </c>
      <c r="D25" s="46">
        <v>10545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10545</v>
      </c>
      <c r="P25" s="47">
        <f>(O25/P$32)</f>
        <v>5.228061477441745</v>
      </c>
      <c r="Q25" s="9"/>
    </row>
    <row r="26" spans="1:17" ht="15.75">
      <c r="A26" s="28" t="s">
        <v>40</v>
      </c>
      <c r="B26" s="29"/>
      <c r="C26" s="30"/>
      <c r="D26" s="31">
        <f>SUM(D27:D27)</f>
        <v>178971</v>
      </c>
      <c r="E26" s="31">
        <f>SUM(E27:E27)</f>
        <v>0</v>
      </c>
      <c r="F26" s="31">
        <f>SUM(F27:F27)</f>
        <v>0</v>
      </c>
      <c r="G26" s="31">
        <f>SUM(G27:G27)</f>
        <v>0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>SUM(D26:N26)</f>
        <v>178971</v>
      </c>
      <c r="P26" s="43">
        <f>(O26/P$32)</f>
        <v>88.73128408527516</v>
      </c>
      <c r="Q26" s="9"/>
    </row>
    <row r="27" spans="1:17" ht="15">
      <c r="A27" s="12"/>
      <c r="B27" s="44">
        <v>572</v>
      </c>
      <c r="C27" s="20" t="s">
        <v>41</v>
      </c>
      <c r="D27" s="46">
        <v>178971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178971</v>
      </c>
      <c r="P27" s="47">
        <f>(O27/P$32)</f>
        <v>88.73128408527516</v>
      </c>
      <c r="Q27" s="9"/>
    </row>
    <row r="28" spans="1:17" ht="15.75">
      <c r="A28" s="28" t="s">
        <v>43</v>
      </c>
      <c r="B28" s="29"/>
      <c r="C28" s="30"/>
      <c r="D28" s="31">
        <f>SUM(D29:D29)</f>
        <v>0</v>
      </c>
      <c r="E28" s="31">
        <f>SUM(E29:E29)</f>
        <v>0</v>
      </c>
      <c r="F28" s="31">
        <f>SUM(F29:F29)</f>
        <v>0</v>
      </c>
      <c r="G28" s="31">
        <f>SUM(G29:G29)</f>
        <v>0</v>
      </c>
      <c r="H28" s="31">
        <f>SUM(H29:H29)</f>
        <v>0</v>
      </c>
      <c r="I28" s="31">
        <f>SUM(I29:I29)</f>
        <v>25000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>SUM(D28:N28)</f>
        <v>25000</v>
      </c>
      <c r="P28" s="43">
        <f>(O28/P$32)</f>
        <v>12.394645513138324</v>
      </c>
      <c r="Q28" s="9"/>
    </row>
    <row r="29" spans="1:17" ht="15.75" thickBot="1">
      <c r="A29" s="12"/>
      <c r="B29" s="44">
        <v>581</v>
      </c>
      <c r="C29" s="20" t="s">
        <v>97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25000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25000</v>
      </c>
      <c r="P29" s="47">
        <f>(O29/P$32)</f>
        <v>12.394645513138324</v>
      </c>
      <c r="Q29" s="9"/>
    </row>
    <row r="30" spans="1:120" ht="16.5" thickBot="1">
      <c r="A30" s="14" t="s">
        <v>10</v>
      </c>
      <c r="B30" s="23"/>
      <c r="C30" s="22"/>
      <c r="D30" s="15">
        <f>SUM(D5,D11,D15,D20,D22,D24,D26,D28)</f>
        <v>884041</v>
      </c>
      <c r="E30" s="15">
        <f aca="true" t="shared" si="0" ref="E30:N30">SUM(E5,E11,E15,E20,E22,E24,E26,E28)</f>
        <v>154457</v>
      </c>
      <c r="F30" s="15">
        <f t="shared" si="0"/>
        <v>0</v>
      </c>
      <c r="G30" s="15">
        <f t="shared" si="0"/>
        <v>0</v>
      </c>
      <c r="H30" s="15">
        <f t="shared" si="0"/>
        <v>0</v>
      </c>
      <c r="I30" s="15">
        <f t="shared" si="0"/>
        <v>1950852</v>
      </c>
      <c r="J30" s="15">
        <f t="shared" si="0"/>
        <v>0</v>
      </c>
      <c r="K30" s="15">
        <f t="shared" si="0"/>
        <v>0</v>
      </c>
      <c r="L30" s="15">
        <f t="shared" si="0"/>
        <v>0</v>
      </c>
      <c r="M30" s="15">
        <f t="shared" si="0"/>
        <v>0</v>
      </c>
      <c r="N30" s="15">
        <f t="shared" si="0"/>
        <v>0</v>
      </c>
      <c r="O30" s="15">
        <f>SUM(D30:N30)</f>
        <v>2989350</v>
      </c>
      <c r="P30" s="37">
        <f>(O30/P$32)</f>
        <v>1482.077342588002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6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6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93" t="s">
        <v>98</v>
      </c>
      <c r="N32" s="93"/>
      <c r="O32" s="93"/>
      <c r="P32" s="41">
        <v>2017</v>
      </c>
    </row>
    <row r="33" spans="1:16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sheetProtection/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364622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3">SUM(D5:M5)</f>
        <v>364622</v>
      </c>
      <c r="O5" s="32">
        <f aca="true" t="shared" si="2" ref="O5:O33">(N5/O$35)</f>
        <v>192.6159535129424</v>
      </c>
      <c r="P5" s="6"/>
    </row>
    <row r="6" spans="1:16" ht="15">
      <c r="A6" s="12"/>
      <c r="B6" s="44">
        <v>511</v>
      </c>
      <c r="C6" s="20" t="s">
        <v>19</v>
      </c>
      <c r="D6" s="46">
        <v>72738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72738</v>
      </c>
      <c r="O6" s="47">
        <f t="shared" si="2"/>
        <v>38.42472266244057</v>
      </c>
      <c r="P6" s="9"/>
    </row>
    <row r="7" spans="1:16" ht="15">
      <c r="A7" s="12"/>
      <c r="B7" s="44">
        <v>512</v>
      </c>
      <c r="C7" s="20" t="s">
        <v>20</v>
      </c>
      <c r="D7" s="46">
        <v>114880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114880</v>
      </c>
      <c r="O7" s="47">
        <f t="shared" si="2"/>
        <v>60.68674062334918</v>
      </c>
      <c r="P7" s="9"/>
    </row>
    <row r="8" spans="1:16" ht="15">
      <c r="A8" s="12"/>
      <c r="B8" s="44">
        <v>513</v>
      </c>
      <c r="C8" s="20" t="s">
        <v>21</v>
      </c>
      <c r="D8" s="46">
        <v>135259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135259</v>
      </c>
      <c r="O8" s="47">
        <f t="shared" si="2"/>
        <v>71.45219228737454</v>
      </c>
      <c r="P8" s="9"/>
    </row>
    <row r="9" spans="1:16" ht="15">
      <c r="A9" s="12"/>
      <c r="B9" s="44">
        <v>514</v>
      </c>
      <c r="C9" s="20" t="s">
        <v>22</v>
      </c>
      <c r="D9" s="46">
        <v>29342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29342</v>
      </c>
      <c r="O9" s="47">
        <f t="shared" si="2"/>
        <v>15.500264131008981</v>
      </c>
      <c r="P9" s="9"/>
    </row>
    <row r="10" spans="1:16" ht="15">
      <c r="A10" s="12"/>
      <c r="B10" s="44">
        <v>515</v>
      </c>
      <c r="C10" s="20" t="s">
        <v>23</v>
      </c>
      <c r="D10" s="46">
        <v>8035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8035</v>
      </c>
      <c r="O10" s="47">
        <f t="shared" si="2"/>
        <v>4.2445853143159</v>
      </c>
      <c r="P10" s="9"/>
    </row>
    <row r="11" spans="1:16" ht="15">
      <c r="A11" s="12"/>
      <c r="B11" s="44">
        <v>519</v>
      </c>
      <c r="C11" s="20" t="s">
        <v>24</v>
      </c>
      <c r="D11" s="46">
        <v>4368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4368</v>
      </c>
      <c r="O11" s="47">
        <f t="shared" si="2"/>
        <v>2.307448494453249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SUM(D13:D16)</f>
        <v>112837</v>
      </c>
      <c r="E12" s="31">
        <f t="shared" si="3"/>
        <v>0</v>
      </c>
      <c r="F12" s="31">
        <f t="shared" si="3"/>
        <v>0</v>
      </c>
      <c r="G12" s="31">
        <f t="shared" si="3"/>
        <v>410298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523135</v>
      </c>
      <c r="O12" s="43">
        <f t="shared" si="2"/>
        <v>276.3523507659799</v>
      </c>
      <c r="P12" s="10"/>
    </row>
    <row r="13" spans="1:16" ht="15">
      <c r="A13" s="12"/>
      <c r="B13" s="44">
        <v>521</v>
      </c>
      <c r="C13" s="20" t="s">
        <v>26</v>
      </c>
      <c r="D13" s="46">
        <v>50000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50000</v>
      </c>
      <c r="O13" s="47">
        <f t="shared" si="2"/>
        <v>26.413100898045432</v>
      </c>
      <c r="P13" s="9"/>
    </row>
    <row r="14" spans="1:16" ht="15">
      <c r="A14" s="12"/>
      <c r="B14" s="44">
        <v>522</v>
      </c>
      <c r="C14" s="20" t="s">
        <v>27</v>
      </c>
      <c r="D14" s="46">
        <v>31296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31296</v>
      </c>
      <c r="O14" s="47">
        <f t="shared" si="2"/>
        <v>16.532488114104595</v>
      </c>
      <c r="P14" s="9"/>
    </row>
    <row r="15" spans="1:16" ht="15">
      <c r="A15" s="12"/>
      <c r="B15" s="44">
        <v>524</v>
      </c>
      <c r="C15" s="20" t="s">
        <v>56</v>
      </c>
      <c r="D15" s="46">
        <v>14451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14451</v>
      </c>
      <c r="O15" s="47">
        <f t="shared" si="2"/>
        <v>7.63391442155309</v>
      </c>
      <c r="P15" s="9"/>
    </row>
    <row r="16" spans="1:16" ht="15">
      <c r="A16" s="12"/>
      <c r="B16" s="44">
        <v>529</v>
      </c>
      <c r="C16" s="20" t="s">
        <v>28</v>
      </c>
      <c r="D16" s="46">
        <v>17090</v>
      </c>
      <c r="E16" s="46">
        <v>0</v>
      </c>
      <c r="F16" s="46">
        <v>0</v>
      </c>
      <c r="G16" s="46">
        <v>410298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427388</v>
      </c>
      <c r="O16" s="47">
        <f t="shared" si="2"/>
        <v>225.7728473322768</v>
      </c>
      <c r="P16" s="9"/>
    </row>
    <row r="17" spans="1:16" ht="15.75">
      <c r="A17" s="28" t="s">
        <v>29</v>
      </c>
      <c r="B17" s="29"/>
      <c r="C17" s="30"/>
      <c r="D17" s="31">
        <f aca="true" t="shared" si="4" ref="D17:M17">SUM(D18:D21)</f>
        <v>1371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1192367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1193738</v>
      </c>
      <c r="O17" s="43">
        <f t="shared" si="2"/>
        <v>630.6064447966191</v>
      </c>
      <c r="P17" s="10"/>
    </row>
    <row r="18" spans="1:16" ht="15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254486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254486</v>
      </c>
      <c r="O18" s="47">
        <f t="shared" si="2"/>
        <v>134.4352879027998</v>
      </c>
      <c r="P18" s="9"/>
    </row>
    <row r="19" spans="1:16" ht="15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116461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116461</v>
      </c>
      <c r="O19" s="47">
        <f t="shared" si="2"/>
        <v>61.521922873745375</v>
      </c>
      <c r="P19" s="9"/>
    </row>
    <row r="20" spans="1:16" ht="15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821420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821420</v>
      </c>
      <c r="O20" s="47">
        <f t="shared" si="2"/>
        <v>433.92498679344953</v>
      </c>
      <c r="P20" s="9"/>
    </row>
    <row r="21" spans="1:16" ht="15">
      <c r="A21" s="12"/>
      <c r="B21" s="44">
        <v>539</v>
      </c>
      <c r="C21" s="20" t="s">
        <v>52</v>
      </c>
      <c r="D21" s="46">
        <v>1371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1371</v>
      </c>
      <c r="O21" s="47">
        <f t="shared" si="2"/>
        <v>0.7242472266244057</v>
      </c>
      <c r="P21" s="9"/>
    </row>
    <row r="22" spans="1:16" ht="15.75">
      <c r="A22" s="28" t="s">
        <v>33</v>
      </c>
      <c r="B22" s="29"/>
      <c r="C22" s="30"/>
      <c r="D22" s="31">
        <f aca="true" t="shared" si="5" ref="D22:M22">SUM(D23:D23)</f>
        <v>194531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194531</v>
      </c>
      <c r="O22" s="43">
        <f t="shared" si="2"/>
        <v>102.76333861595351</v>
      </c>
      <c r="P22" s="10"/>
    </row>
    <row r="23" spans="1:16" ht="15">
      <c r="A23" s="12"/>
      <c r="B23" s="44">
        <v>541</v>
      </c>
      <c r="C23" s="20" t="s">
        <v>34</v>
      </c>
      <c r="D23" s="46">
        <v>194531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194531</v>
      </c>
      <c r="O23" s="47">
        <f t="shared" si="2"/>
        <v>102.76333861595351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SUM(D25:D25)</f>
        <v>0</v>
      </c>
      <c r="E24" s="31">
        <f t="shared" si="6"/>
        <v>44675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44675</v>
      </c>
      <c r="O24" s="43">
        <f t="shared" si="2"/>
        <v>23.60010565240359</v>
      </c>
      <c r="P24" s="10"/>
    </row>
    <row r="25" spans="1:16" ht="15">
      <c r="A25" s="13"/>
      <c r="B25" s="45">
        <v>559</v>
      </c>
      <c r="C25" s="21" t="s">
        <v>37</v>
      </c>
      <c r="D25" s="46">
        <v>0</v>
      </c>
      <c r="E25" s="46">
        <v>44675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44675</v>
      </c>
      <c r="O25" s="47">
        <f t="shared" si="2"/>
        <v>23.60010565240359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SUM(D27:D27)</f>
        <v>12964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12964</v>
      </c>
      <c r="O26" s="43">
        <f t="shared" si="2"/>
        <v>6.848388800845219</v>
      </c>
      <c r="P26" s="10"/>
    </row>
    <row r="27" spans="1:16" ht="15">
      <c r="A27" s="12"/>
      <c r="B27" s="44">
        <v>562</v>
      </c>
      <c r="C27" s="20" t="s">
        <v>39</v>
      </c>
      <c r="D27" s="46">
        <v>12964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12964</v>
      </c>
      <c r="O27" s="47">
        <f t="shared" si="2"/>
        <v>6.848388800845219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SUM(D29:D29)</f>
        <v>116410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116410</v>
      </c>
      <c r="O28" s="43">
        <f t="shared" si="2"/>
        <v>61.49498151082937</v>
      </c>
      <c r="P28" s="9"/>
    </row>
    <row r="29" spans="1:16" ht="15">
      <c r="A29" s="12"/>
      <c r="B29" s="44">
        <v>572</v>
      </c>
      <c r="C29" s="20" t="s">
        <v>41</v>
      </c>
      <c r="D29" s="46">
        <v>116410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116410</v>
      </c>
      <c r="O29" s="47">
        <f t="shared" si="2"/>
        <v>61.49498151082937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SUM(D31:D32)</f>
        <v>0</v>
      </c>
      <c r="E30" s="31">
        <f t="shared" si="9"/>
        <v>13041</v>
      </c>
      <c r="F30" s="31">
        <f t="shared" si="9"/>
        <v>0</v>
      </c>
      <c r="G30" s="31">
        <f t="shared" si="9"/>
        <v>114</v>
      </c>
      <c r="H30" s="31">
        <f t="shared" si="9"/>
        <v>0</v>
      </c>
      <c r="I30" s="31">
        <f t="shared" si="9"/>
        <v>226844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1"/>
        <v>239999</v>
      </c>
      <c r="O30" s="43">
        <f t="shared" si="2"/>
        <v>126.7823560486001</v>
      </c>
      <c r="P30" s="9"/>
    </row>
    <row r="31" spans="1:16" ht="15">
      <c r="A31" s="12"/>
      <c r="B31" s="44">
        <v>581</v>
      </c>
      <c r="C31" s="20" t="s">
        <v>42</v>
      </c>
      <c r="D31" s="46">
        <v>0</v>
      </c>
      <c r="E31" s="46">
        <v>13041</v>
      </c>
      <c r="F31" s="46">
        <v>0</v>
      </c>
      <c r="G31" s="46">
        <v>114</v>
      </c>
      <c r="H31" s="46">
        <v>0</v>
      </c>
      <c r="I31" s="46">
        <v>159810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172965</v>
      </c>
      <c r="O31" s="47">
        <f t="shared" si="2"/>
        <v>91.37083993660856</v>
      </c>
      <c r="P31" s="9"/>
    </row>
    <row r="32" spans="1:16" ht="15.75" thickBot="1">
      <c r="A32" s="12"/>
      <c r="B32" s="44">
        <v>591</v>
      </c>
      <c r="C32" s="20" t="s">
        <v>57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67034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67034</v>
      </c>
      <c r="O32" s="47">
        <f t="shared" si="2"/>
        <v>35.411516111991546</v>
      </c>
      <c r="P32" s="9"/>
    </row>
    <row r="33" spans="1:119" ht="16.5" thickBot="1">
      <c r="A33" s="14" t="s">
        <v>10</v>
      </c>
      <c r="B33" s="23"/>
      <c r="C33" s="22"/>
      <c r="D33" s="15">
        <f aca="true" t="shared" si="10" ref="D33:M33">SUM(D5,D12,D17,D22,D24,D26,D28,D30)</f>
        <v>802735</v>
      </c>
      <c r="E33" s="15">
        <f t="shared" si="10"/>
        <v>57716</v>
      </c>
      <c r="F33" s="15">
        <f t="shared" si="10"/>
        <v>0</v>
      </c>
      <c r="G33" s="15">
        <f t="shared" si="10"/>
        <v>410412</v>
      </c>
      <c r="H33" s="15">
        <f t="shared" si="10"/>
        <v>0</v>
      </c>
      <c r="I33" s="15">
        <f t="shared" si="10"/>
        <v>1419211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1"/>
        <v>2690074</v>
      </c>
      <c r="O33" s="37">
        <f t="shared" si="2"/>
        <v>1421.0639197041733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58</v>
      </c>
      <c r="M35" s="93"/>
      <c r="N35" s="93"/>
      <c r="O35" s="41">
        <v>1893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394947</v>
      </c>
      <c r="E5" s="26">
        <f t="shared" si="0"/>
        <v>28683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423630</v>
      </c>
      <c r="O5" s="32">
        <f aca="true" t="shared" si="2" ref="O5:O29">(N5/O$31)</f>
        <v>223.9059196617336</v>
      </c>
      <c r="P5" s="6"/>
    </row>
    <row r="6" spans="1:16" ht="15">
      <c r="A6" s="12"/>
      <c r="B6" s="44">
        <v>511</v>
      </c>
      <c r="C6" s="20" t="s">
        <v>19</v>
      </c>
      <c r="D6" s="46">
        <v>68077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68077</v>
      </c>
      <c r="O6" s="47">
        <f t="shared" si="2"/>
        <v>35.981501057082454</v>
      </c>
      <c r="P6" s="9"/>
    </row>
    <row r="7" spans="1:16" ht="15">
      <c r="A7" s="12"/>
      <c r="B7" s="44">
        <v>512</v>
      </c>
      <c r="C7" s="20" t="s">
        <v>20</v>
      </c>
      <c r="D7" s="46">
        <v>98555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98555</v>
      </c>
      <c r="O7" s="47">
        <f t="shared" si="2"/>
        <v>52.09038054968288</v>
      </c>
      <c r="P7" s="9"/>
    </row>
    <row r="8" spans="1:16" ht="15">
      <c r="A8" s="12"/>
      <c r="B8" s="44">
        <v>513</v>
      </c>
      <c r="C8" s="20" t="s">
        <v>21</v>
      </c>
      <c r="D8" s="46">
        <v>214552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214552</v>
      </c>
      <c r="O8" s="47">
        <f t="shared" si="2"/>
        <v>113.39957716701903</v>
      </c>
      <c r="P8" s="9"/>
    </row>
    <row r="9" spans="1:16" ht="15">
      <c r="A9" s="12"/>
      <c r="B9" s="44">
        <v>519</v>
      </c>
      <c r="C9" s="20" t="s">
        <v>24</v>
      </c>
      <c r="D9" s="46">
        <v>13763</v>
      </c>
      <c r="E9" s="46">
        <v>28683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42446</v>
      </c>
      <c r="O9" s="47">
        <f t="shared" si="2"/>
        <v>22.43446088794926</v>
      </c>
      <c r="P9" s="9"/>
    </row>
    <row r="10" spans="1:16" ht="15.75">
      <c r="A10" s="28" t="s">
        <v>25</v>
      </c>
      <c r="B10" s="29"/>
      <c r="C10" s="30"/>
      <c r="D10" s="31">
        <f aca="true" t="shared" si="3" ref="D10:M10">SUM(D11:D12)</f>
        <v>99731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99731</v>
      </c>
      <c r="O10" s="43">
        <f t="shared" si="2"/>
        <v>52.711945031712474</v>
      </c>
      <c r="P10" s="10"/>
    </row>
    <row r="11" spans="1:16" ht="15">
      <c r="A11" s="12"/>
      <c r="B11" s="44">
        <v>521</v>
      </c>
      <c r="C11" s="20" t="s">
        <v>26</v>
      </c>
      <c r="D11" s="46">
        <v>50000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50000</v>
      </c>
      <c r="O11" s="47">
        <f t="shared" si="2"/>
        <v>26.427061310782243</v>
      </c>
      <c r="P11" s="9"/>
    </row>
    <row r="12" spans="1:16" ht="15">
      <c r="A12" s="12"/>
      <c r="B12" s="44">
        <v>522</v>
      </c>
      <c r="C12" s="20" t="s">
        <v>27</v>
      </c>
      <c r="D12" s="46">
        <v>49731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49731</v>
      </c>
      <c r="O12" s="47">
        <f t="shared" si="2"/>
        <v>26.28488372093023</v>
      </c>
      <c r="P12" s="9"/>
    </row>
    <row r="13" spans="1:16" ht="15.75">
      <c r="A13" s="28" t="s">
        <v>29</v>
      </c>
      <c r="B13" s="29"/>
      <c r="C13" s="30"/>
      <c r="D13" s="31">
        <f aca="true" t="shared" si="4" ref="D13:M13">SUM(D14:D18)</f>
        <v>3666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1291423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1295089</v>
      </c>
      <c r="O13" s="43">
        <f t="shared" si="2"/>
        <v>684.5079281183932</v>
      </c>
      <c r="P13" s="10"/>
    </row>
    <row r="14" spans="1:16" ht="15">
      <c r="A14" s="12"/>
      <c r="B14" s="44">
        <v>533</v>
      </c>
      <c r="C14" s="20" t="s">
        <v>30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313038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313038</v>
      </c>
      <c r="O14" s="47">
        <f t="shared" si="2"/>
        <v>165.45348837209303</v>
      </c>
      <c r="P14" s="9"/>
    </row>
    <row r="15" spans="1:16" ht="15">
      <c r="A15" s="12"/>
      <c r="B15" s="44">
        <v>534</v>
      </c>
      <c r="C15" s="20" t="s">
        <v>31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132080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132080</v>
      </c>
      <c r="O15" s="47">
        <f t="shared" si="2"/>
        <v>69.80972515856237</v>
      </c>
      <c r="P15" s="9"/>
    </row>
    <row r="16" spans="1:16" ht="15">
      <c r="A16" s="12"/>
      <c r="B16" s="44">
        <v>535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776977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776977</v>
      </c>
      <c r="O16" s="47">
        <f t="shared" si="2"/>
        <v>410.6643763213531</v>
      </c>
      <c r="P16" s="9"/>
    </row>
    <row r="17" spans="1:16" ht="15">
      <c r="A17" s="12"/>
      <c r="B17" s="44">
        <v>536</v>
      </c>
      <c r="C17" s="20" t="s">
        <v>51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69328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69328</v>
      </c>
      <c r="O17" s="47">
        <f t="shared" si="2"/>
        <v>36.64270613107822</v>
      </c>
      <c r="P17" s="9"/>
    </row>
    <row r="18" spans="1:16" ht="15">
      <c r="A18" s="12"/>
      <c r="B18" s="44">
        <v>539</v>
      </c>
      <c r="C18" s="20" t="s">
        <v>52</v>
      </c>
      <c r="D18" s="46">
        <v>3666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3666</v>
      </c>
      <c r="O18" s="47">
        <f t="shared" si="2"/>
        <v>1.937632135306554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SUM(D20:D20)</f>
        <v>175255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175255</v>
      </c>
      <c r="O19" s="43">
        <f t="shared" si="2"/>
        <v>92.62949260042284</v>
      </c>
      <c r="P19" s="10"/>
    </row>
    <row r="20" spans="1:16" ht="15">
      <c r="A20" s="12"/>
      <c r="B20" s="44">
        <v>541</v>
      </c>
      <c r="C20" s="20" t="s">
        <v>34</v>
      </c>
      <c r="D20" s="46">
        <v>175255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175255</v>
      </c>
      <c r="O20" s="47">
        <f t="shared" si="2"/>
        <v>92.62949260042284</v>
      </c>
      <c r="P20" s="9"/>
    </row>
    <row r="21" spans="1:16" ht="15.75">
      <c r="A21" s="28" t="s">
        <v>36</v>
      </c>
      <c r="B21" s="29"/>
      <c r="C21" s="30"/>
      <c r="D21" s="31">
        <f aca="true" t="shared" si="6" ref="D21:M21">SUM(D22:D22)</f>
        <v>0</v>
      </c>
      <c r="E21" s="31">
        <f t="shared" si="6"/>
        <v>57369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57369</v>
      </c>
      <c r="O21" s="43">
        <f t="shared" si="2"/>
        <v>30.321881606765327</v>
      </c>
      <c r="P21" s="10"/>
    </row>
    <row r="22" spans="1:16" ht="15">
      <c r="A22" s="13"/>
      <c r="B22" s="45">
        <v>551</v>
      </c>
      <c r="C22" s="21" t="s">
        <v>53</v>
      </c>
      <c r="D22" s="46">
        <v>0</v>
      </c>
      <c r="E22" s="46">
        <v>57369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57369</v>
      </c>
      <c r="O22" s="47">
        <f t="shared" si="2"/>
        <v>30.321881606765327</v>
      </c>
      <c r="P22" s="9"/>
    </row>
    <row r="23" spans="1:16" ht="15.75">
      <c r="A23" s="28" t="s">
        <v>38</v>
      </c>
      <c r="B23" s="29"/>
      <c r="C23" s="30"/>
      <c r="D23" s="31">
        <f aca="true" t="shared" si="7" ref="D23:M23">SUM(D24:D24)</f>
        <v>8950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8950</v>
      </c>
      <c r="O23" s="43">
        <f t="shared" si="2"/>
        <v>4.730443974630021</v>
      </c>
      <c r="P23" s="10"/>
    </row>
    <row r="24" spans="1:16" ht="15">
      <c r="A24" s="12"/>
      <c r="B24" s="44">
        <v>562</v>
      </c>
      <c r="C24" s="20" t="s">
        <v>39</v>
      </c>
      <c r="D24" s="46">
        <v>8950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8950</v>
      </c>
      <c r="O24" s="47">
        <f t="shared" si="2"/>
        <v>4.730443974630021</v>
      </c>
      <c r="P24" s="9"/>
    </row>
    <row r="25" spans="1:16" ht="15.75">
      <c r="A25" s="28" t="s">
        <v>40</v>
      </c>
      <c r="B25" s="29"/>
      <c r="C25" s="30"/>
      <c r="D25" s="31">
        <f aca="true" t="shared" si="8" ref="D25:M25">SUM(D26:D26)</f>
        <v>102503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102503</v>
      </c>
      <c r="O25" s="43">
        <f t="shared" si="2"/>
        <v>54.17706131078224</v>
      </c>
      <c r="P25" s="9"/>
    </row>
    <row r="26" spans="1:16" ht="15">
      <c r="A26" s="12"/>
      <c r="B26" s="44">
        <v>572</v>
      </c>
      <c r="C26" s="20" t="s">
        <v>41</v>
      </c>
      <c r="D26" s="46">
        <v>102503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102503</v>
      </c>
      <c r="O26" s="47">
        <f t="shared" si="2"/>
        <v>54.17706131078224</v>
      </c>
      <c r="P26" s="9"/>
    </row>
    <row r="27" spans="1:16" ht="15.75">
      <c r="A27" s="28" t="s">
        <v>43</v>
      </c>
      <c r="B27" s="29"/>
      <c r="C27" s="30"/>
      <c r="D27" s="31">
        <f aca="true" t="shared" si="9" ref="D27:M27">SUM(D28:D28)</f>
        <v>0</v>
      </c>
      <c r="E27" s="31">
        <f t="shared" si="9"/>
        <v>91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188044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1"/>
        <v>188135</v>
      </c>
      <c r="O27" s="43">
        <f t="shared" si="2"/>
        <v>99.43710359408034</v>
      </c>
      <c r="P27" s="9"/>
    </row>
    <row r="28" spans="1:16" ht="15.75" thickBot="1">
      <c r="A28" s="12"/>
      <c r="B28" s="44">
        <v>581</v>
      </c>
      <c r="C28" s="20" t="s">
        <v>42</v>
      </c>
      <c r="D28" s="46">
        <v>0</v>
      </c>
      <c r="E28" s="46">
        <v>91</v>
      </c>
      <c r="F28" s="46">
        <v>0</v>
      </c>
      <c r="G28" s="46">
        <v>0</v>
      </c>
      <c r="H28" s="46">
        <v>0</v>
      </c>
      <c r="I28" s="46">
        <v>188044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188135</v>
      </c>
      <c r="O28" s="47">
        <f t="shared" si="2"/>
        <v>99.43710359408034</v>
      </c>
      <c r="P28" s="9"/>
    </row>
    <row r="29" spans="1:119" ht="16.5" thickBot="1">
      <c r="A29" s="14" t="s">
        <v>10</v>
      </c>
      <c r="B29" s="23"/>
      <c r="C29" s="22"/>
      <c r="D29" s="15">
        <f aca="true" t="shared" si="10" ref="D29:M29">SUM(D5,D10,D13,D19,D21,D23,D25,D27)</f>
        <v>785052</v>
      </c>
      <c r="E29" s="15">
        <f t="shared" si="10"/>
        <v>86143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1479467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1"/>
        <v>2350662</v>
      </c>
      <c r="O29" s="37">
        <f t="shared" si="2"/>
        <v>1242.42177589852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54</v>
      </c>
      <c r="M31" s="93"/>
      <c r="N31" s="93"/>
      <c r="O31" s="41">
        <v>1892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253584</v>
      </c>
      <c r="E5" s="26">
        <f t="shared" si="0"/>
        <v>96259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349843</v>
      </c>
      <c r="O5" s="32">
        <f aca="true" t="shared" si="2" ref="O5:O29">(N5/O$31)</f>
        <v>184.41908276225618</v>
      </c>
      <c r="P5" s="6"/>
    </row>
    <row r="6" spans="1:16" ht="15">
      <c r="A6" s="12"/>
      <c r="B6" s="44">
        <v>511</v>
      </c>
      <c r="C6" s="20" t="s">
        <v>19</v>
      </c>
      <c r="D6" s="46">
        <v>61654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61654</v>
      </c>
      <c r="O6" s="47">
        <f t="shared" si="2"/>
        <v>32.50079072219294</v>
      </c>
      <c r="P6" s="9"/>
    </row>
    <row r="7" spans="1:16" ht="15">
      <c r="A7" s="12"/>
      <c r="B7" s="44">
        <v>512</v>
      </c>
      <c r="C7" s="20" t="s">
        <v>20</v>
      </c>
      <c r="D7" s="46">
        <v>62424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62424</v>
      </c>
      <c r="O7" s="47">
        <f t="shared" si="2"/>
        <v>32.906694781233526</v>
      </c>
      <c r="P7" s="9"/>
    </row>
    <row r="8" spans="1:16" ht="15">
      <c r="A8" s="12"/>
      <c r="B8" s="44">
        <v>513</v>
      </c>
      <c r="C8" s="20" t="s">
        <v>21</v>
      </c>
      <c r="D8" s="46">
        <v>102119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102119</v>
      </c>
      <c r="O8" s="47">
        <f t="shared" si="2"/>
        <v>53.831839746968896</v>
      </c>
      <c r="P8" s="9"/>
    </row>
    <row r="9" spans="1:16" ht="15">
      <c r="A9" s="12"/>
      <c r="B9" s="44">
        <v>514</v>
      </c>
      <c r="C9" s="20" t="s">
        <v>22</v>
      </c>
      <c r="D9" s="46">
        <v>18125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18125</v>
      </c>
      <c r="O9" s="47">
        <f t="shared" si="2"/>
        <v>9.554559831312599</v>
      </c>
      <c r="P9" s="9"/>
    </row>
    <row r="10" spans="1:16" ht="15">
      <c r="A10" s="12"/>
      <c r="B10" s="44">
        <v>519</v>
      </c>
      <c r="C10" s="20" t="s">
        <v>24</v>
      </c>
      <c r="D10" s="46">
        <v>9262</v>
      </c>
      <c r="E10" s="46">
        <v>96259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105521</v>
      </c>
      <c r="O10" s="47">
        <f t="shared" si="2"/>
        <v>55.62519768054823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SUM(D12:D14)</f>
        <v>113124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113124</v>
      </c>
      <c r="O11" s="43">
        <f t="shared" si="2"/>
        <v>59.6331049024776</v>
      </c>
      <c r="P11" s="10"/>
    </row>
    <row r="12" spans="1:16" ht="15">
      <c r="A12" s="12"/>
      <c r="B12" s="44">
        <v>521</v>
      </c>
      <c r="C12" s="20" t="s">
        <v>26</v>
      </c>
      <c r="D12" s="46">
        <v>50000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50000</v>
      </c>
      <c r="O12" s="47">
        <f t="shared" si="2"/>
        <v>26.35740643120717</v>
      </c>
      <c r="P12" s="9"/>
    </row>
    <row r="13" spans="1:16" ht="15">
      <c r="A13" s="12"/>
      <c r="B13" s="44">
        <v>522</v>
      </c>
      <c r="C13" s="20" t="s">
        <v>27</v>
      </c>
      <c r="D13" s="46">
        <v>50794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50794</v>
      </c>
      <c r="O13" s="47">
        <f t="shared" si="2"/>
        <v>26.77596204533474</v>
      </c>
      <c r="P13" s="9"/>
    </row>
    <row r="14" spans="1:16" ht="15">
      <c r="A14" s="12"/>
      <c r="B14" s="44">
        <v>529</v>
      </c>
      <c r="C14" s="20" t="s">
        <v>28</v>
      </c>
      <c r="D14" s="46">
        <v>12330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12330</v>
      </c>
      <c r="O14" s="47">
        <f t="shared" si="2"/>
        <v>6.499736425935688</v>
      </c>
      <c r="P14" s="9"/>
    </row>
    <row r="15" spans="1:16" ht="15.75">
      <c r="A15" s="28" t="s">
        <v>29</v>
      </c>
      <c r="B15" s="29"/>
      <c r="C15" s="30"/>
      <c r="D15" s="31">
        <f aca="true" t="shared" si="4" ref="D15:M15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1393955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1393955</v>
      </c>
      <c r="O15" s="43">
        <f t="shared" si="2"/>
        <v>734.8207696362678</v>
      </c>
      <c r="P15" s="10"/>
    </row>
    <row r="16" spans="1:16" ht="15">
      <c r="A16" s="12"/>
      <c r="B16" s="44">
        <v>533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538301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538301</v>
      </c>
      <c r="O16" s="47">
        <f t="shared" si="2"/>
        <v>283.764364786505</v>
      </c>
      <c r="P16" s="9"/>
    </row>
    <row r="17" spans="1:16" ht="15">
      <c r="A17" s="12"/>
      <c r="B17" s="44">
        <v>534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125709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125709</v>
      </c>
      <c r="O17" s="47">
        <f t="shared" si="2"/>
        <v>66.26726410121245</v>
      </c>
      <c r="P17" s="9"/>
    </row>
    <row r="18" spans="1:16" ht="15">
      <c r="A18" s="12"/>
      <c r="B18" s="44">
        <v>535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729945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729945</v>
      </c>
      <c r="O18" s="47">
        <f t="shared" si="2"/>
        <v>384.7891407485503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SUM(D20:D20)</f>
        <v>262166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262166</v>
      </c>
      <c r="O19" s="43">
        <f t="shared" si="2"/>
        <v>138.20031628887716</v>
      </c>
      <c r="P19" s="10"/>
    </row>
    <row r="20" spans="1:16" ht="15">
      <c r="A20" s="12"/>
      <c r="B20" s="44">
        <v>541</v>
      </c>
      <c r="C20" s="20" t="s">
        <v>34</v>
      </c>
      <c r="D20" s="46">
        <v>262166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262166</v>
      </c>
      <c r="O20" s="47">
        <f t="shared" si="2"/>
        <v>138.20031628887716</v>
      </c>
      <c r="P20" s="9"/>
    </row>
    <row r="21" spans="1:16" ht="15.75">
      <c r="A21" s="28" t="s">
        <v>36</v>
      </c>
      <c r="B21" s="29"/>
      <c r="C21" s="30"/>
      <c r="D21" s="31">
        <f aca="true" t="shared" si="6" ref="D21:M21">SUM(D22:D22)</f>
        <v>0</v>
      </c>
      <c r="E21" s="31">
        <f t="shared" si="6"/>
        <v>24474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24474</v>
      </c>
      <c r="O21" s="43">
        <f t="shared" si="2"/>
        <v>12.901423299947286</v>
      </c>
      <c r="P21" s="10"/>
    </row>
    <row r="22" spans="1:16" ht="15">
      <c r="A22" s="13"/>
      <c r="B22" s="45">
        <v>559</v>
      </c>
      <c r="C22" s="21" t="s">
        <v>37</v>
      </c>
      <c r="D22" s="46">
        <v>0</v>
      </c>
      <c r="E22" s="46">
        <v>24474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24474</v>
      </c>
      <c r="O22" s="47">
        <f t="shared" si="2"/>
        <v>12.901423299947286</v>
      </c>
      <c r="P22" s="9"/>
    </row>
    <row r="23" spans="1:16" ht="15.75">
      <c r="A23" s="28" t="s">
        <v>38</v>
      </c>
      <c r="B23" s="29"/>
      <c r="C23" s="30"/>
      <c r="D23" s="31">
        <f aca="true" t="shared" si="7" ref="D23:M23">SUM(D24:D24)</f>
        <v>19250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19250</v>
      </c>
      <c r="O23" s="43">
        <f t="shared" si="2"/>
        <v>10.14760147601476</v>
      </c>
      <c r="P23" s="10"/>
    </row>
    <row r="24" spans="1:16" ht="15">
      <c r="A24" s="12"/>
      <c r="B24" s="44">
        <v>569</v>
      </c>
      <c r="C24" s="20" t="s">
        <v>47</v>
      </c>
      <c r="D24" s="46">
        <v>19250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19250</v>
      </c>
      <c r="O24" s="47">
        <f t="shared" si="2"/>
        <v>10.14760147601476</v>
      </c>
      <c r="P24" s="9"/>
    </row>
    <row r="25" spans="1:16" ht="15.75">
      <c r="A25" s="28" t="s">
        <v>40</v>
      </c>
      <c r="B25" s="29"/>
      <c r="C25" s="30"/>
      <c r="D25" s="31">
        <f aca="true" t="shared" si="8" ref="D25:M25">SUM(D26:D26)</f>
        <v>126880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126880</v>
      </c>
      <c r="O25" s="43">
        <f t="shared" si="2"/>
        <v>66.88455455983132</v>
      </c>
      <c r="P25" s="9"/>
    </row>
    <row r="26" spans="1:16" ht="15">
      <c r="A26" s="12"/>
      <c r="B26" s="44">
        <v>572</v>
      </c>
      <c r="C26" s="20" t="s">
        <v>41</v>
      </c>
      <c r="D26" s="46">
        <v>126880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126880</v>
      </c>
      <c r="O26" s="47">
        <f t="shared" si="2"/>
        <v>66.88455455983132</v>
      </c>
      <c r="P26" s="9"/>
    </row>
    <row r="27" spans="1:16" ht="15.75">
      <c r="A27" s="28" t="s">
        <v>43</v>
      </c>
      <c r="B27" s="29"/>
      <c r="C27" s="30"/>
      <c r="D27" s="31">
        <f aca="true" t="shared" si="9" ref="D27:M27">SUM(D28:D28)</f>
        <v>8025</v>
      </c>
      <c r="E27" s="31">
        <f t="shared" si="9"/>
        <v>105350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74818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1"/>
        <v>188193</v>
      </c>
      <c r="O27" s="43">
        <f t="shared" si="2"/>
        <v>99.20558777016342</v>
      </c>
      <c r="P27" s="9"/>
    </row>
    <row r="28" spans="1:16" ht="15.75" thickBot="1">
      <c r="A28" s="12"/>
      <c r="B28" s="44">
        <v>581</v>
      </c>
      <c r="C28" s="20" t="s">
        <v>42</v>
      </c>
      <c r="D28" s="46">
        <v>8025</v>
      </c>
      <c r="E28" s="46">
        <v>105350</v>
      </c>
      <c r="F28" s="46">
        <v>0</v>
      </c>
      <c r="G28" s="46">
        <v>0</v>
      </c>
      <c r="H28" s="46">
        <v>0</v>
      </c>
      <c r="I28" s="46">
        <v>74818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188193</v>
      </c>
      <c r="O28" s="47">
        <f t="shared" si="2"/>
        <v>99.20558777016342</v>
      </c>
      <c r="P28" s="9"/>
    </row>
    <row r="29" spans="1:119" ht="16.5" thickBot="1">
      <c r="A29" s="14" t="s">
        <v>10</v>
      </c>
      <c r="B29" s="23"/>
      <c r="C29" s="22"/>
      <c r="D29" s="15">
        <f aca="true" t="shared" si="10" ref="D29:M29">SUM(D5,D11,D15,D19,D21,D23,D25,D27)</f>
        <v>783029</v>
      </c>
      <c r="E29" s="15">
        <f t="shared" si="10"/>
        <v>226083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1468773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1"/>
        <v>2477885</v>
      </c>
      <c r="O29" s="37">
        <f t="shared" si="2"/>
        <v>1306.2124406958355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48</v>
      </c>
      <c r="M31" s="93"/>
      <c r="N31" s="93"/>
      <c r="O31" s="41">
        <v>1897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A33:O33"/>
    <mergeCell ref="L31:N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242085</v>
      </c>
      <c r="E5" s="26">
        <f t="shared" si="0"/>
        <v>25405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9">SUM(D5:M5)</f>
        <v>267490</v>
      </c>
      <c r="O5" s="32">
        <f aca="true" t="shared" si="2" ref="O5:O31">(N5/O$33)</f>
        <v>138.45238095238096</v>
      </c>
      <c r="P5" s="6"/>
    </row>
    <row r="6" spans="1:16" ht="15">
      <c r="A6" s="12"/>
      <c r="B6" s="44">
        <v>511</v>
      </c>
      <c r="C6" s="20" t="s">
        <v>19</v>
      </c>
      <c r="D6" s="46">
        <v>61252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61252</v>
      </c>
      <c r="O6" s="47">
        <f t="shared" si="2"/>
        <v>31.70393374741201</v>
      </c>
      <c r="P6" s="9"/>
    </row>
    <row r="7" spans="1:16" ht="15">
      <c r="A7" s="12"/>
      <c r="B7" s="44">
        <v>512</v>
      </c>
      <c r="C7" s="20" t="s">
        <v>20</v>
      </c>
      <c r="D7" s="46">
        <v>57299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57299</v>
      </c>
      <c r="O7" s="47">
        <f t="shared" si="2"/>
        <v>29.657867494824018</v>
      </c>
      <c r="P7" s="9"/>
    </row>
    <row r="8" spans="1:16" ht="15">
      <c r="A8" s="12"/>
      <c r="B8" s="44">
        <v>513</v>
      </c>
      <c r="C8" s="20" t="s">
        <v>21</v>
      </c>
      <c r="D8" s="46">
        <v>103466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103466</v>
      </c>
      <c r="O8" s="47">
        <f t="shared" si="2"/>
        <v>53.55383022774327</v>
      </c>
      <c r="P8" s="9"/>
    </row>
    <row r="9" spans="1:16" ht="15">
      <c r="A9" s="12"/>
      <c r="B9" s="44">
        <v>514</v>
      </c>
      <c r="C9" s="20" t="s">
        <v>22</v>
      </c>
      <c r="D9" s="46">
        <v>13068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13068</v>
      </c>
      <c r="O9" s="47">
        <f t="shared" si="2"/>
        <v>6.763975155279503</v>
      </c>
      <c r="P9" s="9"/>
    </row>
    <row r="10" spans="1:16" ht="15">
      <c r="A10" s="12"/>
      <c r="B10" s="44">
        <v>515</v>
      </c>
      <c r="C10" s="20" t="s">
        <v>23</v>
      </c>
      <c r="D10" s="46">
        <v>7000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7000</v>
      </c>
      <c r="O10" s="47">
        <f t="shared" si="2"/>
        <v>3.6231884057971016</v>
      </c>
      <c r="P10" s="9"/>
    </row>
    <row r="11" spans="1:16" ht="15">
      <c r="A11" s="12"/>
      <c r="B11" s="44">
        <v>519</v>
      </c>
      <c r="C11" s="20" t="s">
        <v>24</v>
      </c>
      <c r="D11" s="46">
        <v>0</v>
      </c>
      <c r="E11" s="46">
        <v>25405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25405</v>
      </c>
      <c r="O11" s="47">
        <f t="shared" si="2"/>
        <v>13.149585921325052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106381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106381</v>
      </c>
      <c r="O12" s="43">
        <f t="shared" si="2"/>
        <v>55.06262939958592</v>
      </c>
      <c r="P12" s="10"/>
    </row>
    <row r="13" spans="1:16" ht="15">
      <c r="A13" s="12"/>
      <c r="B13" s="44">
        <v>521</v>
      </c>
      <c r="C13" s="20" t="s">
        <v>26</v>
      </c>
      <c r="D13" s="46">
        <v>59231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59231</v>
      </c>
      <c r="O13" s="47">
        <f t="shared" si="2"/>
        <v>30.657867494824018</v>
      </c>
      <c r="P13" s="9"/>
    </row>
    <row r="14" spans="1:16" ht="15">
      <c r="A14" s="12"/>
      <c r="B14" s="44">
        <v>522</v>
      </c>
      <c r="C14" s="20" t="s">
        <v>27</v>
      </c>
      <c r="D14" s="46">
        <v>36055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36055</v>
      </c>
      <c r="O14" s="47">
        <f t="shared" si="2"/>
        <v>18.6620082815735</v>
      </c>
      <c r="P14" s="9"/>
    </row>
    <row r="15" spans="1:16" ht="15">
      <c r="A15" s="12"/>
      <c r="B15" s="44">
        <v>529</v>
      </c>
      <c r="C15" s="20" t="s">
        <v>28</v>
      </c>
      <c r="D15" s="46">
        <v>11095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11095</v>
      </c>
      <c r="O15" s="47">
        <f t="shared" si="2"/>
        <v>5.742753623188406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SUM(D17:D19)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1294994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1294994</v>
      </c>
      <c r="O16" s="43">
        <f t="shared" si="2"/>
        <v>670.2867494824017</v>
      </c>
      <c r="P16" s="10"/>
    </row>
    <row r="17" spans="1:16" ht="15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386998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386998</v>
      </c>
      <c r="O17" s="47">
        <f t="shared" si="2"/>
        <v>200.3095238095238</v>
      </c>
      <c r="P17" s="9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127960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127960</v>
      </c>
      <c r="O18" s="47">
        <f t="shared" si="2"/>
        <v>66.23188405797102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780036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780036</v>
      </c>
      <c r="O19" s="47">
        <f t="shared" si="2"/>
        <v>403.7453416149068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SUM(D21:D22)</f>
        <v>231448</v>
      </c>
      <c r="E20" s="31">
        <f t="shared" si="5"/>
        <v>87759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aca="true" t="shared" si="6" ref="N20:N25">SUM(D20:M20)</f>
        <v>319207</v>
      </c>
      <c r="O20" s="43">
        <f t="shared" si="2"/>
        <v>165.22101449275362</v>
      </c>
      <c r="P20" s="10"/>
    </row>
    <row r="21" spans="1:16" ht="15">
      <c r="A21" s="12"/>
      <c r="B21" s="44">
        <v>541</v>
      </c>
      <c r="C21" s="20" t="s">
        <v>34</v>
      </c>
      <c r="D21" s="46">
        <v>231448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231448</v>
      </c>
      <c r="O21" s="47">
        <f t="shared" si="2"/>
        <v>119.79710144927536</v>
      </c>
      <c r="P21" s="9"/>
    </row>
    <row r="22" spans="1:16" ht="15">
      <c r="A22" s="12"/>
      <c r="B22" s="44">
        <v>549</v>
      </c>
      <c r="C22" s="20" t="s">
        <v>35</v>
      </c>
      <c r="D22" s="46">
        <v>0</v>
      </c>
      <c r="E22" s="46">
        <v>87759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87759</v>
      </c>
      <c r="O22" s="47">
        <f t="shared" si="2"/>
        <v>45.42391304347826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0</v>
      </c>
      <c r="E23" s="31">
        <f t="shared" si="7"/>
        <v>12843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12843</v>
      </c>
      <c r="O23" s="43">
        <f t="shared" si="2"/>
        <v>6.64751552795031</v>
      </c>
      <c r="P23" s="10"/>
    </row>
    <row r="24" spans="1:16" ht="15">
      <c r="A24" s="13"/>
      <c r="B24" s="45">
        <v>559</v>
      </c>
      <c r="C24" s="21" t="s">
        <v>37</v>
      </c>
      <c r="D24" s="46">
        <v>0</v>
      </c>
      <c r="E24" s="46">
        <v>12843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12843</v>
      </c>
      <c r="O24" s="47">
        <f t="shared" si="2"/>
        <v>6.64751552795031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SUM(D26:D26)</f>
        <v>12141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12141</v>
      </c>
      <c r="O25" s="43">
        <f t="shared" si="2"/>
        <v>6.28416149068323</v>
      </c>
      <c r="P25" s="10"/>
    </row>
    <row r="26" spans="1:16" ht="15">
      <c r="A26" s="12"/>
      <c r="B26" s="44">
        <v>562</v>
      </c>
      <c r="C26" s="20" t="s">
        <v>39</v>
      </c>
      <c r="D26" s="46">
        <v>12141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9" ref="N26:N31">SUM(D26:M26)</f>
        <v>12141</v>
      </c>
      <c r="O26" s="47">
        <f t="shared" si="2"/>
        <v>6.28416149068323</v>
      </c>
      <c r="P26" s="9"/>
    </row>
    <row r="27" spans="1:16" ht="15.75">
      <c r="A27" s="28" t="s">
        <v>40</v>
      </c>
      <c r="B27" s="29"/>
      <c r="C27" s="30"/>
      <c r="D27" s="31">
        <f aca="true" t="shared" si="10" ref="D27:M27">SUM(D28:D28)</f>
        <v>131639</v>
      </c>
      <c r="E27" s="31">
        <f t="shared" si="10"/>
        <v>15711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147350</v>
      </c>
      <c r="O27" s="43">
        <f t="shared" si="2"/>
        <v>76.26811594202898</v>
      </c>
      <c r="P27" s="9"/>
    </row>
    <row r="28" spans="1:16" ht="15">
      <c r="A28" s="12"/>
      <c r="B28" s="44">
        <v>572</v>
      </c>
      <c r="C28" s="20" t="s">
        <v>41</v>
      </c>
      <c r="D28" s="46">
        <v>131639</v>
      </c>
      <c r="E28" s="46">
        <v>15711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147350</v>
      </c>
      <c r="O28" s="47">
        <f t="shared" si="2"/>
        <v>76.26811594202898</v>
      </c>
      <c r="P28" s="9"/>
    </row>
    <row r="29" spans="1:16" ht="15.75">
      <c r="A29" s="28" t="s">
        <v>43</v>
      </c>
      <c r="B29" s="29"/>
      <c r="C29" s="30"/>
      <c r="D29" s="31">
        <f aca="true" t="shared" si="11" ref="D29:M29">SUM(D30:D30)</f>
        <v>91228</v>
      </c>
      <c r="E29" s="31">
        <f t="shared" si="11"/>
        <v>87960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64822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9"/>
        <v>244010</v>
      </c>
      <c r="O29" s="43">
        <f t="shared" si="2"/>
        <v>126.2991718426501</v>
      </c>
      <c r="P29" s="9"/>
    </row>
    <row r="30" spans="1:16" ht="15.75" thickBot="1">
      <c r="A30" s="12"/>
      <c r="B30" s="44">
        <v>581</v>
      </c>
      <c r="C30" s="20" t="s">
        <v>42</v>
      </c>
      <c r="D30" s="46">
        <v>91228</v>
      </c>
      <c r="E30" s="46">
        <v>87960</v>
      </c>
      <c r="F30" s="46">
        <v>0</v>
      </c>
      <c r="G30" s="46">
        <v>0</v>
      </c>
      <c r="H30" s="46">
        <v>0</v>
      </c>
      <c r="I30" s="46">
        <v>64822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244010</v>
      </c>
      <c r="O30" s="47">
        <f t="shared" si="2"/>
        <v>126.2991718426501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2" ref="D31:M31">SUM(D5,D12,D16,D20,D23,D25,D27,D29)</f>
        <v>814922</v>
      </c>
      <c r="E31" s="15">
        <f t="shared" si="12"/>
        <v>229678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1359816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15">
        <f t="shared" si="12"/>
        <v>0</v>
      </c>
      <c r="N31" s="15">
        <f t="shared" si="9"/>
        <v>2404416</v>
      </c>
      <c r="O31" s="37">
        <f t="shared" si="2"/>
        <v>1244.5217391304348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44</v>
      </c>
      <c r="M33" s="93"/>
      <c r="N33" s="93"/>
      <c r="O33" s="41">
        <v>1932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509947</v>
      </c>
      <c r="E5" s="26">
        <f t="shared" si="0"/>
        <v>1496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511443</v>
      </c>
      <c r="O5" s="32">
        <f aca="true" t="shared" si="2" ref="O5:O31">(N5/O$33)</f>
        <v>266.0993756503642</v>
      </c>
      <c r="P5" s="6"/>
    </row>
    <row r="6" spans="1:16" ht="15">
      <c r="A6" s="12"/>
      <c r="B6" s="44">
        <v>511</v>
      </c>
      <c r="C6" s="20" t="s">
        <v>19</v>
      </c>
      <c r="D6" s="46">
        <v>59027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59027</v>
      </c>
      <c r="O6" s="47">
        <f t="shared" si="2"/>
        <v>30.711238293444328</v>
      </c>
      <c r="P6" s="9"/>
    </row>
    <row r="7" spans="1:16" ht="15">
      <c r="A7" s="12"/>
      <c r="B7" s="44">
        <v>512</v>
      </c>
      <c r="C7" s="20" t="s">
        <v>20</v>
      </c>
      <c r="D7" s="46">
        <v>54221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54221</v>
      </c>
      <c r="O7" s="47">
        <f t="shared" si="2"/>
        <v>28.210718002081165</v>
      </c>
      <c r="P7" s="9"/>
    </row>
    <row r="8" spans="1:16" ht="15">
      <c r="A8" s="12"/>
      <c r="B8" s="44">
        <v>513</v>
      </c>
      <c r="C8" s="20" t="s">
        <v>21</v>
      </c>
      <c r="D8" s="46">
        <v>352557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352557</v>
      </c>
      <c r="O8" s="47">
        <f t="shared" si="2"/>
        <v>183.43236212278876</v>
      </c>
      <c r="P8" s="9"/>
    </row>
    <row r="9" spans="1:16" ht="15">
      <c r="A9" s="12"/>
      <c r="B9" s="44">
        <v>514</v>
      </c>
      <c r="C9" s="20" t="s">
        <v>22</v>
      </c>
      <c r="D9" s="46">
        <v>14365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14365</v>
      </c>
      <c r="O9" s="47">
        <f t="shared" si="2"/>
        <v>7.4739854318418315</v>
      </c>
      <c r="P9" s="9"/>
    </row>
    <row r="10" spans="1:16" ht="15">
      <c r="A10" s="12"/>
      <c r="B10" s="44">
        <v>515</v>
      </c>
      <c r="C10" s="20" t="s">
        <v>23</v>
      </c>
      <c r="D10" s="46">
        <v>12558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12558</v>
      </c>
      <c r="O10" s="47">
        <f t="shared" si="2"/>
        <v>6.533818938605619</v>
      </c>
      <c r="P10" s="9"/>
    </row>
    <row r="11" spans="1:16" ht="15">
      <c r="A11" s="12"/>
      <c r="B11" s="44">
        <v>519</v>
      </c>
      <c r="C11" s="20" t="s">
        <v>24</v>
      </c>
      <c r="D11" s="46">
        <v>17219</v>
      </c>
      <c r="E11" s="46">
        <v>1496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18715</v>
      </c>
      <c r="O11" s="47">
        <f t="shared" si="2"/>
        <v>9.737252861602498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149070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149070</v>
      </c>
      <c r="O12" s="43">
        <f t="shared" si="2"/>
        <v>77.5598335067638</v>
      </c>
      <c r="P12" s="10"/>
    </row>
    <row r="13" spans="1:16" ht="15">
      <c r="A13" s="12"/>
      <c r="B13" s="44">
        <v>521</v>
      </c>
      <c r="C13" s="20" t="s">
        <v>26</v>
      </c>
      <c r="D13" s="46">
        <v>62251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62251</v>
      </c>
      <c r="O13" s="47">
        <f t="shared" si="2"/>
        <v>32.388657648283036</v>
      </c>
      <c r="P13" s="9"/>
    </row>
    <row r="14" spans="1:16" ht="15">
      <c r="A14" s="12"/>
      <c r="B14" s="44">
        <v>522</v>
      </c>
      <c r="C14" s="20" t="s">
        <v>27</v>
      </c>
      <c r="D14" s="46">
        <v>66218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66218</v>
      </c>
      <c r="O14" s="47">
        <f t="shared" si="2"/>
        <v>34.45265348595213</v>
      </c>
      <c r="P14" s="9"/>
    </row>
    <row r="15" spans="1:16" ht="15">
      <c r="A15" s="12"/>
      <c r="B15" s="44">
        <v>529</v>
      </c>
      <c r="C15" s="20" t="s">
        <v>28</v>
      </c>
      <c r="D15" s="46">
        <v>20601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20601</v>
      </c>
      <c r="O15" s="47">
        <f t="shared" si="2"/>
        <v>10.718522372528616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SUM(D17:D20)</f>
        <v>155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1201885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1202040</v>
      </c>
      <c r="O16" s="43">
        <f t="shared" si="2"/>
        <v>625.4110301768991</v>
      </c>
      <c r="P16" s="10"/>
    </row>
    <row r="17" spans="1:16" ht="15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340447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340447</v>
      </c>
      <c r="O17" s="47">
        <f t="shared" si="2"/>
        <v>177.13163371488034</v>
      </c>
      <c r="P17" s="9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126693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126693</v>
      </c>
      <c r="O18" s="47">
        <f t="shared" si="2"/>
        <v>65.91727367325703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734745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734745</v>
      </c>
      <c r="O19" s="47">
        <f t="shared" si="2"/>
        <v>382.28147762747136</v>
      </c>
      <c r="P19" s="9"/>
    </row>
    <row r="20" spans="1:16" ht="15">
      <c r="A20" s="12"/>
      <c r="B20" s="44">
        <v>539</v>
      </c>
      <c r="C20" s="20" t="s">
        <v>52</v>
      </c>
      <c r="D20" s="46">
        <v>155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155</v>
      </c>
      <c r="O20" s="47">
        <f t="shared" si="2"/>
        <v>0.08064516129032258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SUM(D22:D22)</f>
        <v>240991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240991</v>
      </c>
      <c r="O21" s="43">
        <f t="shared" si="2"/>
        <v>125.38553590010406</v>
      </c>
      <c r="P21" s="10"/>
    </row>
    <row r="22" spans="1:16" ht="15">
      <c r="A22" s="12"/>
      <c r="B22" s="44">
        <v>541</v>
      </c>
      <c r="C22" s="20" t="s">
        <v>34</v>
      </c>
      <c r="D22" s="46">
        <v>240991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240991</v>
      </c>
      <c r="O22" s="47">
        <f t="shared" si="2"/>
        <v>125.38553590010406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0</v>
      </c>
      <c r="E23" s="31">
        <f t="shared" si="6"/>
        <v>52750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52750</v>
      </c>
      <c r="O23" s="43">
        <f t="shared" si="2"/>
        <v>27.445369406867847</v>
      </c>
      <c r="P23" s="10"/>
    </row>
    <row r="24" spans="1:16" ht="15">
      <c r="A24" s="13"/>
      <c r="B24" s="45">
        <v>554</v>
      </c>
      <c r="C24" s="21" t="s">
        <v>63</v>
      </c>
      <c r="D24" s="46">
        <v>0</v>
      </c>
      <c r="E24" s="46">
        <v>52750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52750</v>
      </c>
      <c r="O24" s="47">
        <f t="shared" si="2"/>
        <v>27.445369406867847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14277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14277</v>
      </c>
      <c r="O25" s="43">
        <f t="shared" si="2"/>
        <v>7.428199791883455</v>
      </c>
      <c r="P25" s="10"/>
    </row>
    <row r="26" spans="1:16" ht="15">
      <c r="A26" s="12"/>
      <c r="B26" s="44">
        <v>562</v>
      </c>
      <c r="C26" s="20" t="s">
        <v>39</v>
      </c>
      <c r="D26" s="46">
        <v>14277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14277</v>
      </c>
      <c r="O26" s="47">
        <f t="shared" si="2"/>
        <v>7.428199791883455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106869</v>
      </c>
      <c r="E27" s="31">
        <f t="shared" si="8"/>
        <v>0</v>
      </c>
      <c r="F27" s="31">
        <f t="shared" si="8"/>
        <v>0</v>
      </c>
      <c r="G27" s="31">
        <f t="shared" si="8"/>
        <v>166006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272875</v>
      </c>
      <c r="O27" s="43">
        <f t="shared" si="2"/>
        <v>141.974505723205</v>
      </c>
      <c r="P27" s="9"/>
    </row>
    <row r="28" spans="1:16" ht="15">
      <c r="A28" s="12"/>
      <c r="B28" s="44">
        <v>572</v>
      </c>
      <c r="C28" s="20" t="s">
        <v>41</v>
      </c>
      <c r="D28" s="46">
        <v>106869</v>
      </c>
      <c r="E28" s="46">
        <v>0</v>
      </c>
      <c r="F28" s="46">
        <v>0</v>
      </c>
      <c r="G28" s="46">
        <v>166006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272875</v>
      </c>
      <c r="O28" s="47">
        <f t="shared" si="2"/>
        <v>141.974505723205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SUM(D30:D30)</f>
        <v>50727</v>
      </c>
      <c r="E29" s="31">
        <f t="shared" si="9"/>
        <v>303795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92103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446625</v>
      </c>
      <c r="O29" s="43">
        <f t="shared" si="2"/>
        <v>232.3751300728408</v>
      </c>
      <c r="P29" s="9"/>
    </row>
    <row r="30" spans="1:16" ht="15.75" thickBot="1">
      <c r="A30" s="12"/>
      <c r="B30" s="44">
        <v>581</v>
      </c>
      <c r="C30" s="20" t="s">
        <v>42</v>
      </c>
      <c r="D30" s="46">
        <v>50727</v>
      </c>
      <c r="E30" s="46">
        <v>303795</v>
      </c>
      <c r="F30" s="46">
        <v>0</v>
      </c>
      <c r="G30" s="46">
        <v>0</v>
      </c>
      <c r="H30" s="46">
        <v>0</v>
      </c>
      <c r="I30" s="46">
        <v>92103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446625</v>
      </c>
      <c r="O30" s="47">
        <f t="shared" si="2"/>
        <v>232.3751300728408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0" ref="D31:M31">SUM(D5,D12,D16,D21,D23,D25,D27,D29)</f>
        <v>1072036</v>
      </c>
      <c r="E31" s="15">
        <f t="shared" si="10"/>
        <v>358041</v>
      </c>
      <c r="F31" s="15">
        <f t="shared" si="10"/>
        <v>0</v>
      </c>
      <c r="G31" s="15">
        <f t="shared" si="10"/>
        <v>166006</v>
      </c>
      <c r="H31" s="15">
        <f t="shared" si="10"/>
        <v>0</v>
      </c>
      <c r="I31" s="15">
        <f t="shared" si="10"/>
        <v>1293988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2890071</v>
      </c>
      <c r="O31" s="37">
        <f t="shared" si="2"/>
        <v>1503.6789802289281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64</v>
      </c>
      <c r="M33" s="93"/>
      <c r="N33" s="93"/>
      <c r="O33" s="41">
        <v>1922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274379</v>
      </c>
      <c r="E5" s="26">
        <f t="shared" si="0"/>
        <v>68202</v>
      </c>
      <c r="F5" s="26">
        <f t="shared" si="0"/>
        <v>0</v>
      </c>
      <c r="G5" s="26">
        <f t="shared" si="0"/>
        <v>15000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357581</v>
      </c>
      <c r="O5" s="32">
        <f aca="true" t="shared" si="2" ref="O5:O30">(N5/O$32)</f>
        <v>185.27512953367875</v>
      </c>
      <c r="P5" s="6"/>
    </row>
    <row r="6" spans="1:16" ht="15">
      <c r="A6" s="12"/>
      <c r="B6" s="44">
        <v>511</v>
      </c>
      <c r="C6" s="20" t="s">
        <v>19</v>
      </c>
      <c r="D6" s="46">
        <v>64262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64262</v>
      </c>
      <c r="O6" s="47">
        <f t="shared" si="2"/>
        <v>33.29637305699482</v>
      </c>
      <c r="P6" s="9"/>
    </row>
    <row r="7" spans="1:16" ht="15">
      <c r="A7" s="12"/>
      <c r="B7" s="44">
        <v>512</v>
      </c>
      <c r="C7" s="20" t="s">
        <v>20</v>
      </c>
      <c r="D7" s="46">
        <v>69378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69378</v>
      </c>
      <c r="O7" s="47">
        <f t="shared" si="2"/>
        <v>35.94715025906736</v>
      </c>
      <c r="P7" s="9"/>
    </row>
    <row r="8" spans="1:16" ht="15">
      <c r="A8" s="12"/>
      <c r="B8" s="44">
        <v>513</v>
      </c>
      <c r="C8" s="20" t="s">
        <v>21</v>
      </c>
      <c r="D8" s="46">
        <v>128396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128396</v>
      </c>
      <c r="O8" s="47">
        <f t="shared" si="2"/>
        <v>66.52642487046631</v>
      </c>
      <c r="P8" s="9"/>
    </row>
    <row r="9" spans="1:16" ht="15">
      <c r="A9" s="12"/>
      <c r="B9" s="44">
        <v>514</v>
      </c>
      <c r="C9" s="20" t="s">
        <v>22</v>
      </c>
      <c r="D9" s="46">
        <v>11905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11905</v>
      </c>
      <c r="O9" s="47">
        <f t="shared" si="2"/>
        <v>6.168393782383419</v>
      </c>
      <c r="P9" s="9"/>
    </row>
    <row r="10" spans="1:16" ht="15">
      <c r="A10" s="12"/>
      <c r="B10" s="44">
        <v>519</v>
      </c>
      <c r="C10" s="20" t="s">
        <v>66</v>
      </c>
      <c r="D10" s="46">
        <v>438</v>
      </c>
      <c r="E10" s="46">
        <v>68202</v>
      </c>
      <c r="F10" s="46">
        <v>0</v>
      </c>
      <c r="G10" s="46">
        <v>15000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83640</v>
      </c>
      <c r="O10" s="47">
        <f t="shared" si="2"/>
        <v>43.33678756476684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SUM(D12:D14)</f>
        <v>316396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316396</v>
      </c>
      <c r="O11" s="43">
        <f t="shared" si="2"/>
        <v>163.9357512953368</v>
      </c>
      <c r="P11" s="10"/>
    </row>
    <row r="12" spans="1:16" ht="15">
      <c r="A12" s="12"/>
      <c r="B12" s="44">
        <v>521</v>
      </c>
      <c r="C12" s="20" t="s">
        <v>26</v>
      </c>
      <c r="D12" s="46">
        <v>51700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51700</v>
      </c>
      <c r="O12" s="47">
        <f t="shared" si="2"/>
        <v>26.787564766839377</v>
      </c>
      <c r="P12" s="9"/>
    </row>
    <row r="13" spans="1:16" ht="15">
      <c r="A13" s="12"/>
      <c r="B13" s="44">
        <v>522</v>
      </c>
      <c r="C13" s="20" t="s">
        <v>27</v>
      </c>
      <c r="D13" s="46">
        <v>254311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254311</v>
      </c>
      <c r="O13" s="47">
        <f t="shared" si="2"/>
        <v>131.76735751295337</v>
      </c>
      <c r="P13" s="9"/>
    </row>
    <row r="14" spans="1:16" ht="15">
      <c r="A14" s="12"/>
      <c r="B14" s="44">
        <v>529</v>
      </c>
      <c r="C14" s="20" t="s">
        <v>28</v>
      </c>
      <c r="D14" s="46">
        <v>10385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10385</v>
      </c>
      <c r="O14" s="47">
        <f t="shared" si="2"/>
        <v>5.380829015544041</v>
      </c>
      <c r="P14" s="9"/>
    </row>
    <row r="15" spans="1:16" ht="15.75">
      <c r="A15" s="28" t="s">
        <v>29</v>
      </c>
      <c r="B15" s="29"/>
      <c r="C15" s="30"/>
      <c r="D15" s="31">
        <f aca="true" t="shared" si="4" ref="D15:M15">SUM(D16:D19)</f>
        <v>1245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1218518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1219763</v>
      </c>
      <c r="O15" s="43">
        <f t="shared" si="2"/>
        <v>632.001554404145</v>
      </c>
      <c r="P15" s="10"/>
    </row>
    <row r="16" spans="1:16" ht="15">
      <c r="A16" s="12"/>
      <c r="B16" s="44">
        <v>533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374447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374447</v>
      </c>
      <c r="O16" s="47">
        <f t="shared" si="2"/>
        <v>194.0139896373057</v>
      </c>
      <c r="P16" s="9"/>
    </row>
    <row r="17" spans="1:16" ht="15">
      <c r="A17" s="12"/>
      <c r="B17" s="44">
        <v>534</v>
      </c>
      <c r="C17" s="20" t="s">
        <v>67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116592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116592</v>
      </c>
      <c r="O17" s="47">
        <f t="shared" si="2"/>
        <v>60.41036269430052</v>
      </c>
      <c r="P17" s="9"/>
    </row>
    <row r="18" spans="1:16" ht="15">
      <c r="A18" s="12"/>
      <c r="B18" s="44">
        <v>535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727479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727479</v>
      </c>
      <c r="O18" s="47">
        <f t="shared" si="2"/>
        <v>376.9321243523316</v>
      </c>
      <c r="P18" s="9"/>
    </row>
    <row r="19" spans="1:16" ht="15">
      <c r="A19" s="12"/>
      <c r="B19" s="44">
        <v>539</v>
      </c>
      <c r="C19" s="20" t="s">
        <v>52</v>
      </c>
      <c r="D19" s="46">
        <v>1245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1245</v>
      </c>
      <c r="O19" s="47">
        <f t="shared" si="2"/>
        <v>0.6450777202072538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253075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253075</v>
      </c>
      <c r="O20" s="43">
        <f t="shared" si="2"/>
        <v>131.12694300518135</v>
      </c>
      <c r="P20" s="10"/>
    </row>
    <row r="21" spans="1:16" ht="15">
      <c r="A21" s="12"/>
      <c r="B21" s="44">
        <v>541</v>
      </c>
      <c r="C21" s="20" t="s">
        <v>69</v>
      </c>
      <c r="D21" s="46">
        <v>253075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253075</v>
      </c>
      <c r="O21" s="47">
        <f t="shared" si="2"/>
        <v>131.12694300518135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23618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23618</v>
      </c>
      <c r="O22" s="43">
        <f t="shared" si="2"/>
        <v>12.237305699481865</v>
      </c>
      <c r="P22" s="10"/>
    </row>
    <row r="23" spans="1:16" ht="15">
      <c r="A23" s="13"/>
      <c r="B23" s="45">
        <v>554</v>
      </c>
      <c r="C23" s="21" t="s">
        <v>63</v>
      </c>
      <c r="D23" s="46">
        <v>0</v>
      </c>
      <c r="E23" s="46">
        <v>0</v>
      </c>
      <c r="F23" s="46">
        <v>0</v>
      </c>
      <c r="G23" s="46">
        <v>23618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23618</v>
      </c>
      <c r="O23" s="47">
        <f t="shared" si="2"/>
        <v>12.237305699481865</v>
      </c>
      <c r="P23" s="9"/>
    </row>
    <row r="24" spans="1:16" ht="15.75">
      <c r="A24" s="28" t="s">
        <v>38</v>
      </c>
      <c r="B24" s="29"/>
      <c r="C24" s="30"/>
      <c r="D24" s="31">
        <f aca="true" t="shared" si="7" ref="D24:M24">SUM(D25:D25)</f>
        <v>5504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5504</v>
      </c>
      <c r="O24" s="43">
        <f t="shared" si="2"/>
        <v>2.8518134715025907</v>
      </c>
      <c r="P24" s="10"/>
    </row>
    <row r="25" spans="1:16" ht="15">
      <c r="A25" s="12"/>
      <c r="B25" s="44">
        <v>569</v>
      </c>
      <c r="C25" s="20" t="s">
        <v>47</v>
      </c>
      <c r="D25" s="46">
        <v>5504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5504</v>
      </c>
      <c r="O25" s="47">
        <f t="shared" si="2"/>
        <v>2.8518134715025907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SUM(D27:D27)</f>
        <v>124582</v>
      </c>
      <c r="E26" s="31">
        <f t="shared" si="8"/>
        <v>0</v>
      </c>
      <c r="F26" s="31">
        <f t="shared" si="8"/>
        <v>0</v>
      </c>
      <c r="G26" s="31">
        <f t="shared" si="8"/>
        <v>12941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137523</v>
      </c>
      <c r="O26" s="43">
        <f t="shared" si="2"/>
        <v>71.25544041450777</v>
      </c>
      <c r="P26" s="9"/>
    </row>
    <row r="27" spans="1:16" ht="15">
      <c r="A27" s="12"/>
      <c r="B27" s="44">
        <v>572</v>
      </c>
      <c r="C27" s="20" t="s">
        <v>70</v>
      </c>
      <c r="D27" s="46">
        <v>124582</v>
      </c>
      <c r="E27" s="46">
        <v>0</v>
      </c>
      <c r="F27" s="46">
        <v>0</v>
      </c>
      <c r="G27" s="46">
        <v>12941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137523</v>
      </c>
      <c r="O27" s="47">
        <f t="shared" si="2"/>
        <v>71.25544041450777</v>
      </c>
      <c r="P27" s="9"/>
    </row>
    <row r="28" spans="1:16" ht="15.75">
      <c r="A28" s="28" t="s">
        <v>71</v>
      </c>
      <c r="B28" s="29"/>
      <c r="C28" s="30"/>
      <c r="D28" s="31">
        <f aca="true" t="shared" si="9" ref="D28:M28">SUM(D29:D29)</f>
        <v>6710</v>
      </c>
      <c r="E28" s="31">
        <f t="shared" si="9"/>
        <v>10882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17592</v>
      </c>
      <c r="O28" s="43">
        <f t="shared" si="2"/>
        <v>9.11502590673575</v>
      </c>
      <c r="P28" s="9"/>
    </row>
    <row r="29" spans="1:16" ht="15.75" thickBot="1">
      <c r="A29" s="12"/>
      <c r="B29" s="44">
        <v>581</v>
      </c>
      <c r="C29" s="20" t="s">
        <v>72</v>
      </c>
      <c r="D29" s="46">
        <v>6710</v>
      </c>
      <c r="E29" s="46">
        <v>10882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17592</v>
      </c>
      <c r="O29" s="47">
        <f t="shared" si="2"/>
        <v>9.11502590673575</v>
      </c>
      <c r="P29" s="9"/>
    </row>
    <row r="30" spans="1:119" ht="16.5" thickBot="1">
      <c r="A30" s="14" t="s">
        <v>10</v>
      </c>
      <c r="B30" s="23"/>
      <c r="C30" s="22"/>
      <c r="D30" s="15">
        <f aca="true" t="shared" si="10" ref="D30:M30">SUM(D5,D11,D15,D20,D22,D24,D26,D28)</f>
        <v>981891</v>
      </c>
      <c r="E30" s="15">
        <f t="shared" si="10"/>
        <v>79084</v>
      </c>
      <c r="F30" s="15">
        <f t="shared" si="10"/>
        <v>0</v>
      </c>
      <c r="G30" s="15">
        <f t="shared" si="10"/>
        <v>51559</v>
      </c>
      <c r="H30" s="15">
        <f t="shared" si="10"/>
        <v>0</v>
      </c>
      <c r="I30" s="15">
        <f t="shared" si="10"/>
        <v>1218518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  <c r="N30" s="15">
        <f t="shared" si="1"/>
        <v>2331052</v>
      </c>
      <c r="O30" s="37">
        <f t="shared" si="2"/>
        <v>1207.79896373057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77</v>
      </c>
      <c r="M32" s="93"/>
      <c r="N32" s="93"/>
      <c r="O32" s="41">
        <v>1930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330640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2">SUM(D5:M5)</f>
        <v>330640</v>
      </c>
      <c r="O5" s="32">
        <f aca="true" t="shared" si="2" ref="O5:O32">(N5/O$34)</f>
        <v>188.0773606370876</v>
      </c>
      <c r="P5" s="6"/>
    </row>
    <row r="6" spans="1:16" ht="15">
      <c r="A6" s="12"/>
      <c r="B6" s="44">
        <v>511</v>
      </c>
      <c r="C6" s="20" t="s">
        <v>19</v>
      </c>
      <c r="D6" s="46">
        <v>67482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67482</v>
      </c>
      <c r="O6" s="47">
        <f t="shared" si="2"/>
        <v>38.38566552901024</v>
      </c>
      <c r="P6" s="9"/>
    </row>
    <row r="7" spans="1:16" ht="15">
      <c r="A7" s="12"/>
      <c r="B7" s="44">
        <v>512</v>
      </c>
      <c r="C7" s="20" t="s">
        <v>20</v>
      </c>
      <c r="D7" s="46">
        <v>105766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105766</v>
      </c>
      <c r="O7" s="47">
        <f t="shared" si="2"/>
        <v>60.16268486916951</v>
      </c>
      <c r="P7" s="9"/>
    </row>
    <row r="8" spans="1:16" ht="15">
      <c r="A8" s="12"/>
      <c r="B8" s="44">
        <v>513</v>
      </c>
      <c r="C8" s="20" t="s">
        <v>21</v>
      </c>
      <c r="D8" s="46">
        <v>137730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137730</v>
      </c>
      <c r="O8" s="47">
        <f t="shared" si="2"/>
        <v>78.34470989761093</v>
      </c>
      <c r="P8" s="9"/>
    </row>
    <row r="9" spans="1:16" ht="15">
      <c r="A9" s="12"/>
      <c r="B9" s="44">
        <v>515</v>
      </c>
      <c r="C9" s="20" t="s">
        <v>23</v>
      </c>
      <c r="D9" s="46">
        <v>19536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19536</v>
      </c>
      <c r="O9" s="47">
        <f t="shared" si="2"/>
        <v>11.112627986348123</v>
      </c>
      <c r="P9" s="9"/>
    </row>
    <row r="10" spans="1:16" ht="15">
      <c r="A10" s="12"/>
      <c r="B10" s="44">
        <v>519</v>
      </c>
      <c r="C10" s="20" t="s">
        <v>66</v>
      </c>
      <c r="D10" s="46">
        <v>126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126</v>
      </c>
      <c r="O10" s="47">
        <f t="shared" si="2"/>
        <v>0.07167235494880546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SUM(D12:D15)</f>
        <v>104940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104940</v>
      </c>
      <c r="O11" s="43">
        <f t="shared" si="2"/>
        <v>59.69283276450512</v>
      </c>
      <c r="P11" s="10"/>
    </row>
    <row r="12" spans="1:16" ht="15">
      <c r="A12" s="12"/>
      <c r="B12" s="44">
        <v>521</v>
      </c>
      <c r="C12" s="20" t="s">
        <v>26</v>
      </c>
      <c r="D12" s="46">
        <v>75000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75000</v>
      </c>
      <c r="O12" s="47">
        <f t="shared" si="2"/>
        <v>42.66211604095563</v>
      </c>
      <c r="P12" s="9"/>
    </row>
    <row r="13" spans="1:16" ht="15">
      <c r="A13" s="12"/>
      <c r="B13" s="44">
        <v>522</v>
      </c>
      <c r="C13" s="20" t="s">
        <v>27</v>
      </c>
      <c r="D13" s="46">
        <v>2305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2305</v>
      </c>
      <c r="O13" s="47">
        <f t="shared" si="2"/>
        <v>1.3111490329920363</v>
      </c>
      <c r="P13" s="9"/>
    </row>
    <row r="14" spans="1:16" ht="15">
      <c r="A14" s="12"/>
      <c r="B14" s="44">
        <v>523</v>
      </c>
      <c r="C14" s="20" t="s">
        <v>89</v>
      </c>
      <c r="D14" s="46">
        <v>15439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15439</v>
      </c>
      <c r="O14" s="47">
        <f t="shared" si="2"/>
        <v>8.782138794084187</v>
      </c>
      <c r="P14" s="9"/>
    </row>
    <row r="15" spans="1:16" ht="15">
      <c r="A15" s="12"/>
      <c r="B15" s="44">
        <v>529</v>
      </c>
      <c r="C15" s="20" t="s">
        <v>28</v>
      </c>
      <c r="D15" s="46">
        <v>12196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12196</v>
      </c>
      <c r="O15" s="47">
        <f t="shared" si="2"/>
        <v>6.937428896473265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SUM(D17:D20)</f>
        <v>4950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1482720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1487670</v>
      </c>
      <c r="O16" s="43">
        <f t="shared" si="2"/>
        <v>846.2286689419795</v>
      </c>
      <c r="P16" s="10"/>
    </row>
    <row r="17" spans="1:16" ht="15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514643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514643</v>
      </c>
      <c r="O17" s="47">
        <f t="shared" si="2"/>
        <v>292.74345847554036</v>
      </c>
      <c r="P17" s="9"/>
    </row>
    <row r="18" spans="1:16" ht="15">
      <c r="A18" s="12"/>
      <c r="B18" s="44">
        <v>534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218508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218508</v>
      </c>
      <c r="O18" s="47">
        <f t="shared" si="2"/>
        <v>124.29351535836177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749569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749569</v>
      </c>
      <c r="O19" s="47">
        <f t="shared" si="2"/>
        <v>426.3759954493743</v>
      </c>
      <c r="P19" s="9"/>
    </row>
    <row r="20" spans="1:16" ht="15">
      <c r="A20" s="12"/>
      <c r="B20" s="44">
        <v>539</v>
      </c>
      <c r="C20" s="20" t="s">
        <v>52</v>
      </c>
      <c r="D20" s="46">
        <v>4950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4950</v>
      </c>
      <c r="O20" s="47">
        <f t="shared" si="2"/>
        <v>2.8156996587030716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SUM(D22:D22)</f>
        <v>275075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275075</v>
      </c>
      <c r="O21" s="43">
        <f t="shared" si="2"/>
        <v>156.47042093287828</v>
      </c>
      <c r="P21" s="10"/>
    </row>
    <row r="22" spans="1:16" ht="15">
      <c r="A22" s="12"/>
      <c r="B22" s="44">
        <v>541</v>
      </c>
      <c r="C22" s="20" t="s">
        <v>69</v>
      </c>
      <c r="D22" s="46">
        <v>275075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275075</v>
      </c>
      <c r="O22" s="47">
        <f t="shared" si="2"/>
        <v>156.47042093287828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0</v>
      </c>
      <c r="E23" s="31">
        <f t="shared" si="6"/>
        <v>66078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66078</v>
      </c>
      <c r="O23" s="43">
        <f t="shared" si="2"/>
        <v>37.58703071672355</v>
      </c>
      <c r="P23" s="10"/>
    </row>
    <row r="24" spans="1:16" ht="15">
      <c r="A24" s="13"/>
      <c r="B24" s="45">
        <v>559</v>
      </c>
      <c r="C24" s="21" t="s">
        <v>37</v>
      </c>
      <c r="D24" s="46">
        <v>0</v>
      </c>
      <c r="E24" s="46">
        <v>66078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66078</v>
      </c>
      <c r="O24" s="47">
        <f t="shared" si="2"/>
        <v>37.58703071672355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SUM(D26:D27)</f>
        <v>15888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15888</v>
      </c>
      <c r="O25" s="43">
        <f t="shared" si="2"/>
        <v>9.03754266211604</v>
      </c>
      <c r="P25" s="10"/>
    </row>
    <row r="26" spans="1:16" ht="15">
      <c r="A26" s="12"/>
      <c r="B26" s="44">
        <v>562</v>
      </c>
      <c r="C26" s="20" t="s">
        <v>90</v>
      </c>
      <c r="D26" s="46">
        <v>6759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6759</v>
      </c>
      <c r="O26" s="47">
        <f t="shared" si="2"/>
        <v>3.8447098976109215</v>
      </c>
      <c r="P26" s="9"/>
    </row>
    <row r="27" spans="1:16" ht="15">
      <c r="A27" s="12"/>
      <c r="B27" s="44">
        <v>563</v>
      </c>
      <c r="C27" s="20" t="s">
        <v>91</v>
      </c>
      <c r="D27" s="46">
        <v>9129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9129</v>
      </c>
      <c r="O27" s="47">
        <f t="shared" si="2"/>
        <v>5.19283276450512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SUM(D29:D29)</f>
        <v>153391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153391</v>
      </c>
      <c r="O28" s="43">
        <f t="shared" si="2"/>
        <v>87.25312855517633</v>
      </c>
      <c r="P28" s="9"/>
    </row>
    <row r="29" spans="1:16" ht="15">
      <c r="A29" s="12"/>
      <c r="B29" s="44">
        <v>572</v>
      </c>
      <c r="C29" s="20" t="s">
        <v>70</v>
      </c>
      <c r="D29" s="46">
        <v>153391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153391</v>
      </c>
      <c r="O29" s="47">
        <f t="shared" si="2"/>
        <v>87.25312855517633</v>
      </c>
      <c r="P29" s="9"/>
    </row>
    <row r="30" spans="1:16" ht="15.75">
      <c r="A30" s="28" t="s">
        <v>71</v>
      </c>
      <c r="B30" s="29"/>
      <c r="C30" s="30"/>
      <c r="D30" s="31">
        <f aca="true" t="shared" si="9" ref="D30:M30">SUM(D31:D31)</f>
        <v>24297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83795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1"/>
        <v>108092</v>
      </c>
      <c r="O30" s="43">
        <f t="shared" si="2"/>
        <v>61.485779294653014</v>
      </c>
      <c r="P30" s="9"/>
    </row>
    <row r="31" spans="1:16" ht="15.75" thickBot="1">
      <c r="A31" s="12"/>
      <c r="B31" s="44">
        <v>581</v>
      </c>
      <c r="C31" s="20" t="s">
        <v>72</v>
      </c>
      <c r="D31" s="46">
        <v>24297</v>
      </c>
      <c r="E31" s="46">
        <v>0</v>
      </c>
      <c r="F31" s="46">
        <v>0</v>
      </c>
      <c r="G31" s="46">
        <v>0</v>
      </c>
      <c r="H31" s="46">
        <v>0</v>
      </c>
      <c r="I31" s="46">
        <v>83795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108092</v>
      </c>
      <c r="O31" s="47">
        <f t="shared" si="2"/>
        <v>61.485779294653014</v>
      </c>
      <c r="P31" s="9"/>
    </row>
    <row r="32" spans="1:119" ht="16.5" thickBot="1">
      <c r="A32" s="14" t="s">
        <v>10</v>
      </c>
      <c r="B32" s="23"/>
      <c r="C32" s="22"/>
      <c r="D32" s="15">
        <f aca="true" t="shared" si="10" ref="D32:M32">SUM(D5,D11,D16,D21,D23,D25,D28,D30)</f>
        <v>909181</v>
      </c>
      <c r="E32" s="15">
        <f t="shared" si="10"/>
        <v>66078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1566515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"/>
        <v>2541774</v>
      </c>
      <c r="O32" s="37">
        <f t="shared" si="2"/>
        <v>1445.8327645051195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92</v>
      </c>
      <c r="M34" s="93"/>
      <c r="N34" s="93"/>
      <c r="O34" s="41">
        <v>1758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500722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500722</v>
      </c>
      <c r="O5" s="32">
        <f aca="true" t="shared" si="2" ref="O5:O30">(N5/O$32)</f>
        <v>281.46261944912874</v>
      </c>
      <c r="P5" s="6"/>
    </row>
    <row r="6" spans="1:16" ht="15">
      <c r="A6" s="12"/>
      <c r="B6" s="44">
        <v>511</v>
      </c>
      <c r="C6" s="20" t="s">
        <v>19</v>
      </c>
      <c r="D6" s="46">
        <v>85496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85496</v>
      </c>
      <c r="O6" s="47">
        <f t="shared" si="2"/>
        <v>48.058459808881395</v>
      </c>
      <c r="P6" s="9"/>
    </row>
    <row r="7" spans="1:16" ht="15">
      <c r="A7" s="12"/>
      <c r="B7" s="44">
        <v>512</v>
      </c>
      <c r="C7" s="20" t="s">
        <v>20</v>
      </c>
      <c r="D7" s="46">
        <v>131995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131995</v>
      </c>
      <c r="O7" s="47">
        <f t="shared" si="2"/>
        <v>74.19617762788083</v>
      </c>
      <c r="P7" s="9"/>
    </row>
    <row r="8" spans="1:16" ht="15">
      <c r="A8" s="12"/>
      <c r="B8" s="44">
        <v>513</v>
      </c>
      <c r="C8" s="20" t="s">
        <v>21</v>
      </c>
      <c r="D8" s="46">
        <v>246071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246071</v>
      </c>
      <c r="O8" s="47">
        <f t="shared" si="2"/>
        <v>138.31984260820687</v>
      </c>
      <c r="P8" s="9"/>
    </row>
    <row r="9" spans="1:16" ht="15">
      <c r="A9" s="12"/>
      <c r="B9" s="44">
        <v>514</v>
      </c>
      <c r="C9" s="20" t="s">
        <v>22</v>
      </c>
      <c r="D9" s="46">
        <v>11563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11563</v>
      </c>
      <c r="O9" s="47">
        <f t="shared" si="2"/>
        <v>6.499718943226532</v>
      </c>
      <c r="P9" s="9"/>
    </row>
    <row r="10" spans="1:16" ht="15">
      <c r="A10" s="12"/>
      <c r="B10" s="44">
        <v>519</v>
      </c>
      <c r="C10" s="20" t="s">
        <v>66</v>
      </c>
      <c r="D10" s="46">
        <v>25597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25597</v>
      </c>
      <c r="O10" s="47">
        <f t="shared" si="2"/>
        <v>14.388420460933109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SUM(D12:D14)</f>
        <v>116550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116550</v>
      </c>
      <c r="O11" s="43">
        <f t="shared" si="2"/>
        <v>65.51433389544688</v>
      </c>
      <c r="P11" s="10"/>
    </row>
    <row r="12" spans="1:16" ht="15">
      <c r="A12" s="12"/>
      <c r="B12" s="44">
        <v>521</v>
      </c>
      <c r="C12" s="20" t="s">
        <v>26</v>
      </c>
      <c r="D12" s="46">
        <v>87973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87973</v>
      </c>
      <c r="O12" s="47">
        <f t="shared" si="2"/>
        <v>49.45081506464306</v>
      </c>
      <c r="P12" s="9"/>
    </row>
    <row r="13" spans="1:16" ht="15">
      <c r="A13" s="12"/>
      <c r="B13" s="44">
        <v>522</v>
      </c>
      <c r="C13" s="20" t="s">
        <v>27</v>
      </c>
      <c r="D13" s="46">
        <v>8349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8349</v>
      </c>
      <c r="O13" s="47">
        <f t="shared" si="2"/>
        <v>4.693086003372681</v>
      </c>
      <c r="P13" s="9"/>
    </row>
    <row r="14" spans="1:16" ht="15">
      <c r="A14" s="12"/>
      <c r="B14" s="44">
        <v>529</v>
      </c>
      <c r="C14" s="20" t="s">
        <v>28</v>
      </c>
      <c r="D14" s="46">
        <v>20228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20228</v>
      </c>
      <c r="O14" s="47">
        <f t="shared" si="2"/>
        <v>11.370432827431141</v>
      </c>
      <c r="P14" s="9"/>
    </row>
    <row r="15" spans="1:16" ht="15.75">
      <c r="A15" s="28" t="s">
        <v>29</v>
      </c>
      <c r="B15" s="29"/>
      <c r="C15" s="30"/>
      <c r="D15" s="31">
        <f aca="true" t="shared" si="4" ref="D15:M15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981133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981133</v>
      </c>
      <c r="O15" s="43">
        <f t="shared" si="2"/>
        <v>551.5081506464306</v>
      </c>
      <c r="P15" s="10"/>
    </row>
    <row r="16" spans="1:16" ht="15">
      <c r="A16" s="12"/>
      <c r="B16" s="44">
        <v>533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344601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344601</v>
      </c>
      <c r="O16" s="47">
        <f t="shared" si="2"/>
        <v>193.70489038785834</v>
      </c>
      <c r="P16" s="9"/>
    </row>
    <row r="17" spans="1:16" ht="15">
      <c r="A17" s="12"/>
      <c r="B17" s="44">
        <v>534</v>
      </c>
      <c r="C17" s="20" t="s">
        <v>67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139932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139932</v>
      </c>
      <c r="O17" s="47">
        <f t="shared" si="2"/>
        <v>78.65767284991568</v>
      </c>
      <c r="P17" s="9"/>
    </row>
    <row r="18" spans="1:16" ht="15">
      <c r="A18" s="12"/>
      <c r="B18" s="44">
        <v>535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496600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496600</v>
      </c>
      <c r="O18" s="47">
        <f t="shared" si="2"/>
        <v>279.1455874086565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SUM(D20:D20)</f>
        <v>327061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327061</v>
      </c>
      <c r="O19" s="43">
        <f t="shared" si="2"/>
        <v>183.84541877459247</v>
      </c>
      <c r="P19" s="10"/>
    </row>
    <row r="20" spans="1:16" ht="15">
      <c r="A20" s="12"/>
      <c r="B20" s="44">
        <v>541</v>
      </c>
      <c r="C20" s="20" t="s">
        <v>69</v>
      </c>
      <c r="D20" s="46">
        <v>327061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327061</v>
      </c>
      <c r="O20" s="47">
        <f t="shared" si="2"/>
        <v>183.84541877459247</v>
      </c>
      <c r="P20" s="9"/>
    </row>
    <row r="21" spans="1:16" ht="15.75">
      <c r="A21" s="28" t="s">
        <v>36</v>
      </c>
      <c r="B21" s="29"/>
      <c r="C21" s="30"/>
      <c r="D21" s="31">
        <f aca="true" t="shared" si="6" ref="D21:M21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144634</v>
      </c>
      <c r="N21" s="31">
        <f t="shared" si="1"/>
        <v>144634</v>
      </c>
      <c r="O21" s="43">
        <f t="shared" si="2"/>
        <v>81.30073074761101</v>
      </c>
      <c r="P21" s="10"/>
    </row>
    <row r="22" spans="1:16" ht="15">
      <c r="A22" s="13"/>
      <c r="B22" s="45">
        <v>559</v>
      </c>
      <c r="C22" s="21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144634</v>
      </c>
      <c r="N22" s="46">
        <f t="shared" si="1"/>
        <v>144634</v>
      </c>
      <c r="O22" s="47">
        <f t="shared" si="2"/>
        <v>81.30073074761101</v>
      </c>
      <c r="P22" s="9"/>
    </row>
    <row r="23" spans="1:16" ht="15.75">
      <c r="A23" s="28" t="s">
        <v>38</v>
      </c>
      <c r="B23" s="29"/>
      <c r="C23" s="30"/>
      <c r="D23" s="31">
        <f aca="true" t="shared" si="7" ref="D23:M23">SUM(D24:D24)</f>
        <v>12782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12782</v>
      </c>
      <c r="O23" s="43">
        <f t="shared" si="2"/>
        <v>7.184935356942102</v>
      </c>
      <c r="P23" s="10"/>
    </row>
    <row r="24" spans="1:16" ht="15">
      <c r="A24" s="12"/>
      <c r="B24" s="44">
        <v>569</v>
      </c>
      <c r="C24" s="20" t="s">
        <v>47</v>
      </c>
      <c r="D24" s="46">
        <v>12782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12782</v>
      </c>
      <c r="O24" s="47">
        <f t="shared" si="2"/>
        <v>7.184935356942102</v>
      </c>
      <c r="P24" s="9"/>
    </row>
    <row r="25" spans="1:16" ht="15.75">
      <c r="A25" s="28" t="s">
        <v>40</v>
      </c>
      <c r="B25" s="29"/>
      <c r="C25" s="30"/>
      <c r="D25" s="31">
        <f aca="true" t="shared" si="8" ref="D25:M25">SUM(D26:D26)</f>
        <v>515069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515069</v>
      </c>
      <c r="O25" s="43">
        <f t="shared" si="2"/>
        <v>289.5272625070264</v>
      </c>
      <c r="P25" s="9"/>
    </row>
    <row r="26" spans="1:16" ht="15">
      <c r="A26" s="12"/>
      <c r="B26" s="44">
        <v>572</v>
      </c>
      <c r="C26" s="20" t="s">
        <v>70</v>
      </c>
      <c r="D26" s="46">
        <v>515069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515069</v>
      </c>
      <c r="O26" s="47">
        <f t="shared" si="2"/>
        <v>289.5272625070264</v>
      </c>
      <c r="P26" s="9"/>
    </row>
    <row r="27" spans="1:16" ht="15.75">
      <c r="A27" s="28" t="s">
        <v>71</v>
      </c>
      <c r="B27" s="29"/>
      <c r="C27" s="30"/>
      <c r="D27" s="31">
        <f aca="true" t="shared" si="9" ref="D27:M27">SUM(D28:D29)</f>
        <v>0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58193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1"/>
        <v>58193</v>
      </c>
      <c r="O27" s="43">
        <f t="shared" si="2"/>
        <v>32.71107363687465</v>
      </c>
      <c r="P27" s="9"/>
    </row>
    <row r="28" spans="1:16" ht="15">
      <c r="A28" s="12"/>
      <c r="B28" s="44">
        <v>581</v>
      </c>
      <c r="C28" s="20" t="s">
        <v>72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19000</v>
      </c>
      <c r="O28" s="47">
        <f t="shared" si="2"/>
        <v>10.680157391793141</v>
      </c>
      <c r="P28" s="9"/>
    </row>
    <row r="29" spans="1:16" ht="15.75" thickBot="1">
      <c r="A29" s="12"/>
      <c r="B29" s="44">
        <v>591</v>
      </c>
      <c r="C29" s="20" t="s">
        <v>86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39193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39193</v>
      </c>
      <c r="O29" s="47">
        <f t="shared" si="2"/>
        <v>22.030916245081507</v>
      </c>
      <c r="P29" s="9"/>
    </row>
    <row r="30" spans="1:119" ht="16.5" thickBot="1">
      <c r="A30" s="14" t="s">
        <v>10</v>
      </c>
      <c r="B30" s="23"/>
      <c r="C30" s="22"/>
      <c r="D30" s="15">
        <f aca="true" t="shared" si="10" ref="D30:M30">SUM(D5,D11,D15,D19,D21,D23,D25,D27)</f>
        <v>1472184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1039326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144634</v>
      </c>
      <c r="N30" s="15">
        <f t="shared" si="1"/>
        <v>2656144</v>
      </c>
      <c r="O30" s="37">
        <f t="shared" si="2"/>
        <v>1493.0545250140528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87</v>
      </c>
      <c r="M32" s="93"/>
      <c r="N32" s="93"/>
      <c r="O32" s="41">
        <v>1779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369072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369072</v>
      </c>
      <c r="O5" s="32">
        <f aca="true" t="shared" si="2" ref="O5:O31">(N5/O$33)</f>
        <v>203.56977385548814</v>
      </c>
      <c r="P5" s="6"/>
    </row>
    <row r="6" spans="1:16" ht="15">
      <c r="A6" s="12"/>
      <c r="B6" s="44">
        <v>511</v>
      </c>
      <c r="C6" s="20" t="s">
        <v>19</v>
      </c>
      <c r="D6" s="46">
        <v>75194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75194</v>
      </c>
      <c r="O6" s="47">
        <f t="shared" si="2"/>
        <v>41.47490347490348</v>
      </c>
      <c r="P6" s="9"/>
    </row>
    <row r="7" spans="1:16" ht="15">
      <c r="A7" s="12"/>
      <c r="B7" s="44">
        <v>512</v>
      </c>
      <c r="C7" s="20" t="s">
        <v>20</v>
      </c>
      <c r="D7" s="46">
        <v>145844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145844</v>
      </c>
      <c r="O7" s="47">
        <f t="shared" si="2"/>
        <v>80.4434638720353</v>
      </c>
      <c r="P7" s="9"/>
    </row>
    <row r="8" spans="1:16" ht="15">
      <c r="A8" s="12"/>
      <c r="B8" s="44">
        <v>513</v>
      </c>
      <c r="C8" s="20" t="s">
        <v>21</v>
      </c>
      <c r="D8" s="46">
        <v>115917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115917</v>
      </c>
      <c r="O8" s="47">
        <f t="shared" si="2"/>
        <v>63.93656922228351</v>
      </c>
      <c r="P8" s="9"/>
    </row>
    <row r="9" spans="1:16" ht="15">
      <c r="A9" s="12"/>
      <c r="B9" s="44">
        <v>514</v>
      </c>
      <c r="C9" s="20" t="s">
        <v>22</v>
      </c>
      <c r="D9" s="46">
        <v>16075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16075</v>
      </c>
      <c r="O9" s="47">
        <f t="shared" si="2"/>
        <v>8.866519580805296</v>
      </c>
      <c r="P9" s="9"/>
    </row>
    <row r="10" spans="1:16" ht="15">
      <c r="A10" s="12"/>
      <c r="B10" s="44">
        <v>519</v>
      </c>
      <c r="C10" s="20" t="s">
        <v>66</v>
      </c>
      <c r="D10" s="46">
        <v>16042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16042</v>
      </c>
      <c r="O10" s="47">
        <f t="shared" si="2"/>
        <v>8.848317705460563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SUM(D12:D15)</f>
        <v>118822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118822</v>
      </c>
      <c r="O11" s="43">
        <f t="shared" si="2"/>
        <v>65.53888582460011</v>
      </c>
      <c r="P11" s="10"/>
    </row>
    <row r="12" spans="1:16" ht="15">
      <c r="A12" s="12"/>
      <c r="B12" s="44">
        <v>521</v>
      </c>
      <c r="C12" s="20" t="s">
        <v>26</v>
      </c>
      <c r="D12" s="46">
        <v>75000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75000</v>
      </c>
      <c r="O12" s="47">
        <f t="shared" si="2"/>
        <v>41.36789851075565</v>
      </c>
      <c r="P12" s="9"/>
    </row>
    <row r="13" spans="1:16" ht="15">
      <c r="A13" s="12"/>
      <c r="B13" s="44">
        <v>522</v>
      </c>
      <c r="C13" s="20" t="s">
        <v>27</v>
      </c>
      <c r="D13" s="46">
        <v>10524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10524</v>
      </c>
      <c r="O13" s="47">
        <f t="shared" si="2"/>
        <v>5.804743519029233</v>
      </c>
      <c r="P13" s="9"/>
    </row>
    <row r="14" spans="1:16" ht="15">
      <c r="A14" s="12"/>
      <c r="B14" s="44">
        <v>524</v>
      </c>
      <c r="C14" s="20" t="s">
        <v>56</v>
      </c>
      <c r="D14" s="46">
        <v>15420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15420</v>
      </c>
      <c r="O14" s="47">
        <f t="shared" si="2"/>
        <v>8.505239933811362</v>
      </c>
      <c r="P14" s="9"/>
    </row>
    <row r="15" spans="1:16" ht="15">
      <c r="A15" s="12"/>
      <c r="B15" s="44">
        <v>529</v>
      </c>
      <c r="C15" s="20" t="s">
        <v>28</v>
      </c>
      <c r="D15" s="46">
        <v>17878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17878</v>
      </c>
      <c r="O15" s="47">
        <f t="shared" si="2"/>
        <v>9.86100386100386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SUM(D17:D20)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1071216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1071216</v>
      </c>
      <c r="O16" s="43">
        <f t="shared" si="2"/>
        <v>590.8527302813017</v>
      </c>
      <c r="P16" s="10"/>
    </row>
    <row r="17" spans="1:16" ht="15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338928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338928</v>
      </c>
      <c r="O17" s="47">
        <f t="shared" si="2"/>
        <v>186.94318808604524</v>
      </c>
      <c r="P17" s="9"/>
    </row>
    <row r="18" spans="1:16" ht="15">
      <c r="A18" s="12"/>
      <c r="B18" s="44">
        <v>534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148075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148075</v>
      </c>
      <c r="O18" s="47">
        <f t="shared" si="2"/>
        <v>81.67402095973524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542060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542060</v>
      </c>
      <c r="O19" s="47">
        <f t="shared" si="2"/>
        <v>298.98510755653615</v>
      </c>
      <c r="P19" s="9"/>
    </row>
    <row r="20" spans="1:16" ht="15">
      <c r="A20" s="12"/>
      <c r="B20" s="44">
        <v>536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42153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42153</v>
      </c>
      <c r="O20" s="47">
        <f t="shared" si="2"/>
        <v>23.250413678985108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SUM(D22:D22)</f>
        <v>241301</v>
      </c>
      <c r="E21" s="31">
        <f t="shared" si="5"/>
        <v>14957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256258</v>
      </c>
      <c r="O21" s="43">
        <f t="shared" si="2"/>
        <v>141.34473248758962</v>
      </c>
      <c r="P21" s="10"/>
    </row>
    <row r="22" spans="1:16" ht="15">
      <c r="A22" s="12"/>
      <c r="B22" s="44">
        <v>541</v>
      </c>
      <c r="C22" s="20" t="s">
        <v>69</v>
      </c>
      <c r="D22" s="46">
        <v>241301</v>
      </c>
      <c r="E22" s="46">
        <v>14957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256258</v>
      </c>
      <c r="O22" s="47">
        <f t="shared" si="2"/>
        <v>141.34473248758962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0</v>
      </c>
      <c r="E23" s="31">
        <f t="shared" si="6"/>
        <v>13270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13270</v>
      </c>
      <c r="O23" s="43">
        <f t="shared" si="2"/>
        <v>7.319360176503034</v>
      </c>
      <c r="P23" s="10"/>
    </row>
    <row r="24" spans="1:16" ht="15">
      <c r="A24" s="13"/>
      <c r="B24" s="45">
        <v>552</v>
      </c>
      <c r="C24" s="21" t="s">
        <v>81</v>
      </c>
      <c r="D24" s="46">
        <v>0</v>
      </c>
      <c r="E24" s="46">
        <v>13270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13270</v>
      </c>
      <c r="O24" s="47">
        <f t="shared" si="2"/>
        <v>7.319360176503034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8502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8502</v>
      </c>
      <c r="O25" s="43">
        <f t="shared" si="2"/>
        <v>4.689464975179261</v>
      </c>
      <c r="P25" s="10"/>
    </row>
    <row r="26" spans="1:16" ht="15">
      <c r="A26" s="12"/>
      <c r="B26" s="44">
        <v>569</v>
      </c>
      <c r="C26" s="20" t="s">
        <v>47</v>
      </c>
      <c r="D26" s="46">
        <v>8502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8502</v>
      </c>
      <c r="O26" s="47">
        <f t="shared" si="2"/>
        <v>4.689464975179261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162969</v>
      </c>
      <c r="E27" s="31">
        <f t="shared" si="8"/>
        <v>5090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168059</v>
      </c>
      <c r="O27" s="43">
        <f t="shared" si="2"/>
        <v>92.69663541092112</v>
      </c>
      <c r="P27" s="9"/>
    </row>
    <row r="28" spans="1:16" ht="15">
      <c r="A28" s="12"/>
      <c r="B28" s="44">
        <v>572</v>
      </c>
      <c r="C28" s="20" t="s">
        <v>70</v>
      </c>
      <c r="D28" s="46">
        <v>162969</v>
      </c>
      <c r="E28" s="46">
        <v>5090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168059</v>
      </c>
      <c r="O28" s="47">
        <f t="shared" si="2"/>
        <v>92.69663541092112</v>
      </c>
      <c r="P28" s="9"/>
    </row>
    <row r="29" spans="1:16" ht="15.75">
      <c r="A29" s="28" t="s">
        <v>71</v>
      </c>
      <c r="B29" s="29"/>
      <c r="C29" s="30"/>
      <c r="D29" s="31">
        <f aca="true" t="shared" si="9" ref="D29:M29">SUM(D30:D30)</f>
        <v>0</v>
      </c>
      <c r="E29" s="31">
        <f t="shared" si="9"/>
        <v>2764</v>
      </c>
      <c r="F29" s="31">
        <f t="shared" si="9"/>
        <v>0</v>
      </c>
      <c r="G29" s="31">
        <f t="shared" si="9"/>
        <v>5461</v>
      </c>
      <c r="H29" s="31">
        <f t="shared" si="9"/>
        <v>0</v>
      </c>
      <c r="I29" s="31">
        <f t="shared" si="9"/>
        <v>76000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84225</v>
      </c>
      <c r="O29" s="43">
        <f t="shared" si="2"/>
        <v>46.4561500275786</v>
      </c>
      <c r="P29" s="9"/>
    </row>
    <row r="30" spans="1:16" ht="15.75" thickBot="1">
      <c r="A30" s="12"/>
      <c r="B30" s="44">
        <v>581</v>
      </c>
      <c r="C30" s="20" t="s">
        <v>72</v>
      </c>
      <c r="D30" s="46">
        <v>0</v>
      </c>
      <c r="E30" s="46">
        <v>2764</v>
      </c>
      <c r="F30" s="46">
        <v>0</v>
      </c>
      <c r="G30" s="46">
        <v>5461</v>
      </c>
      <c r="H30" s="46">
        <v>0</v>
      </c>
      <c r="I30" s="46">
        <v>76000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84225</v>
      </c>
      <c r="O30" s="47">
        <f t="shared" si="2"/>
        <v>46.4561500275786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0" ref="D31:M31">SUM(D5,D11,D16,D21,D23,D25,D27,D29)</f>
        <v>900666</v>
      </c>
      <c r="E31" s="15">
        <f t="shared" si="10"/>
        <v>36081</v>
      </c>
      <c r="F31" s="15">
        <f t="shared" si="10"/>
        <v>0</v>
      </c>
      <c r="G31" s="15">
        <f t="shared" si="10"/>
        <v>5461</v>
      </c>
      <c r="H31" s="15">
        <f t="shared" si="10"/>
        <v>0</v>
      </c>
      <c r="I31" s="15">
        <f t="shared" si="10"/>
        <v>1147216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2089424</v>
      </c>
      <c r="O31" s="37">
        <f t="shared" si="2"/>
        <v>1152.4677330391617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84</v>
      </c>
      <c r="M33" s="93"/>
      <c r="N33" s="93"/>
      <c r="O33" s="41">
        <v>1813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320525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320525</v>
      </c>
      <c r="O5" s="32">
        <f aca="true" t="shared" si="2" ref="O5:O31">(N5/O$33)</f>
        <v>176.3063806380638</v>
      </c>
      <c r="P5" s="6"/>
    </row>
    <row r="6" spans="1:16" ht="15">
      <c r="A6" s="12"/>
      <c r="B6" s="44">
        <v>511</v>
      </c>
      <c r="C6" s="20" t="s">
        <v>19</v>
      </c>
      <c r="D6" s="46">
        <v>79549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79549</v>
      </c>
      <c r="O6" s="47">
        <f t="shared" si="2"/>
        <v>43.756325632563254</v>
      </c>
      <c r="P6" s="9"/>
    </row>
    <row r="7" spans="1:16" ht="15">
      <c r="A7" s="12"/>
      <c r="B7" s="44">
        <v>512</v>
      </c>
      <c r="C7" s="20" t="s">
        <v>20</v>
      </c>
      <c r="D7" s="46">
        <v>108310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108310</v>
      </c>
      <c r="O7" s="47">
        <f t="shared" si="2"/>
        <v>59.57645764576458</v>
      </c>
      <c r="P7" s="9"/>
    </row>
    <row r="8" spans="1:16" ht="15">
      <c r="A8" s="12"/>
      <c r="B8" s="44">
        <v>513</v>
      </c>
      <c r="C8" s="20" t="s">
        <v>21</v>
      </c>
      <c r="D8" s="46">
        <v>110201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110201</v>
      </c>
      <c r="O8" s="47">
        <f t="shared" si="2"/>
        <v>60.61661166116612</v>
      </c>
      <c r="P8" s="9"/>
    </row>
    <row r="9" spans="1:16" ht="15">
      <c r="A9" s="12"/>
      <c r="B9" s="44">
        <v>514</v>
      </c>
      <c r="C9" s="20" t="s">
        <v>22</v>
      </c>
      <c r="D9" s="46">
        <v>13650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13650</v>
      </c>
      <c r="O9" s="47">
        <f t="shared" si="2"/>
        <v>7.508250825082508</v>
      </c>
      <c r="P9" s="9"/>
    </row>
    <row r="10" spans="1:16" ht="15">
      <c r="A10" s="12"/>
      <c r="B10" s="44">
        <v>519</v>
      </c>
      <c r="C10" s="20" t="s">
        <v>66</v>
      </c>
      <c r="D10" s="46">
        <v>8815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8815</v>
      </c>
      <c r="O10" s="47">
        <f t="shared" si="2"/>
        <v>4.8487348734873486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SUM(D12:D15)</f>
        <v>120052</v>
      </c>
      <c r="E11" s="31">
        <f t="shared" si="3"/>
        <v>0</v>
      </c>
      <c r="F11" s="31">
        <f t="shared" si="3"/>
        <v>0</v>
      </c>
      <c r="G11" s="31">
        <f t="shared" si="3"/>
        <v>65447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185499</v>
      </c>
      <c r="O11" s="43">
        <f t="shared" si="2"/>
        <v>102.03465346534654</v>
      </c>
      <c r="P11" s="10"/>
    </row>
    <row r="12" spans="1:16" ht="15">
      <c r="A12" s="12"/>
      <c r="B12" s="44">
        <v>521</v>
      </c>
      <c r="C12" s="20" t="s">
        <v>26</v>
      </c>
      <c r="D12" s="46">
        <v>75000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75000</v>
      </c>
      <c r="O12" s="47">
        <f t="shared" si="2"/>
        <v>41.254125412541256</v>
      </c>
      <c r="P12" s="9"/>
    </row>
    <row r="13" spans="1:16" ht="15">
      <c r="A13" s="12"/>
      <c r="B13" s="44">
        <v>522</v>
      </c>
      <c r="C13" s="20" t="s">
        <v>27</v>
      </c>
      <c r="D13" s="46">
        <v>9841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9841</v>
      </c>
      <c r="O13" s="47">
        <f t="shared" si="2"/>
        <v>5.413091309130913</v>
      </c>
      <c r="P13" s="9"/>
    </row>
    <row r="14" spans="1:16" ht="15">
      <c r="A14" s="12"/>
      <c r="B14" s="44">
        <v>524</v>
      </c>
      <c r="C14" s="20" t="s">
        <v>56</v>
      </c>
      <c r="D14" s="46">
        <v>15705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15705</v>
      </c>
      <c r="O14" s="47">
        <f t="shared" si="2"/>
        <v>8.638613861386139</v>
      </c>
      <c r="P14" s="9"/>
    </row>
    <row r="15" spans="1:16" ht="15">
      <c r="A15" s="12"/>
      <c r="B15" s="44">
        <v>529</v>
      </c>
      <c r="C15" s="20" t="s">
        <v>28</v>
      </c>
      <c r="D15" s="46">
        <v>19506</v>
      </c>
      <c r="E15" s="46">
        <v>0</v>
      </c>
      <c r="F15" s="46">
        <v>0</v>
      </c>
      <c r="G15" s="46">
        <v>65447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84953</v>
      </c>
      <c r="O15" s="47">
        <f t="shared" si="2"/>
        <v>46.72882288228823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SUM(D17:D20)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1051463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1051463</v>
      </c>
      <c r="O16" s="43">
        <f t="shared" si="2"/>
        <v>578.3624862486249</v>
      </c>
      <c r="P16" s="10"/>
    </row>
    <row r="17" spans="1:16" ht="15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355947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355947</v>
      </c>
      <c r="O17" s="47">
        <f t="shared" si="2"/>
        <v>195.7904290429043</v>
      </c>
      <c r="P17" s="9"/>
    </row>
    <row r="18" spans="1:16" ht="15">
      <c r="A18" s="12"/>
      <c r="B18" s="44">
        <v>534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130312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130312</v>
      </c>
      <c r="O18" s="47">
        <f t="shared" si="2"/>
        <v>71.67876787678767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520448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520448</v>
      </c>
      <c r="O19" s="47">
        <f t="shared" si="2"/>
        <v>286.2750275027503</v>
      </c>
      <c r="P19" s="9"/>
    </row>
    <row r="20" spans="1:16" ht="15">
      <c r="A20" s="12"/>
      <c r="B20" s="44">
        <v>536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44756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44756</v>
      </c>
      <c r="O20" s="47">
        <f t="shared" si="2"/>
        <v>24.618261826182618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SUM(D22:D22)</f>
        <v>195555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195555</v>
      </c>
      <c r="O21" s="43">
        <f t="shared" si="2"/>
        <v>107.56600660066006</v>
      </c>
      <c r="P21" s="10"/>
    </row>
    <row r="22" spans="1:16" ht="15">
      <c r="A22" s="12"/>
      <c r="B22" s="44">
        <v>541</v>
      </c>
      <c r="C22" s="20" t="s">
        <v>69</v>
      </c>
      <c r="D22" s="46">
        <v>195555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195555</v>
      </c>
      <c r="O22" s="47">
        <f t="shared" si="2"/>
        <v>107.56600660066006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0</v>
      </c>
      <c r="E23" s="31">
        <f t="shared" si="6"/>
        <v>21764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21764</v>
      </c>
      <c r="O23" s="43">
        <f t="shared" si="2"/>
        <v>11.971397139713972</v>
      </c>
      <c r="P23" s="10"/>
    </row>
    <row r="24" spans="1:16" ht="15">
      <c r="A24" s="13"/>
      <c r="B24" s="45">
        <v>552</v>
      </c>
      <c r="C24" s="21" t="s">
        <v>81</v>
      </c>
      <c r="D24" s="46">
        <v>0</v>
      </c>
      <c r="E24" s="46">
        <v>21764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21764</v>
      </c>
      <c r="O24" s="47">
        <f t="shared" si="2"/>
        <v>11.971397139713972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10622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10622</v>
      </c>
      <c r="O25" s="43">
        <f t="shared" si="2"/>
        <v>5.842684268426843</v>
      </c>
      <c r="P25" s="10"/>
    </row>
    <row r="26" spans="1:16" ht="15">
      <c r="A26" s="12"/>
      <c r="B26" s="44">
        <v>569</v>
      </c>
      <c r="C26" s="20" t="s">
        <v>47</v>
      </c>
      <c r="D26" s="46">
        <v>10622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10622</v>
      </c>
      <c r="O26" s="47">
        <f t="shared" si="2"/>
        <v>5.842684268426843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224076</v>
      </c>
      <c r="E27" s="31">
        <f t="shared" si="8"/>
        <v>15269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239345</v>
      </c>
      <c r="O27" s="43">
        <f t="shared" si="2"/>
        <v>131.65291529152915</v>
      </c>
      <c r="P27" s="9"/>
    </row>
    <row r="28" spans="1:16" ht="15">
      <c r="A28" s="12"/>
      <c r="B28" s="44">
        <v>572</v>
      </c>
      <c r="C28" s="20" t="s">
        <v>70</v>
      </c>
      <c r="D28" s="46">
        <v>224076</v>
      </c>
      <c r="E28" s="46">
        <v>15269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239345</v>
      </c>
      <c r="O28" s="47">
        <f t="shared" si="2"/>
        <v>131.65291529152915</v>
      </c>
      <c r="P28" s="9"/>
    </row>
    <row r="29" spans="1:16" ht="15.75">
      <c r="A29" s="28" t="s">
        <v>71</v>
      </c>
      <c r="B29" s="29"/>
      <c r="C29" s="30"/>
      <c r="D29" s="31">
        <f aca="true" t="shared" si="9" ref="D29:M2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169924</v>
      </c>
      <c r="H29" s="31">
        <f t="shared" si="9"/>
        <v>0</v>
      </c>
      <c r="I29" s="31">
        <f t="shared" si="9"/>
        <v>89000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258924</v>
      </c>
      <c r="O29" s="43">
        <f t="shared" si="2"/>
        <v>142.4224422442244</v>
      </c>
      <c r="P29" s="9"/>
    </row>
    <row r="30" spans="1:16" ht="15.75" thickBot="1">
      <c r="A30" s="12"/>
      <c r="B30" s="44">
        <v>581</v>
      </c>
      <c r="C30" s="20" t="s">
        <v>72</v>
      </c>
      <c r="D30" s="46">
        <v>0</v>
      </c>
      <c r="E30" s="46">
        <v>0</v>
      </c>
      <c r="F30" s="46">
        <v>0</v>
      </c>
      <c r="G30" s="46">
        <v>169924</v>
      </c>
      <c r="H30" s="46">
        <v>0</v>
      </c>
      <c r="I30" s="46">
        <v>89000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258924</v>
      </c>
      <c r="O30" s="47">
        <f t="shared" si="2"/>
        <v>142.4224422442244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0" ref="D31:M31">SUM(D5,D11,D16,D21,D23,D25,D27,D29)</f>
        <v>870830</v>
      </c>
      <c r="E31" s="15">
        <f t="shared" si="10"/>
        <v>37033</v>
      </c>
      <c r="F31" s="15">
        <f t="shared" si="10"/>
        <v>0</v>
      </c>
      <c r="G31" s="15">
        <f t="shared" si="10"/>
        <v>235371</v>
      </c>
      <c r="H31" s="15">
        <f t="shared" si="10"/>
        <v>0</v>
      </c>
      <c r="I31" s="15">
        <f t="shared" si="10"/>
        <v>1140463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2283697</v>
      </c>
      <c r="O31" s="37">
        <f t="shared" si="2"/>
        <v>1256.1589658965897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82</v>
      </c>
      <c r="M33" s="93"/>
      <c r="N33" s="93"/>
      <c r="O33" s="41">
        <v>1818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329655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329655</v>
      </c>
      <c r="O5" s="32">
        <f aca="true" t="shared" si="2" ref="O5:O31">(N5/O$33)</f>
        <v>177.90339989206691</v>
      </c>
      <c r="P5" s="6"/>
    </row>
    <row r="6" spans="1:16" ht="15">
      <c r="A6" s="12"/>
      <c r="B6" s="44">
        <v>511</v>
      </c>
      <c r="C6" s="20" t="s">
        <v>19</v>
      </c>
      <c r="D6" s="46">
        <v>81769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81769</v>
      </c>
      <c r="O6" s="47">
        <f t="shared" si="2"/>
        <v>44.12790070156503</v>
      </c>
      <c r="P6" s="9"/>
    </row>
    <row r="7" spans="1:16" ht="15">
      <c r="A7" s="12"/>
      <c r="B7" s="44">
        <v>512</v>
      </c>
      <c r="C7" s="20" t="s">
        <v>20</v>
      </c>
      <c r="D7" s="46">
        <v>109996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109996</v>
      </c>
      <c r="O7" s="47">
        <f t="shared" si="2"/>
        <v>59.3610361575823</v>
      </c>
      <c r="P7" s="9"/>
    </row>
    <row r="8" spans="1:16" ht="15">
      <c r="A8" s="12"/>
      <c r="B8" s="44">
        <v>513</v>
      </c>
      <c r="C8" s="20" t="s">
        <v>21</v>
      </c>
      <c r="D8" s="46">
        <v>100411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100411</v>
      </c>
      <c r="O8" s="47">
        <f t="shared" si="2"/>
        <v>54.188343227199134</v>
      </c>
      <c r="P8" s="9"/>
    </row>
    <row r="9" spans="1:16" ht="15">
      <c r="A9" s="12"/>
      <c r="B9" s="44">
        <v>514</v>
      </c>
      <c r="C9" s="20" t="s">
        <v>22</v>
      </c>
      <c r="D9" s="46">
        <v>13950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13950</v>
      </c>
      <c r="O9" s="47">
        <f t="shared" si="2"/>
        <v>7.528332433890988</v>
      </c>
      <c r="P9" s="9"/>
    </row>
    <row r="10" spans="1:16" ht="15">
      <c r="A10" s="12"/>
      <c r="B10" s="44">
        <v>515</v>
      </c>
      <c r="C10" s="20" t="s">
        <v>23</v>
      </c>
      <c r="D10" s="46">
        <v>23529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23529</v>
      </c>
      <c r="O10" s="47">
        <f t="shared" si="2"/>
        <v>12.697787371829465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SUM(D12:D14)</f>
        <v>109284</v>
      </c>
      <c r="E11" s="31">
        <f t="shared" si="3"/>
        <v>0</v>
      </c>
      <c r="F11" s="31">
        <f t="shared" si="3"/>
        <v>0</v>
      </c>
      <c r="G11" s="31">
        <f t="shared" si="3"/>
        <v>1253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110537</v>
      </c>
      <c r="O11" s="43">
        <f t="shared" si="2"/>
        <v>59.65299514301133</v>
      </c>
      <c r="P11" s="10"/>
    </row>
    <row r="12" spans="1:16" ht="15">
      <c r="A12" s="12"/>
      <c r="B12" s="44">
        <v>521</v>
      </c>
      <c r="C12" s="20" t="s">
        <v>26</v>
      </c>
      <c r="D12" s="46">
        <v>68917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68917</v>
      </c>
      <c r="O12" s="47">
        <f t="shared" si="2"/>
        <v>37.19212088505127</v>
      </c>
      <c r="P12" s="9"/>
    </row>
    <row r="13" spans="1:16" ht="15">
      <c r="A13" s="12"/>
      <c r="B13" s="44">
        <v>522</v>
      </c>
      <c r="C13" s="20" t="s">
        <v>27</v>
      </c>
      <c r="D13" s="46">
        <v>21064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21064</v>
      </c>
      <c r="O13" s="47">
        <f t="shared" si="2"/>
        <v>11.367512142471668</v>
      </c>
      <c r="P13" s="9"/>
    </row>
    <row r="14" spans="1:16" ht="15">
      <c r="A14" s="12"/>
      <c r="B14" s="44">
        <v>529</v>
      </c>
      <c r="C14" s="20" t="s">
        <v>28</v>
      </c>
      <c r="D14" s="46">
        <v>19303</v>
      </c>
      <c r="E14" s="46">
        <v>0</v>
      </c>
      <c r="F14" s="46">
        <v>0</v>
      </c>
      <c r="G14" s="46">
        <v>1253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20556</v>
      </c>
      <c r="O14" s="47">
        <f t="shared" si="2"/>
        <v>11.093362115488397</v>
      </c>
      <c r="P14" s="9"/>
    </row>
    <row r="15" spans="1:16" ht="15.75">
      <c r="A15" s="28" t="s">
        <v>29</v>
      </c>
      <c r="B15" s="29"/>
      <c r="C15" s="30"/>
      <c r="D15" s="31">
        <f aca="true" t="shared" si="4" ref="D15:M15">SUM(D16:D20)</f>
        <v>103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1156745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1156848</v>
      </c>
      <c r="O15" s="43">
        <f t="shared" si="2"/>
        <v>624.3108472746896</v>
      </c>
      <c r="P15" s="10"/>
    </row>
    <row r="16" spans="1:16" ht="15">
      <c r="A16" s="12"/>
      <c r="B16" s="44">
        <v>533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324400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324400</v>
      </c>
      <c r="O16" s="47">
        <f t="shared" si="2"/>
        <v>175.0674581759309</v>
      </c>
      <c r="P16" s="9"/>
    </row>
    <row r="17" spans="1:16" ht="15">
      <c r="A17" s="12"/>
      <c r="B17" s="44">
        <v>534</v>
      </c>
      <c r="C17" s="20" t="s">
        <v>67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149580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149580</v>
      </c>
      <c r="O17" s="47">
        <f t="shared" si="2"/>
        <v>80.7231516459795</v>
      </c>
      <c r="P17" s="9"/>
    </row>
    <row r="18" spans="1:16" ht="15">
      <c r="A18" s="12"/>
      <c r="B18" s="44">
        <v>535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632271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632271</v>
      </c>
      <c r="O18" s="47">
        <f t="shared" si="2"/>
        <v>341.21478683216407</v>
      </c>
      <c r="P18" s="9"/>
    </row>
    <row r="19" spans="1:16" ht="15">
      <c r="A19" s="12"/>
      <c r="B19" s="44">
        <v>536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50494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50494</v>
      </c>
      <c r="O19" s="47">
        <f t="shared" si="2"/>
        <v>27.24986508364814</v>
      </c>
      <c r="P19" s="9"/>
    </row>
    <row r="20" spans="1:16" ht="15">
      <c r="A20" s="12"/>
      <c r="B20" s="44">
        <v>539</v>
      </c>
      <c r="C20" s="20" t="s">
        <v>52</v>
      </c>
      <c r="D20" s="46">
        <v>103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103</v>
      </c>
      <c r="O20" s="47">
        <f t="shared" si="2"/>
        <v>0.05558553696708041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SUM(D22:D22)</f>
        <v>181031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181031</v>
      </c>
      <c r="O21" s="43">
        <f t="shared" si="2"/>
        <v>97.69616837560713</v>
      </c>
      <c r="P21" s="10"/>
    </row>
    <row r="22" spans="1:16" ht="15">
      <c r="A22" s="12"/>
      <c r="B22" s="44">
        <v>541</v>
      </c>
      <c r="C22" s="20" t="s">
        <v>69</v>
      </c>
      <c r="D22" s="46">
        <v>181031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181031</v>
      </c>
      <c r="O22" s="47">
        <f t="shared" si="2"/>
        <v>97.69616837560713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0</v>
      </c>
      <c r="E23" s="31">
        <f t="shared" si="6"/>
        <v>48461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48461</v>
      </c>
      <c r="O23" s="43">
        <f t="shared" si="2"/>
        <v>26.15272531030761</v>
      </c>
      <c r="P23" s="10"/>
    </row>
    <row r="24" spans="1:16" ht="15">
      <c r="A24" s="13"/>
      <c r="B24" s="45">
        <v>559</v>
      </c>
      <c r="C24" s="21" t="s">
        <v>37</v>
      </c>
      <c r="D24" s="46">
        <v>0</v>
      </c>
      <c r="E24" s="46">
        <v>48461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48461</v>
      </c>
      <c r="O24" s="47">
        <f t="shared" si="2"/>
        <v>26.15272531030761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10899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10899</v>
      </c>
      <c r="O25" s="43">
        <f t="shared" si="2"/>
        <v>5.881813275769023</v>
      </c>
      <c r="P25" s="10"/>
    </row>
    <row r="26" spans="1:16" ht="15">
      <c r="A26" s="12"/>
      <c r="B26" s="44">
        <v>569</v>
      </c>
      <c r="C26" s="20" t="s">
        <v>47</v>
      </c>
      <c r="D26" s="46">
        <v>10899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10899</v>
      </c>
      <c r="O26" s="47">
        <f t="shared" si="2"/>
        <v>5.881813275769023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167458</v>
      </c>
      <c r="E27" s="31">
        <f t="shared" si="8"/>
        <v>0</v>
      </c>
      <c r="F27" s="31">
        <f t="shared" si="8"/>
        <v>0</v>
      </c>
      <c r="G27" s="31">
        <f t="shared" si="8"/>
        <v>8316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175774</v>
      </c>
      <c r="O27" s="43">
        <f t="shared" si="2"/>
        <v>94.85914732865623</v>
      </c>
      <c r="P27" s="9"/>
    </row>
    <row r="28" spans="1:16" ht="15">
      <c r="A28" s="12"/>
      <c r="B28" s="44">
        <v>572</v>
      </c>
      <c r="C28" s="20" t="s">
        <v>70</v>
      </c>
      <c r="D28" s="46">
        <v>167458</v>
      </c>
      <c r="E28" s="46">
        <v>0</v>
      </c>
      <c r="F28" s="46">
        <v>0</v>
      </c>
      <c r="G28" s="46">
        <v>8316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175774</v>
      </c>
      <c r="O28" s="47">
        <f t="shared" si="2"/>
        <v>94.85914732865623</v>
      </c>
      <c r="P28" s="9"/>
    </row>
    <row r="29" spans="1:16" ht="15.75">
      <c r="A29" s="28" t="s">
        <v>71</v>
      </c>
      <c r="B29" s="29"/>
      <c r="C29" s="30"/>
      <c r="D29" s="31">
        <f aca="true" t="shared" si="9" ref="D29:M29">SUM(D30:D30)</f>
        <v>1330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100000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101330</v>
      </c>
      <c r="O29" s="43">
        <f t="shared" si="2"/>
        <v>54.68429573664328</v>
      </c>
      <c r="P29" s="9"/>
    </row>
    <row r="30" spans="1:16" ht="15.75" thickBot="1">
      <c r="A30" s="12"/>
      <c r="B30" s="44">
        <v>581</v>
      </c>
      <c r="C30" s="20" t="s">
        <v>72</v>
      </c>
      <c r="D30" s="46">
        <v>1330</v>
      </c>
      <c r="E30" s="46">
        <v>0</v>
      </c>
      <c r="F30" s="46">
        <v>0</v>
      </c>
      <c r="G30" s="46">
        <v>0</v>
      </c>
      <c r="H30" s="46">
        <v>0</v>
      </c>
      <c r="I30" s="46">
        <v>100000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101330</v>
      </c>
      <c r="O30" s="47">
        <f t="shared" si="2"/>
        <v>54.68429573664328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0" ref="D31:M31">SUM(D5,D11,D15,D21,D23,D25,D27,D29)</f>
        <v>799760</v>
      </c>
      <c r="E31" s="15">
        <f t="shared" si="10"/>
        <v>48461</v>
      </c>
      <c r="F31" s="15">
        <f t="shared" si="10"/>
        <v>0</v>
      </c>
      <c r="G31" s="15">
        <f t="shared" si="10"/>
        <v>9569</v>
      </c>
      <c r="H31" s="15">
        <f t="shared" si="10"/>
        <v>0</v>
      </c>
      <c r="I31" s="15">
        <f t="shared" si="10"/>
        <v>1256745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2114535</v>
      </c>
      <c r="O31" s="37">
        <f t="shared" si="2"/>
        <v>1141.1413923367513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79</v>
      </c>
      <c r="M33" s="93"/>
      <c r="N33" s="93"/>
      <c r="O33" s="41">
        <v>1853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399705</v>
      </c>
      <c r="E5" s="26">
        <f t="shared" si="0"/>
        <v>0</v>
      </c>
      <c r="F5" s="26">
        <f t="shared" si="0"/>
        <v>0</v>
      </c>
      <c r="G5" s="26">
        <f t="shared" si="0"/>
        <v>713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3">SUM(D5:M5)</f>
        <v>400418</v>
      </c>
      <c r="O5" s="32">
        <f aca="true" t="shared" si="2" ref="O5:O33">(N5/O$35)</f>
        <v>218.68814855270344</v>
      </c>
      <c r="P5" s="6"/>
    </row>
    <row r="6" spans="1:16" ht="15">
      <c r="A6" s="12"/>
      <c r="B6" s="44">
        <v>511</v>
      </c>
      <c r="C6" s="20" t="s">
        <v>19</v>
      </c>
      <c r="D6" s="46">
        <v>114051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114051</v>
      </c>
      <c r="O6" s="47">
        <f t="shared" si="2"/>
        <v>62.28891316220644</v>
      </c>
      <c r="P6" s="9"/>
    </row>
    <row r="7" spans="1:16" ht="15">
      <c r="A7" s="12"/>
      <c r="B7" s="44">
        <v>512</v>
      </c>
      <c r="C7" s="20" t="s">
        <v>20</v>
      </c>
      <c r="D7" s="46">
        <v>112281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112281</v>
      </c>
      <c r="O7" s="47">
        <f t="shared" si="2"/>
        <v>61.322228290551614</v>
      </c>
      <c r="P7" s="9"/>
    </row>
    <row r="8" spans="1:16" ht="15">
      <c r="A8" s="12"/>
      <c r="B8" s="44">
        <v>513</v>
      </c>
      <c r="C8" s="20" t="s">
        <v>21</v>
      </c>
      <c r="D8" s="46">
        <v>119525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119525</v>
      </c>
      <c r="O8" s="47">
        <f t="shared" si="2"/>
        <v>65.2785363189514</v>
      </c>
      <c r="P8" s="9"/>
    </row>
    <row r="9" spans="1:16" ht="15">
      <c r="A9" s="12"/>
      <c r="B9" s="44">
        <v>514</v>
      </c>
      <c r="C9" s="20" t="s">
        <v>22</v>
      </c>
      <c r="D9" s="46">
        <v>29881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29881</v>
      </c>
      <c r="O9" s="47">
        <f t="shared" si="2"/>
        <v>16.319497542326598</v>
      </c>
      <c r="P9" s="9"/>
    </row>
    <row r="10" spans="1:16" ht="15">
      <c r="A10" s="12"/>
      <c r="B10" s="44">
        <v>515</v>
      </c>
      <c r="C10" s="20" t="s">
        <v>23</v>
      </c>
      <c r="D10" s="46">
        <v>8612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8612</v>
      </c>
      <c r="O10" s="47">
        <f t="shared" si="2"/>
        <v>4.703440742763517</v>
      </c>
      <c r="P10" s="9"/>
    </row>
    <row r="11" spans="1:16" ht="15">
      <c r="A11" s="12"/>
      <c r="B11" s="44">
        <v>519</v>
      </c>
      <c r="C11" s="20" t="s">
        <v>66</v>
      </c>
      <c r="D11" s="46">
        <v>15355</v>
      </c>
      <c r="E11" s="46">
        <v>0</v>
      </c>
      <c r="F11" s="46">
        <v>0</v>
      </c>
      <c r="G11" s="46">
        <v>713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16068</v>
      </c>
      <c r="O11" s="47">
        <f t="shared" si="2"/>
        <v>8.775532495903878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SUM(D13:D16)</f>
        <v>104695</v>
      </c>
      <c r="E12" s="31">
        <f t="shared" si="3"/>
        <v>0</v>
      </c>
      <c r="F12" s="31">
        <f t="shared" si="3"/>
        <v>0</v>
      </c>
      <c r="G12" s="31">
        <f t="shared" si="3"/>
        <v>20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104715</v>
      </c>
      <c r="O12" s="43">
        <f t="shared" si="2"/>
        <v>57.19006007646095</v>
      </c>
      <c r="P12" s="10"/>
    </row>
    <row r="13" spans="1:16" ht="15">
      <c r="A13" s="12"/>
      <c r="B13" s="44">
        <v>521</v>
      </c>
      <c r="C13" s="20" t="s">
        <v>26</v>
      </c>
      <c r="D13" s="46">
        <v>55000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55000</v>
      </c>
      <c r="O13" s="47">
        <f t="shared" si="2"/>
        <v>30.03823047515019</v>
      </c>
      <c r="P13" s="9"/>
    </row>
    <row r="14" spans="1:16" ht="15">
      <c r="A14" s="12"/>
      <c r="B14" s="44">
        <v>522</v>
      </c>
      <c r="C14" s="20" t="s">
        <v>27</v>
      </c>
      <c r="D14" s="46">
        <v>32799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32799</v>
      </c>
      <c r="O14" s="47">
        <f t="shared" si="2"/>
        <v>17.913162206444564</v>
      </c>
      <c r="P14" s="9"/>
    </row>
    <row r="15" spans="1:16" ht="15">
      <c r="A15" s="12"/>
      <c r="B15" s="44">
        <v>524</v>
      </c>
      <c r="C15" s="20" t="s">
        <v>56</v>
      </c>
      <c r="D15" s="46">
        <v>16896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16896</v>
      </c>
      <c r="O15" s="47">
        <f t="shared" si="2"/>
        <v>9.227744401966138</v>
      </c>
      <c r="P15" s="9"/>
    </row>
    <row r="16" spans="1:16" ht="15">
      <c r="A16" s="12"/>
      <c r="B16" s="44">
        <v>529</v>
      </c>
      <c r="C16" s="20" t="s">
        <v>28</v>
      </c>
      <c r="D16" s="46">
        <v>0</v>
      </c>
      <c r="E16" s="46">
        <v>0</v>
      </c>
      <c r="F16" s="46">
        <v>0</v>
      </c>
      <c r="G16" s="46">
        <v>20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</v>
      </c>
      <c r="O16" s="47">
        <f t="shared" si="2"/>
        <v>0.010922992900054615</v>
      </c>
      <c r="P16" s="9"/>
    </row>
    <row r="17" spans="1:16" ht="15.75">
      <c r="A17" s="28" t="s">
        <v>29</v>
      </c>
      <c r="B17" s="29"/>
      <c r="C17" s="30"/>
      <c r="D17" s="31">
        <f aca="true" t="shared" si="4" ref="D17:M17">SUM(D18:D22)</f>
        <v>1822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1174553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1176375</v>
      </c>
      <c r="O17" s="43">
        <f t="shared" si="2"/>
        <v>642.4767886400874</v>
      </c>
      <c r="P17" s="10"/>
    </row>
    <row r="18" spans="1:16" ht="15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325104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325104</v>
      </c>
      <c r="O18" s="47">
        <f t="shared" si="2"/>
        <v>177.55543418896778</v>
      </c>
      <c r="P18" s="9"/>
    </row>
    <row r="19" spans="1:16" ht="15">
      <c r="A19" s="12"/>
      <c r="B19" s="44">
        <v>534</v>
      </c>
      <c r="C19" s="20" t="s">
        <v>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119721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119721</v>
      </c>
      <c r="O19" s="47">
        <f t="shared" si="2"/>
        <v>65.38558164937193</v>
      </c>
      <c r="P19" s="9"/>
    </row>
    <row r="20" spans="1:16" ht="15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675265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675265</v>
      </c>
      <c r="O20" s="47">
        <f t="shared" si="2"/>
        <v>368.795740032769</v>
      </c>
      <c r="P20" s="9"/>
    </row>
    <row r="21" spans="1:16" ht="15">
      <c r="A21" s="12"/>
      <c r="B21" s="44">
        <v>536</v>
      </c>
      <c r="C21" s="20" t="s">
        <v>68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54463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54463</v>
      </c>
      <c r="O21" s="47">
        <f t="shared" si="2"/>
        <v>29.744948115783725</v>
      </c>
      <c r="P21" s="9"/>
    </row>
    <row r="22" spans="1:16" ht="15">
      <c r="A22" s="12"/>
      <c r="B22" s="44">
        <v>539</v>
      </c>
      <c r="C22" s="20" t="s">
        <v>52</v>
      </c>
      <c r="D22" s="46">
        <v>1822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1822</v>
      </c>
      <c r="O22" s="47">
        <f t="shared" si="2"/>
        <v>0.9950846531949754</v>
      </c>
      <c r="P22" s="9"/>
    </row>
    <row r="23" spans="1:16" ht="15.75">
      <c r="A23" s="28" t="s">
        <v>33</v>
      </c>
      <c r="B23" s="29"/>
      <c r="C23" s="30"/>
      <c r="D23" s="31">
        <f aca="true" t="shared" si="5" ref="D23:M23">SUM(D24:D24)</f>
        <v>171870</v>
      </c>
      <c r="E23" s="31">
        <f t="shared" si="5"/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171870</v>
      </c>
      <c r="O23" s="43">
        <f t="shared" si="2"/>
        <v>93.86673948661934</v>
      </c>
      <c r="P23" s="10"/>
    </row>
    <row r="24" spans="1:16" ht="15">
      <c r="A24" s="12"/>
      <c r="B24" s="44">
        <v>541</v>
      </c>
      <c r="C24" s="20" t="s">
        <v>69</v>
      </c>
      <c r="D24" s="46">
        <v>171870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171870</v>
      </c>
      <c r="O24" s="47">
        <f t="shared" si="2"/>
        <v>93.86673948661934</v>
      </c>
      <c r="P24" s="9"/>
    </row>
    <row r="25" spans="1:16" ht="15.75">
      <c r="A25" s="28" t="s">
        <v>36</v>
      </c>
      <c r="B25" s="29"/>
      <c r="C25" s="30"/>
      <c r="D25" s="31">
        <f aca="true" t="shared" si="6" ref="D25:M25">SUM(D26:D26)</f>
        <v>0</v>
      </c>
      <c r="E25" s="31">
        <f t="shared" si="6"/>
        <v>21303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21303</v>
      </c>
      <c r="O25" s="43">
        <f t="shared" si="2"/>
        <v>11.634625887493174</v>
      </c>
      <c r="P25" s="10"/>
    </row>
    <row r="26" spans="1:16" ht="15">
      <c r="A26" s="13"/>
      <c r="B26" s="45">
        <v>559</v>
      </c>
      <c r="C26" s="21" t="s">
        <v>37</v>
      </c>
      <c r="D26" s="46">
        <v>0</v>
      </c>
      <c r="E26" s="46">
        <v>21303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21303</v>
      </c>
      <c r="O26" s="47">
        <f t="shared" si="2"/>
        <v>11.634625887493174</v>
      </c>
      <c r="P26" s="9"/>
    </row>
    <row r="27" spans="1:16" ht="15.75">
      <c r="A27" s="28" t="s">
        <v>38</v>
      </c>
      <c r="B27" s="29"/>
      <c r="C27" s="30"/>
      <c r="D27" s="31">
        <f aca="true" t="shared" si="7" ref="D27:M27">SUM(D28:D28)</f>
        <v>6810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6810</v>
      </c>
      <c r="O27" s="43">
        <f t="shared" si="2"/>
        <v>3.719279082468596</v>
      </c>
      <c r="P27" s="10"/>
    </row>
    <row r="28" spans="1:16" ht="15">
      <c r="A28" s="12"/>
      <c r="B28" s="44">
        <v>569</v>
      </c>
      <c r="C28" s="20" t="s">
        <v>47</v>
      </c>
      <c r="D28" s="46">
        <v>6810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6810</v>
      </c>
      <c r="O28" s="47">
        <f t="shared" si="2"/>
        <v>3.719279082468596</v>
      </c>
      <c r="P28" s="9"/>
    </row>
    <row r="29" spans="1:16" ht="15.75">
      <c r="A29" s="28" t="s">
        <v>40</v>
      </c>
      <c r="B29" s="29"/>
      <c r="C29" s="30"/>
      <c r="D29" s="31">
        <f aca="true" t="shared" si="8" ref="D29:M29">SUM(D30:D30)</f>
        <v>142334</v>
      </c>
      <c r="E29" s="31">
        <f t="shared" si="8"/>
        <v>23165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165499</v>
      </c>
      <c r="O29" s="43">
        <f t="shared" si="2"/>
        <v>90.38722009830694</v>
      </c>
      <c r="P29" s="9"/>
    </row>
    <row r="30" spans="1:16" ht="15">
      <c r="A30" s="12"/>
      <c r="B30" s="44">
        <v>572</v>
      </c>
      <c r="C30" s="20" t="s">
        <v>70</v>
      </c>
      <c r="D30" s="46">
        <v>142334</v>
      </c>
      <c r="E30" s="46">
        <v>23165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165499</v>
      </c>
      <c r="O30" s="47">
        <f t="shared" si="2"/>
        <v>90.38722009830694</v>
      </c>
      <c r="P30" s="9"/>
    </row>
    <row r="31" spans="1:16" ht="15.75">
      <c r="A31" s="28" t="s">
        <v>71</v>
      </c>
      <c r="B31" s="29"/>
      <c r="C31" s="30"/>
      <c r="D31" s="31">
        <f aca="true" t="shared" si="9" ref="D31:M31">SUM(D32:D32)</f>
        <v>713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108000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1"/>
        <v>108713</v>
      </c>
      <c r="O31" s="43">
        <f t="shared" si="2"/>
        <v>59.373566357181865</v>
      </c>
      <c r="P31" s="9"/>
    </row>
    <row r="32" spans="1:16" ht="15.75" thickBot="1">
      <c r="A32" s="12"/>
      <c r="B32" s="44">
        <v>581</v>
      </c>
      <c r="C32" s="20" t="s">
        <v>72</v>
      </c>
      <c r="D32" s="46">
        <v>713</v>
      </c>
      <c r="E32" s="46">
        <v>0</v>
      </c>
      <c r="F32" s="46">
        <v>0</v>
      </c>
      <c r="G32" s="46">
        <v>0</v>
      </c>
      <c r="H32" s="46">
        <v>0</v>
      </c>
      <c r="I32" s="46">
        <v>108000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108713</v>
      </c>
      <c r="O32" s="47">
        <f t="shared" si="2"/>
        <v>59.373566357181865</v>
      </c>
      <c r="P32" s="9"/>
    </row>
    <row r="33" spans="1:119" ht="16.5" thickBot="1">
      <c r="A33" s="14" t="s">
        <v>10</v>
      </c>
      <c r="B33" s="23"/>
      <c r="C33" s="22"/>
      <c r="D33" s="15">
        <f aca="true" t="shared" si="10" ref="D33:M33">SUM(D5,D12,D17,D23,D25,D27,D29,D31)</f>
        <v>827949</v>
      </c>
      <c r="E33" s="15">
        <f t="shared" si="10"/>
        <v>44468</v>
      </c>
      <c r="F33" s="15">
        <f t="shared" si="10"/>
        <v>0</v>
      </c>
      <c r="G33" s="15">
        <f t="shared" si="10"/>
        <v>733</v>
      </c>
      <c r="H33" s="15">
        <f t="shared" si="10"/>
        <v>0</v>
      </c>
      <c r="I33" s="15">
        <f t="shared" si="10"/>
        <v>1282553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1"/>
        <v>2155703</v>
      </c>
      <c r="O33" s="37">
        <f t="shared" si="2"/>
        <v>1177.3364281813217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75</v>
      </c>
      <c r="M35" s="93"/>
      <c r="N35" s="93"/>
      <c r="O35" s="41">
        <v>1831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SUM(D6:D10)</f>
        <v>371399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aca="true" t="shared" si="1" ref="N5:N31">SUM(D5:M5)</f>
        <v>371399</v>
      </c>
      <c r="O5" s="61">
        <f aca="true" t="shared" si="2" ref="O5:O31">(N5/O$33)</f>
        <v>200.43119266055047</v>
      </c>
      <c r="P5" s="62"/>
    </row>
    <row r="6" spans="1:16" ht="15">
      <c r="A6" s="64"/>
      <c r="B6" s="65">
        <v>511</v>
      </c>
      <c r="C6" s="66" t="s">
        <v>19</v>
      </c>
      <c r="D6" s="67">
        <v>69984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69984</v>
      </c>
      <c r="O6" s="68">
        <f t="shared" si="2"/>
        <v>37.76794387479762</v>
      </c>
      <c r="P6" s="69"/>
    </row>
    <row r="7" spans="1:16" ht="15">
      <c r="A7" s="64"/>
      <c r="B7" s="65">
        <v>512</v>
      </c>
      <c r="C7" s="66" t="s">
        <v>20</v>
      </c>
      <c r="D7" s="67">
        <v>126780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126780</v>
      </c>
      <c r="O7" s="68">
        <f t="shared" si="2"/>
        <v>68.41878035617917</v>
      </c>
      <c r="P7" s="69"/>
    </row>
    <row r="8" spans="1:16" ht="15">
      <c r="A8" s="64"/>
      <c r="B8" s="65">
        <v>513</v>
      </c>
      <c r="C8" s="66" t="s">
        <v>21</v>
      </c>
      <c r="D8" s="67">
        <v>127358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127358</v>
      </c>
      <c r="O8" s="68">
        <f t="shared" si="2"/>
        <v>68.73070696168375</v>
      </c>
      <c r="P8" s="69"/>
    </row>
    <row r="9" spans="1:16" ht="15">
      <c r="A9" s="64"/>
      <c r="B9" s="65">
        <v>514</v>
      </c>
      <c r="C9" s="66" t="s">
        <v>22</v>
      </c>
      <c r="D9" s="67">
        <v>18403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18403</v>
      </c>
      <c r="O9" s="68">
        <f t="shared" si="2"/>
        <v>9.931462493254182</v>
      </c>
      <c r="P9" s="69"/>
    </row>
    <row r="10" spans="1:16" ht="15">
      <c r="A10" s="64"/>
      <c r="B10" s="65">
        <v>519</v>
      </c>
      <c r="C10" s="66" t="s">
        <v>66</v>
      </c>
      <c r="D10" s="67">
        <v>28874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28874</v>
      </c>
      <c r="O10" s="68">
        <f t="shared" si="2"/>
        <v>15.582298974635727</v>
      </c>
      <c r="P10" s="69"/>
    </row>
    <row r="11" spans="1:16" ht="15.75">
      <c r="A11" s="70" t="s">
        <v>25</v>
      </c>
      <c r="B11" s="71"/>
      <c r="C11" s="72"/>
      <c r="D11" s="73">
        <f aca="true" t="shared" si="3" ref="D11:M11">SUM(D12:D14)</f>
        <v>118506</v>
      </c>
      <c r="E11" s="73">
        <f t="shared" si="3"/>
        <v>0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118506</v>
      </c>
      <c r="O11" s="75">
        <f t="shared" si="2"/>
        <v>63.95358877495953</v>
      </c>
      <c r="P11" s="76"/>
    </row>
    <row r="12" spans="1:16" ht="15">
      <c r="A12" s="64"/>
      <c r="B12" s="65">
        <v>521</v>
      </c>
      <c r="C12" s="66" t="s">
        <v>26</v>
      </c>
      <c r="D12" s="67">
        <v>50000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50000</v>
      </c>
      <c r="O12" s="68">
        <f t="shared" si="2"/>
        <v>26.98327037236913</v>
      </c>
      <c r="P12" s="69"/>
    </row>
    <row r="13" spans="1:16" ht="15">
      <c r="A13" s="64"/>
      <c r="B13" s="65">
        <v>522</v>
      </c>
      <c r="C13" s="66" t="s">
        <v>27</v>
      </c>
      <c r="D13" s="67">
        <v>52059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52059</v>
      </c>
      <c r="O13" s="68">
        <f t="shared" si="2"/>
        <v>28.094441446303293</v>
      </c>
      <c r="P13" s="69"/>
    </row>
    <row r="14" spans="1:16" ht="15">
      <c r="A14" s="64"/>
      <c r="B14" s="65">
        <v>524</v>
      </c>
      <c r="C14" s="66" t="s">
        <v>56</v>
      </c>
      <c r="D14" s="67">
        <v>16447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16447</v>
      </c>
      <c r="O14" s="68">
        <f t="shared" si="2"/>
        <v>8.875876956287103</v>
      </c>
      <c r="P14" s="69"/>
    </row>
    <row r="15" spans="1:16" ht="15.75">
      <c r="A15" s="70" t="s">
        <v>29</v>
      </c>
      <c r="B15" s="71"/>
      <c r="C15" s="72"/>
      <c r="D15" s="73">
        <f aca="true" t="shared" si="4" ref="D15:M15">SUM(D16:D20)</f>
        <v>2244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1219143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1221387</v>
      </c>
      <c r="O15" s="75">
        <f t="shared" si="2"/>
        <v>659.1403130059363</v>
      </c>
      <c r="P15" s="76"/>
    </row>
    <row r="16" spans="1:16" ht="15">
      <c r="A16" s="64"/>
      <c r="B16" s="65">
        <v>533</v>
      </c>
      <c r="C16" s="66" t="s">
        <v>30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322454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322454</v>
      </c>
      <c r="O16" s="68">
        <f t="shared" si="2"/>
        <v>174.0172692930383</v>
      </c>
      <c r="P16" s="69"/>
    </row>
    <row r="17" spans="1:16" ht="15">
      <c r="A17" s="64"/>
      <c r="B17" s="65">
        <v>534</v>
      </c>
      <c r="C17" s="66" t="s">
        <v>67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138719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138719</v>
      </c>
      <c r="O17" s="68">
        <f t="shared" si="2"/>
        <v>74.86184565569347</v>
      </c>
      <c r="P17" s="69"/>
    </row>
    <row r="18" spans="1:16" ht="15">
      <c r="A18" s="64"/>
      <c r="B18" s="65">
        <v>535</v>
      </c>
      <c r="C18" s="66" t="s">
        <v>32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699410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699410</v>
      </c>
      <c r="O18" s="68">
        <f t="shared" si="2"/>
        <v>377.4473826227739</v>
      </c>
      <c r="P18" s="69"/>
    </row>
    <row r="19" spans="1:16" ht="15">
      <c r="A19" s="64"/>
      <c r="B19" s="65">
        <v>536</v>
      </c>
      <c r="C19" s="66" t="s">
        <v>68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58560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58560</v>
      </c>
      <c r="O19" s="68">
        <f t="shared" si="2"/>
        <v>31.602806260118726</v>
      </c>
      <c r="P19" s="69"/>
    </row>
    <row r="20" spans="1:16" ht="15">
      <c r="A20" s="64"/>
      <c r="B20" s="65">
        <v>539</v>
      </c>
      <c r="C20" s="66" t="s">
        <v>52</v>
      </c>
      <c r="D20" s="67">
        <v>2244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2244</v>
      </c>
      <c r="O20" s="68">
        <f t="shared" si="2"/>
        <v>1.2110091743119267</v>
      </c>
      <c r="P20" s="69"/>
    </row>
    <row r="21" spans="1:16" ht="15.75">
      <c r="A21" s="70" t="s">
        <v>33</v>
      </c>
      <c r="B21" s="71"/>
      <c r="C21" s="72"/>
      <c r="D21" s="73">
        <f aca="true" t="shared" si="5" ref="D21:M21">SUM(D22:D22)</f>
        <v>187334</v>
      </c>
      <c r="E21" s="73">
        <f t="shared" si="5"/>
        <v>0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0</v>
      </c>
      <c r="J21" s="73">
        <f t="shared" si="5"/>
        <v>0</v>
      </c>
      <c r="K21" s="73">
        <f t="shared" si="5"/>
        <v>0</v>
      </c>
      <c r="L21" s="73">
        <f t="shared" si="5"/>
        <v>0</v>
      </c>
      <c r="M21" s="73">
        <f t="shared" si="5"/>
        <v>0</v>
      </c>
      <c r="N21" s="73">
        <f t="shared" si="1"/>
        <v>187334</v>
      </c>
      <c r="O21" s="75">
        <f t="shared" si="2"/>
        <v>101.09767943874797</v>
      </c>
      <c r="P21" s="76"/>
    </row>
    <row r="22" spans="1:16" ht="15">
      <c r="A22" s="64"/>
      <c r="B22" s="65">
        <v>541</v>
      </c>
      <c r="C22" s="66" t="s">
        <v>69</v>
      </c>
      <c r="D22" s="67">
        <v>187334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187334</v>
      </c>
      <c r="O22" s="68">
        <f t="shared" si="2"/>
        <v>101.09767943874797</v>
      </c>
      <c r="P22" s="69"/>
    </row>
    <row r="23" spans="1:16" ht="15.75">
      <c r="A23" s="70" t="s">
        <v>36</v>
      </c>
      <c r="B23" s="71"/>
      <c r="C23" s="72"/>
      <c r="D23" s="73">
        <f aca="true" t="shared" si="6" ref="D23:M23">SUM(D24:D24)</f>
        <v>0</v>
      </c>
      <c r="E23" s="73">
        <f t="shared" si="6"/>
        <v>175</v>
      </c>
      <c r="F23" s="73">
        <f t="shared" si="6"/>
        <v>0</v>
      </c>
      <c r="G23" s="73">
        <f t="shared" si="6"/>
        <v>0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1"/>
        <v>175</v>
      </c>
      <c r="O23" s="75">
        <f t="shared" si="2"/>
        <v>0.09444144630329196</v>
      </c>
      <c r="P23" s="76"/>
    </row>
    <row r="24" spans="1:16" ht="15">
      <c r="A24" s="64"/>
      <c r="B24" s="65">
        <v>559</v>
      </c>
      <c r="C24" s="66" t="s">
        <v>37</v>
      </c>
      <c r="D24" s="67">
        <v>0</v>
      </c>
      <c r="E24" s="67">
        <v>175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175</v>
      </c>
      <c r="O24" s="68">
        <f t="shared" si="2"/>
        <v>0.09444144630329196</v>
      </c>
      <c r="P24" s="69"/>
    </row>
    <row r="25" spans="1:16" ht="15.75">
      <c r="A25" s="70" t="s">
        <v>38</v>
      </c>
      <c r="B25" s="71"/>
      <c r="C25" s="72"/>
      <c r="D25" s="73">
        <f aca="true" t="shared" si="7" ref="D25:M25">SUM(D26:D26)</f>
        <v>10046</v>
      </c>
      <c r="E25" s="73">
        <f t="shared" si="7"/>
        <v>30000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73">
        <f t="shared" si="1"/>
        <v>40046</v>
      </c>
      <c r="O25" s="75">
        <f t="shared" si="2"/>
        <v>21.611440906637885</v>
      </c>
      <c r="P25" s="76"/>
    </row>
    <row r="26" spans="1:16" ht="15">
      <c r="A26" s="64"/>
      <c r="B26" s="65">
        <v>569</v>
      </c>
      <c r="C26" s="66" t="s">
        <v>47</v>
      </c>
      <c r="D26" s="67">
        <v>10046</v>
      </c>
      <c r="E26" s="67">
        <v>30000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40046</v>
      </c>
      <c r="O26" s="68">
        <f t="shared" si="2"/>
        <v>21.611440906637885</v>
      </c>
      <c r="P26" s="69"/>
    </row>
    <row r="27" spans="1:16" ht="15.75">
      <c r="A27" s="70" t="s">
        <v>40</v>
      </c>
      <c r="B27" s="71"/>
      <c r="C27" s="72"/>
      <c r="D27" s="73">
        <f aca="true" t="shared" si="8" ref="D27:M27">SUM(D28:D28)</f>
        <v>134698</v>
      </c>
      <c r="E27" s="73">
        <f t="shared" si="8"/>
        <v>151379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1"/>
        <v>286077</v>
      </c>
      <c r="O27" s="75">
        <f t="shared" si="2"/>
        <v>154.38586076632487</v>
      </c>
      <c r="P27" s="69"/>
    </row>
    <row r="28" spans="1:16" ht="15">
      <c r="A28" s="64"/>
      <c r="B28" s="65">
        <v>572</v>
      </c>
      <c r="C28" s="66" t="s">
        <v>70</v>
      </c>
      <c r="D28" s="67">
        <v>134698</v>
      </c>
      <c r="E28" s="67">
        <v>151379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286077</v>
      </c>
      <c r="O28" s="68">
        <f t="shared" si="2"/>
        <v>154.38586076632487</v>
      </c>
      <c r="P28" s="69"/>
    </row>
    <row r="29" spans="1:16" ht="15.75">
      <c r="A29" s="70" t="s">
        <v>71</v>
      </c>
      <c r="B29" s="71"/>
      <c r="C29" s="72"/>
      <c r="D29" s="73">
        <f aca="true" t="shared" si="9" ref="D29:M29">SUM(D30:D30)</f>
        <v>0</v>
      </c>
      <c r="E29" s="73">
        <f t="shared" si="9"/>
        <v>0</v>
      </c>
      <c r="F29" s="73">
        <f t="shared" si="9"/>
        <v>0</v>
      </c>
      <c r="G29" s="73">
        <f t="shared" si="9"/>
        <v>0</v>
      </c>
      <c r="H29" s="73">
        <f t="shared" si="9"/>
        <v>0</v>
      </c>
      <c r="I29" s="73">
        <f t="shared" si="9"/>
        <v>162946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1"/>
        <v>162946</v>
      </c>
      <c r="O29" s="75">
        <f t="shared" si="2"/>
        <v>87.9363194819212</v>
      </c>
      <c r="P29" s="69"/>
    </row>
    <row r="30" spans="1:16" ht="15.75" thickBot="1">
      <c r="A30" s="64"/>
      <c r="B30" s="65">
        <v>581</v>
      </c>
      <c r="C30" s="66" t="s">
        <v>72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162946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"/>
        <v>162946</v>
      </c>
      <c r="O30" s="68">
        <f t="shared" si="2"/>
        <v>87.9363194819212</v>
      </c>
      <c r="P30" s="69"/>
    </row>
    <row r="31" spans="1:119" ht="16.5" thickBot="1">
      <c r="A31" s="77" t="s">
        <v>10</v>
      </c>
      <c r="B31" s="78"/>
      <c r="C31" s="79"/>
      <c r="D31" s="80">
        <f aca="true" t="shared" si="10" ref="D31:M31">SUM(D5,D11,D15,D21,D23,D25,D27,D29)</f>
        <v>824227</v>
      </c>
      <c r="E31" s="80">
        <f t="shared" si="10"/>
        <v>181554</v>
      </c>
      <c r="F31" s="80">
        <f t="shared" si="10"/>
        <v>0</v>
      </c>
      <c r="G31" s="80">
        <f t="shared" si="10"/>
        <v>0</v>
      </c>
      <c r="H31" s="80">
        <f t="shared" si="10"/>
        <v>0</v>
      </c>
      <c r="I31" s="80">
        <f t="shared" si="10"/>
        <v>1382089</v>
      </c>
      <c r="J31" s="80">
        <f t="shared" si="10"/>
        <v>0</v>
      </c>
      <c r="K31" s="80">
        <f t="shared" si="10"/>
        <v>0</v>
      </c>
      <c r="L31" s="80">
        <f t="shared" si="10"/>
        <v>0</v>
      </c>
      <c r="M31" s="80">
        <f t="shared" si="10"/>
        <v>0</v>
      </c>
      <c r="N31" s="80">
        <f t="shared" si="1"/>
        <v>2387870</v>
      </c>
      <c r="O31" s="81">
        <f t="shared" si="2"/>
        <v>1288.6508364813815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5" ht="15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 ht="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73</v>
      </c>
      <c r="M33" s="117"/>
      <c r="N33" s="117"/>
      <c r="O33" s="91">
        <v>1853</v>
      </c>
    </row>
    <row r="34" spans="1:15" ht="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49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369733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2">SUM(D5:M5)</f>
        <v>369733</v>
      </c>
      <c r="O5" s="32">
        <f aca="true" t="shared" si="2" ref="O5:O32">(N5/O$34)</f>
        <v>197.50694444444446</v>
      </c>
      <c r="P5" s="6"/>
    </row>
    <row r="6" spans="1:16" ht="15">
      <c r="A6" s="12"/>
      <c r="B6" s="44">
        <v>511</v>
      </c>
      <c r="C6" s="20" t="s">
        <v>19</v>
      </c>
      <c r="D6" s="46">
        <v>75576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75576</v>
      </c>
      <c r="O6" s="47">
        <f t="shared" si="2"/>
        <v>40.37179487179487</v>
      </c>
      <c r="P6" s="9"/>
    </row>
    <row r="7" spans="1:16" ht="15">
      <c r="A7" s="12"/>
      <c r="B7" s="44">
        <v>512</v>
      </c>
      <c r="C7" s="20" t="s">
        <v>20</v>
      </c>
      <c r="D7" s="46">
        <v>107161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107161</v>
      </c>
      <c r="O7" s="47">
        <f t="shared" si="2"/>
        <v>57.24412393162393</v>
      </c>
      <c r="P7" s="9"/>
    </row>
    <row r="8" spans="1:16" ht="15">
      <c r="A8" s="12"/>
      <c r="B8" s="44">
        <v>513</v>
      </c>
      <c r="C8" s="20" t="s">
        <v>21</v>
      </c>
      <c r="D8" s="46">
        <v>136036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136036</v>
      </c>
      <c r="O8" s="47">
        <f t="shared" si="2"/>
        <v>72.66880341880342</v>
      </c>
      <c r="P8" s="9"/>
    </row>
    <row r="9" spans="1:16" ht="15">
      <c r="A9" s="12"/>
      <c r="B9" s="44">
        <v>514</v>
      </c>
      <c r="C9" s="20" t="s">
        <v>22</v>
      </c>
      <c r="D9" s="46">
        <v>26507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26507</v>
      </c>
      <c r="O9" s="47">
        <f t="shared" si="2"/>
        <v>14.159722222222221</v>
      </c>
      <c r="P9" s="9"/>
    </row>
    <row r="10" spans="1:16" ht="15">
      <c r="A10" s="12"/>
      <c r="B10" s="44">
        <v>519</v>
      </c>
      <c r="C10" s="20" t="s">
        <v>24</v>
      </c>
      <c r="D10" s="46">
        <v>24453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24453</v>
      </c>
      <c r="O10" s="47">
        <f t="shared" si="2"/>
        <v>13.0625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SUM(D12:D14)</f>
        <v>112005</v>
      </c>
      <c r="E11" s="31">
        <f t="shared" si="3"/>
        <v>0</v>
      </c>
      <c r="F11" s="31">
        <f t="shared" si="3"/>
        <v>0</v>
      </c>
      <c r="G11" s="31">
        <f t="shared" si="3"/>
        <v>177027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289032</v>
      </c>
      <c r="O11" s="43">
        <f t="shared" si="2"/>
        <v>154.39743589743588</v>
      </c>
      <c r="P11" s="10"/>
    </row>
    <row r="12" spans="1:16" ht="15">
      <c r="A12" s="12"/>
      <c r="B12" s="44">
        <v>521</v>
      </c>
      <c r="C12" s="20" t="s">
        <v>26</v>
      </c>
      <c r="D12" s="46">
        <v>55000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55000</v>
      </c>
      <c r="O12" s="47">
        <f t="shared" si="2"/>
        <v>29.38034188034188</v>
      </c>
      <c r="P12" s="9"/>
    </row>
    <row r="13" spans="1:16" ht="15">
      <c r="A13" s="12"/>
      <c r="B13" s="44">
        <v>522</v>
      </c>
      <c r="C13" s="20" t="s">
        <v>27</v>
      </c>
      <c r="D13" s="46">
        <v>39870</v>
      </c>
      <c r="E13" s="46">
        <v>0</v>
      </c>
      <c r="F13" s="46">
        <v>0</v>
      </c>
      <c r="G13" s="46">
        <v>177027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216897</v>
      </c>
      <c r="O13" s="47">
        <f t="shared" si="2"/>
        <v>115.86378205128206</v>
      </c>
      <c r="P13" s="9"/>
    </row>
    <row r="14" spans="1:16" ht="15">
      <c r="A14" s="12"/>
      <c r="B14" s="44">
        <v>524</v>
      </c>
      <c r="C14" s="20" t="s">
        <v>56</v>
      </c>
      <c r="D14" s="46">
        <v>17135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17135</v>
      </c>
      <c r="O14" s="47">
        <f t="shared" si="2"/>
        <v>9.153311965811966</v>
      </c>
      <c r="P14" s="9"/>
    </row>
    <row r="15" spans="1:16" ht="15.75">
      <c r="A15" s="28" t="s">
        <v>29</v>
      </c>
      <c r="B15" s="29"/>
      <c r="C15" s="30"/>
      <c r="D15" s="31">
        <f aca="true" t="shared" si="4" ref="D15:M15">SUM(D16:D20)</f>
        <v>1044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1244527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1245571</v>
      </c>
      <c r="O15" s="43">
        <f t="shared" si="2"/>
        <v>665.3691239316239</v>
      </c>
      <c r="P15" s="10"/>
    </row>
    <row r="16" spans="1:16" ht="15">
      <c r="A16" s="12"/>
      <c r="B16" s="44">
        <v>533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344586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344586</v>
      </c>
      <c r="O16" s="47">
        <f t="shared" si="2"/>
        <v>184.07371794871796</v>
      </c>
      <c r="P16" s="9"/>
    </row>
    <row r="17" spans="1:16" ht="15">
      <c r="A17" s="12"/>
      <c r="B17" s="44">
        <v>534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124850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124850</v>
      </c>
      <c r="O17" s="47">
        <f t="shared" si="2"/>
        <v>66.69337606837607</v>
      </c>
      <c r="P17" s="9"/>
    </row>
    <row r="18" spans="1:16" ht="15">
      <c r="A18" s="12"/>
      <c r="B18" s="44">
        <v>535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712897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712897</v>
      </c>
      <c r="O18" s="47">
        <f t="shared" si="2"/>
        <v>380.821047008547</v>
      </c>
      <c r="P18" s="9"/>
    </row>
    <row r="19" spans="1:16" ht="15">
      <c r="A19" s="12"/>
      <c r="B19" s="44">
        <v>536</v>
      </c>
      <c r="C19" s="20" t="s">
        <v>51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62194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62194</v>
      </c>
      <c r="O19" s="47">
        <f t="shared" si="2"/>
        <v>33.223290598290596</v>
      </c>
      <c r="P19" s="9"/>
    </row>
    <row r="20" spans="1:16" ht="15">
      <c r="A20" s="12"/>
      <c r="B20" s="44">
        <v>539</v>
      </c>
      <c r="C20" s="20" t="s">
        <v>52</v>
      </c>
      <c r="D20" s="46">
        <v>1044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1044</v>
      </c>
      <c r="O20" s="47">
        <f t="shared" si="2"/>
        <v>0.5576923076923077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SUM(D22:D22)</f>
        <v>175420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175420</v>
      </c>
      <c r="O21" s="43">
        <f t="shared" si="2"/>
        <v>93.70726495726495</v>
      </c>
      <c r="P21" s="10"/>
    </row>
    <row r="22" spans="1:16" ht="15">
      <c r="A22" s="12"/>
      <c r="B22" s="44">
        <v>541</v>
      </c>
      <c r="C22" s="20" t="s">
        <v>34</v>
      </c>
      <c r="D22" s="46">
        <v>175420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175420</v>
      </c>
      <c r="O22" s="47">
        <f t="shared" si="2"/>
        <v>93.70726495726495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0</v>
      </c>
      <c r="E23" s="31">
        <f t="shared" si="6"/>
        <v>175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175</v>
      </c>
      <c r="O23" s="43">
        <f t="shared" si="2"/>
        <v>0.09348290598290598</v>
      </c>
      <c r="P23" s="10"/>
    </row>
    <row r="24" spans="1:16" ht="15">
      <c r="A24" s="13"/>
      <c r="B24" s="45">
        <v>559</v>
      </c>
      <c r="C24" s="21" t="s">
        <v>37</v>
      </c>
      <c r="D24" s="46">
        <v>0</v>
      </c>
      <c r="E24" s="46">
        <v>175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175</v>
      </c>
      <c r="O24" s="47">
        <f t="shared" si="2"/>
        <v>0.09348290598290598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21052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21052</v>
      </c>
      <c r="O25" s="43">
        <f t="shared" si="2"/>
        <v>11.245726495726496</v>
      </c>
      <c r="P25" s="10"/>
    </row>
    <row r="26" spans="1:16" ht="15">
      <c r="A26" s="12"/>
      <c r="B26" s="44">
        <v>569</v>
      </c>
      <c r="C26" s="20" t="s">
        <v>47</v>
      </c>
      <c r="D26" s="46">
        <v>21052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21052</v>
      </c>
      <c r="O26" s="47">
        <f t="shared" si="2"/>
        <v>11.245726495726496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128727</v>
      </c>
      <c r="E27" s="31">
        <f t="shared" si="8"/>
        <v>36396</v>
      </c>
      <c r="F27" s="31">
        <f t="shared" si="8"/>
        <v>0</v>
      </c>
      <c r="G27" s="31">
        <f t="shared" si="8"/>
        <v>21430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186553</v>
      </c>
      <c r="O27" s="43">
        <f t="shared" si="2"/>
        <v>99.65438034188034</v>
      </c>
      <c r="P27" s="9"/>
    </row>
    <row r="28" spans="1:16" ht="15">
      <c r="A28" s="12"/>
      <c r="B28" s="44">
        <v>572</v>
      </c>
      <c r="C28" s="20" t="s">
        <v>41</v>
      </c>
      <c r="D28" s="46">
        <v>128727</v>
      </c>
      <c r="E28" s="46">
        <v>36396</v>
      </c>
      <c r="F28" s="46">
        <v>0</v>
      </c>
      <c r="G28" s="46">
        <v>21430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186553</v>
      </c>
      <c r="O28" s="47">
        <f t="shared" si="2"/>
        <v>99.65438034188034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SUM(D30:D31)</f>
        <v>0</v>
      </c>
      <c r="E29" s="31">
        <f t="shared" si="9"/>
        <v>0</v>
      </c>
      <c r="F29" s="31">
        <f t="shared" si="9"/>
        <v>0</v>
      </c>
      <c r="G29" s="31">
        <f t="shared" si="9"/>
        <v>4093</v>
      </c>
      <c r="H29" s="31">
        <f t="shared" si="9"/>
        <v>0</v>
      </c>
      <c r="I29" s="31">
        <f t="shared" si="9"/>
        <v>175118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179211</v>
      </c>
      <c r="O29" s="43">
        <f t="shared" si="2"/>
        <v>95.7323717948718</v>
      </c>
      <c r="P29" s="9"/>
    </row>
    <row r="30" spans="1:16" ht="15">
      <c r="A30" s="12"/>
      <c r="B30" s="44">
        <v>581</v>
      </c>
      <c r="C30" s="20" t="s">
        <v>42</v>
      </c>
      <c r="D30" s="46">
        <v>0</v>
      </c>
      <c r="E30" s="46">
        <v>0</v>
      </c>
      <c r="F30" s="46">
        <v>0</v>
      </c>
      <c r="G30" s="46">
        <v>4093</v>
      </c>
      <c r="H30" s="46">
        <v>0</v>
      </c>
      <c r="I30" s="46">
        <v>160590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164683</v>
      </c>
      <c r="O30" s="47">
        <f t="shared" si="2"/>
        <v>87.97168803418803</v>
      </c>
      <c r="P30" s="9"/>
    </row>
    <row r="31" spans="1:16" ht="15.75" thickBot="1">
      <c r="A31" s="12"/>
      <c r="B31" s="44">
        <v>593</v>
      </c>
      <c r="C31" s="20" t="s">
        <v>60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14528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14528</v>
      </c>
      <c r="O31" s="47">
        <f t="shared" si="2"/>
        <v>7.760683760683761</v>
      </c>
      <c r="P31" s="9"/>
    </row>
    <row r="32" spans="1:119" ht="16.5" thickBot="1">
      <c r="A32" s="14" t="s">
        <v>10</v>
      </c>
      <c r="B32" s="23"/>
      <c r="C32" s="22"/>
      <c r="D32" s="15">
        <f aca="true" t="shared" si="10" ref="D32:M32">SUM(D5,D11,D15,D21,D23,D25,D27,D29)</f>
        <v>807981</v>
      </c>
      <c r="E32" s="15">
        <f t="shared" si="10"/>
        <v>36571</v>
      </c>
      <c r="F32" s="15">
        <f t="shared" si="10"/>
        <v>0</v>
      </c>
      <c r="G32" s="15">
        <f t="shared" si="10"/>
        <v>202550</v>
      </c>
      <c r="H32" s="15">
        <f t="shared" si="10"/>
        <v>0</v>
      </c>
      <c r="I32" s="15">
        <f t="shared" si="10"/>
        <v>1419645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"/>
        <v>2466747</v>
      </c>
      <c r="O32" s="37">
        <f t="shared" si="2"/>
        <v>1317.7067307692307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61</v>
      </c>
      <c r="M34" s="93"/>
      <c r="N34" s="93"/>
      <c r="O34" s="41">
        <v>1872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2022-09-15T21:11:04Z</cp:lastPrinted>
  <dcterms:created xsi:type="dcterms:W3CDTF">2000-08-31T21:26:31Z</dcterms:created>
  <dcterms:modified xsi:type="dcterms:W3CDTF">2022-09-15T21:11:16Z</dcterms:modified>
  <cp:category/>
  <cp:version/>
  <cp:contentType/>
  <cp:contentStatus/>
</cp:coreProperties>
</file>