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  <sheet name="2007" sheetId="41" r:id="rId16"/>
  </sheets>
  <definedNames>
    <definedName name="_xlnm.Print_Area" localSheetId="15">'2007'!$A$1:$O$35</definedName>
    <definedName name="_xlnm.Print_Area" localSheetId="14">'2008'!$A$1:$O$35</definedName>
    <definedName name="_xlnm.Print_Area" localSheetId="13">'2009'!$A$1:$O$32</definedName>
    <definedName name="_xlnm.Print_Area" localSheetId="12">'2010'!$A$1:$O$33</definedName>
    <definedName name="_xlnm.Print_Area" localSheetId="11">'2011'!$A$1:$O$33</definedName>
    <definedName name="_xlnm.Print_Area" localSheetId="10">'2012'!$A$1:$O$30</definedName>
    <definedName name="_xlnm.Print_Area" localSheetId="9">'2013'!$A$1:$O$33</definedName>
    <definedName name="_xlnm.Print_Area" localSheetId="8">'2014'!$A$1:$O$33</definedName>
    <definedName name="_xlnm.Print_Area" localSheetId="7">'2015'!$A$1:$O$34</definedName>
    <definedName name="_xlnm.Print_Area" localSheetId="6">'2016'!$A$1:$O$35</definedName>
    <definedName name="_xlnm.Print_Area" localSheetId="5">'2017'!$A$1:$O$35</definedName>
    <definedName name="_xlnm.Print_Area" localSheetId="4">'2018'!$A$1:$O$35</definedName>
    <definedName name="_xlnm.Print_Area" localSheetId="3">'2019'!$A$1:$O$35</definedName>
    <definedName name="_xlnm.Print_Area" localSheetId="2">'2020'!$A$1:$O$35</definedName>
    <definedName name="_xlnm.Print_Area" localSheetId="1">'2021'!$A$1:$P$35</definedName>
    <definedName name="_xlnm.Print_Area" localSheetId="0">'2022'!$A$1:$P$36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32" i="48" l="1"/>
  <c r="F32" i="48"/>
  <c r="G32" i="48"/>
  <c r="H32" i="48"/>
  <c r="I32" i="48"/>
  <c r="J32" i="48"/>
  <c r="K32" i="48"/>
  <c r="L32" i="48"/>
  <c r="M32" i="48"/>
  <c r="N32" i="48"/>
  <c r="D32" i="48"/>
  <c r="O31" i="48" l="1"/>
  <c r="P31" i="48" s="1"/>
  <c r="N30" i="48"/>
  <c r="M30" i="48"/>
  <c r="L30" i="48"/>
  <c r="K30" i="48"/>
  <c r="J30" i="48"/>
  <c r="I30" i="48"/>
  <c r="H30" i="48"/>
  <c r="G30" i="48"/>
  <c r="F30" i="48"/>
  <c r="E30" i="48"/>
  <c r="D30" i="48"/>
  <c r="O29" i="48"/>
  <c r="P29" i="48" s="1"/>
  <c r="O28" i="48"/>
  <c r="P28" i="48" s="1"/>
  <c r="N27" i="48"/>
  <c r="M27" i="48"/>
  <c r="L27" i="48"/>
  <c r="K27" i="48"/>
  <c r="J27" i="48"/>
  <c r="I27" i="48"/>
  <c r="H27" i="48"/>
  <c r="G27" i="48"/>
  <c r="F27" i="48"/>
  <c r="E27" i="48"/>
  <c r="D27" i="48"/>
  <c r="O26" i="48"/>
  <c r="P26" i="48" s="1"/>
  <c r="N25" i="48"/>
  <c r="M25" i="48"/>
  <c r="L25" i="48"/>
  <c r="K25" i="48"/>
  <c r="J25" i="48"/>
  <c r="I25" i="48"/>
  <c r="H25" i="48"/>
  <c r="G25" i="48"/>
  <c r="F25" i="48"/>
  <c r="E25" i="48"/>
  <c r="D25" i="48"/>
  <c r="O24" i="48"/>
  <c r="P24" i="48" s="1"/>
  <c r="N23" i="48"/>
  <c r="M23" i="48"/>
  <c r="L23" i="48"/>
  <c r="K23" i="48"/>
  <c r="J23" i="48"/>
  <c r="I23" i="48"/>
  <c r="H23" i="48"/>
  <c r="G23" i="48"/>
  <c r="F23" i="48"/>
  <c r="E23" i="48"/>
  <c r="D23" i="48"/>
  <c r="O22" i="48"/>
  <c r="P22" i="48" s="1"/>
  <c r="O21" i="48"/>
  <c r="P21" i="48" s="1"/>
  <c r="O20" i="48"/>
  <c r="P20" i="48" s="1"/>
  <c r="O19" i="48"/>
  <c r="P19" i="48" s="1"/>
  <c r="O18" i="48"/>
  <c r="P18" i="48" s="1"/>
  <c r="N17" i="48"/>
  <c r="M17" i="48"/>
  <c r="L17" i="48"/>
  <c r="K17" i="48"/>
  <c r="J17" i="48"/>
  <c r="I17" i="48"/>
  <c r="H17" i="48"/>
  <c r="G17" i="48"/>
  <c r="F17" i="48"/>
  <c r="E17" i="48"/>
  <c r="D17" i="48"/>
  <c r="O16" i="48"/>
  <c r="P16" i="48" s="1"/>
  <c r="O15" i="48"/>
  <c r="P15" i="48" s="1"/>
  <c r="O14" i="48"/>
  <c r="P14" i="48" s="1"/>
  <c r="N13" i="48"/>
  <c r="M13" i="48"/>
  <c r="L13" i="48"/>
  <c r="K13" i="48"/>
  <c r="J13" i="48"/>
  <c r="I13" i="48"/>
  <c r="H13" i="48"/>
  <c r="G13" i="48"/>
  <c r="F13" i="48"/>
  <c r="E13" i="48"/>
  <c r="D13" i="48"/>
  <c r="O12" i="48"/>
  <c r="P12" i="48" s="1"/>
  <c r="O11" i="48"/>
  <c r="P11" i="48" s="1"/>
  <c r="O10" i="48"/>
  <c r="P10" i="48" s="1"/>
  <c r="O9" i="48"/>
  <c r="P9" i="48" s="1"/>
  <c r="O8" i="48"/>
  <c r="P8" i="48" s="1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30" i="48" l="1"/>
  <c r="P30" i="48" s="1"/>
  <c r="O27" i="48"/>
  <c r="P27" i="48" s="1"/>
  <c r="O25" i="48"/>
  <c r="P25" i="48" s="1"/>
  <c r="O23" i="48"/>
  <c r="P23" i="48" s="1"/>
  <c r="O17" i="48"/>
  <c r="P17" i="48" s="1"/>
  <c r="O13" i="48"/>
  <c r="P13" i="48" s="1"/>
  <c r="O5" i="48"/>
  <c r="P5" i="48" s="1"/>
  <c r="N31" i="47"/>
  <c r="D31" i="47"/>
  <c r="O30" i="47"/>
  <c r="P30" i="47" s="1"/>
  <c r="N29" i="47"/>
  <c r="M29" i="47"/>
  <c r="L29" i="47"/>
  <c r="K29" i="47"/>
  <c r="J29" i="47"/>
  <c r="I29" i="47"/>
  <c r="H29" i="47"/>
  <c r="G29" i="47"/>
  <c r="F29" i="47"/>
  <c r="E29" i="47"/>
  <c r="D29" i="47"/>
  <c r="O28" i="47"/>
  <c r="P28" i="47"/>
  <c r="O27" i="47"/>
  <c r="P27" i="47" s="1"/>
  <c r="N26" i="47"/>
  <c r="M26" i="47"/>
  <c r="L26" i="47"/>
  <c r="K26" i="47"/>
  <c r="J26" i="47"/>
  <c r="I26" i="47"/>
  <c r="H26" i="47"/>
  <c r="G26" i="47"/>
  <c r="O26" i="47" s="1"/>
  <c r="P26" i="47" s="1"/>
  <c r="F26" i="47"/>
  <c r="E26" i="47"/>
  <c r="D26" i="47"/>
  <c r="O25" i="47"/>
  <c r="P25" i="47"/>
  <c r="N24" i="47"/>
  <c r="M24" i="47"/>
  <c r="L24" i="47"/>
  <c r="K24" i="47"/>
  <c r="J24" i="47"/>
  <c r="I24" i="47"/>
  <c r="H24" i="47"/>
  <c r="O24" i="47" s="1"/>
  <c r="P24" i="47" s="1"/>
  <c r="G24" i="47"/>
  <c r="F24" i="47"/>
  <c r="E24" i="47"/>
  <c r="D24" i="47"/>
  <c r="O23" i="47"/>
  <c r="P23" i="47" s="1"/>
  <c r="N22" i="47"/>
  <c r="M22" i="47"/>
  <c r="L22" i="47"/>
  <c r="K22" i="47"/>
  <c r="J22" i="47"/>
  <c r="I22" i="47"/>
  <c r="H22" i="47"/>
  <c r="G22" i="47"/>
  <c r="F22" i="47"/>
  <c r="E22" i="47"/>
  <c r="D22" i="47"/>
  <c r="O21" i="47"/>
  <c r="P21" i="47"/>
  <c r="O20" i="47"/>
  <c r="P20" i="47"/>
  <c r="O19" i="47"/>
  <c r="P19" i="47"/>
  <c r="O18" i="47"/>
  <c r="P18" i="47" s="1"/>
  <c r="O17" i="47"/>
  <c r="P17" i="47" s="1"/>
  <c r="N16" i="47"/>
  <c r="M16" i="47"/>
  <c r="L16" i="47"/>
  <c r="K16" i="47"/>
  <c r="J16" i="47"/>
  <c r="I16" i="47"/>
  <c r="H16" i="47"/>
  <c r="G16" i="47"/>
  <c r="F16" i="47"/>
  <c r="O16" i="47" s="1"/>
  <c r="P16" i="47" s="1"/>
  <c r="E16" i="47"/>
  <c r="D16" i="47"/>
  <c r="O15" i="47"/>
  <c r="P15" i="47" s="1"/>
  <c r="O14" i="47"/>
  <c r="P14" i="47" s="1"/>
  <c r="O13" i="47"/>
  <c r="P13" i="47" s="1"/>
  <c r="N12" i="47"/>
  <c r="M12" i="47"/>
  <c r="L12" i="47"/>
  <c r="K12" i="47"/>
  <c r="J12" i="47"/>
  <c r="I12" i="47"/>
  <c r="H12" i="47"/>
  <c r="G12" i="47"/>
  <c r="F12" i="47"/>
  <c r="E12" i="47"/>
  <c r="D12" i="47"/>
  <c r="O11" i="47"/>
  <c r="P11" i="47"/>
  <c r="O10" i="47"/>
  <c r="P10" i="47"/>
  <c r="O9" i="47"/>
  <c r="P9" i="47" s="1"/>
  <c r="O8" i="47"/>
  <c r="P8" i="47" s="1"/>
  <c r="O7" i="47"/>
  <c r="P7" i="47"/>
  <c r="O6" i="47"/>
  <c r="P6" i="47"/>
  <c r="N5" i="47"/>
  <c r="M5" i="47"/>
  <c r="M31" i="47" s="1"/>
  <c r="L5" i="47"/>
  <c r="K5" i="47"/>
  <c r="K31" i="47" s="1"/>
  <c r="J5" i="47"/>
  <c r="I5" i="47"/>
  <c r="I31" i="47" s="1"/>
  <c r="H5" i="47"/>
  <c r="H31" i="47" s="1"/>
  <c r="G5" i="47"/>
  <c r="F5" i="47"/>
  <c r="F31" i="47" s="1"/>
  <c r="E5" i="47"/>
  <c r="E31" i="47" s="1"/>
  <c r="D5" i="47"/>
  <c r="E31" i="46"/>
  <c r="N30" i="46"/>
  <c r="O30" i="46" s="1"/>
  <c r="M29" i="46"/>
  <c r="L29" i="46"/>
  <c r="K29" i="46"/>
  <c r="J29" i="46"/>
  <c r="I29" i="46"/>
  <c r="H29" i="46"/>
  <c r="G29" i="46"/>
  <c r="F29" i="46"/>
  <c r="E29" i="46"/>
  <c r="D29" i="46"/>
  <c r="N28" i="46"/>
  <c r="O28" i="46" s="1"/>
  <c r="N27" i="46"/>
  <c r="O27" i="46" s="1"/>
  <c r="M26" i="46"/>
  <c r="L26" i="46"/>
  <c r="K26" i="46"/>
  <c r="J26" i="46"/>
  <c r="N26" i="46" s="1"/>
  <c r="O26" i="46" s="1"/>
  <c r="I26" i="46"/>
  <c r="H26" i="46"/>
  <c r="G26" i="46"/>
  <c r="F26" i="46"/>
  <c r="E26" i="46"/>
  <c r="D26" i="46"/>
  <c r="N25" i="46"/>
  <c r="O25" i="46" s="1"/>
  <c r="M24" i="46"/>
  <c r="L24" i="46"/>
  <c r="K24" i="46"/>
  <c r="J24" i="46"/>
  <c r="N24" i="46" s="1"/>
  <c r="O24" i="46" s="1"/>
  <c r="I24" i="46"/>
  <c r="H24" i="46"/>
  <c r="G24" i="46"/>
  <c r="F24" i="46"/>
  <c r="E24" i="46"/>
  <c r="D24" i="46"/>
  <c r="N23" i="46"/>
  <c r="O23" i="46" s="1"/>
  <c r="M22" i="46"/>
  <c r="L22" i="46"/>
  <c r="K22" i="46"/>
  <c r="J22" i="46"/>
  <c r="I22" i="46"/>
  <c r="H22" i="46"/>
  <c r="G22" i="46"/>
  <c r="F22" i="46"/>
  <c r="E22" i="46"/>
  <c r="D22" i="46"/>
  <c r="N21" i="46"/>
  <c r="O21" i="46" s="1"/>
  <c r="N20" i="46"/>
  <c r="O20" i="46"/>
  <c r="N19" i="46"/>
  <c r="O19" i="46" s="1"/>
  <c r="N18" i="46"/>
  <c r="O18" i="46" s="1"/>
  <c r="N17" i="46"/>
  <c r="O17" i="46" s="1"/>
  <c r="M16" i="46"/>
  <c r="L16" i="46"/>
  <c r="K16" i="46"/>
  <c r="J16" i="46"/>
  <c r="I16" i="46"/>
  <c r="H16" i="46"/>
  <c r="G16" i="46"/>
  <c r="F16" i="46"/>
  <c r="N16" i="46" s="1"/>
  <c r="O16" i="46" s="1"/>
  <c r="E16" i="46"/>
  <c r="D16" i="46"/>
  <c r="N15" i="46"/>
  <c r="O15" i="46" s="1"/>
  <c r="N14" i="46"/>
  <c r="O14" i="46" s="1"/>
  <c r="N13" i="46"/>
  <c r="O13" i="46" s="1"/>
  <c r="M12" i="46"/>
  <c r="L12" i="46"/>
  <c r="K12" i="46"/>
  <c r="J12" i="46"/>
  <c r="I12" i="46"/>
  <c r="H12" i="46"/>
  <c r="G12" i="46"/>
  <c r="F12" i="46"/>
  <c r="E12" i="46"/>
  <c r="D12" i="46"/>
  <c r="N11" i="46"/>
  <c r="O11" i="46" s="1"/>
  <c r="N10" i="46"/>
  <c r="O10" i="46"/>
  <c r="N9" i="46"/>
  <c r="O9" i="46" s="1"/>
  <c r="N8" i="46"/>
  <c r="O8" i="46" s="1"/>
  <c r="N7" i="46"/>
  <c r="O7" i="46" s="1"/>
  <c r="N6" i="46"/>
  <c r="O6" i="46" s="1"/>
  <c r="M5" i="46"/>
  <c r="M31" i="46" s="1"/>
  <c r="L5" i="46"/>
  <c r="L31" i="46" s="1"/>
  <c r="K5" i="46"/>
  <c r="K31" i="46" s="1"/>
  <c r="J5" i="46"/>
  <c r="I5" i="46"/>
  <c r="I31" i="46" s="1"/>
  <c r="H5" i="46"/>
  <c r="G5" i="46"/>
  <c r="G31" i="46" s="1"/>
  <c r="F5" i="46"/>
  <c r="E5" i="46"/>
  <c r="D5" i="46"/>
  <c r="D31" i="46" s="1"/>
  <c r="K31" i="45"/>
  <c r="L31" i="45"/>
  <c r="N30" i="45"/>
  <c r="O30" i="45" s="1"/>
  <c r="M29" i="45"/>
  <c r="L29" i="45"/>
  <c r="K29" i="45"/>
  <c r="J29" i="45"/>
  <c r="I29" i="45"/>
  <c r="H29" i="45"/>
  <c r="G29" i="45"/>
  <c r="F29" i="45"/>
  <c r="N29" i="45" s="1"/>
  <c r="O29" i="45" s="1"/>
  <c r="E29" i="45"/>
  <c r="D29" i="45"/>
  <c r="N28" i="45"/>
  <c r="O28" i="45" s="1"/>
  <c r="N27" i="45"/>
  <c r="O27" i="45" s="1"/>
  <c r="M26" i="45"/>
  <c r="L26" i="45"/>
  <c r="K26" i="45"/>
  <c r="J26" i="45"/>
  <c r="I26" i="45"/>
  <c r="H26" i="45"/>
  <c r="G26" i="45"/>
  <c r="F26" i="45"/>
  <c r="E26" i="45"/>
  <c r="D26" i="45"/>
  <c r="N25" i="45"/>
  <c r="O25" i="45" s="1"/>
  <c r="M24" i="45"/>
  <c r="L24" i="45"/>
  <c r="K24" i="45"/>
  <c r="J24" i="45"/>
  <c r="I24" i="45"/>
  <c r="H24" i="45"/>
  <c r="N24" i="45" s="1"/>
  <c r="O24" i="45" s="1"/>
  <c r="G24" i="45"/>
  <c r="F24" i="45"/>
  <c r="E24" i="45"/>
  <c r="D24" i="45"/>
  <c r="N23" i="45"/>
  <c r="O23" i="45" s="1"/>
  <c r="M22" i="45"/>
  <c r="L22" i="45"/>
  <c r="K22" i="45"/>
  <c r="J22" i="45"/>
  <c r="I22" i="45"/>
  <c r="H22" i="45"/>
  <c r="N22" i="45" s="1"/>
  <c r="O22" i="45" s="1"/>
  <c r="G22" i="45"/>
  <c r="F22" i="45"/>
  <c r="E22" i="45"/>
  <c r="D22" i="45"/>
  <c r="N21" i="45"/>
  <c r="O21" i="45" s="1"/>
  <c r="N20" i="45"/>
  <c r="O20" i="45" s="1"/>
  <c r="N19" i="45"/>
  <c r="O19" i="45"/>
  <c r="N18" i="45"/>
  <c r="O18" i="45" s="1"/>
  <c r="N17" i="45"/>
  <c r="O17" i="45" s="1"/>
  <c r="M16" i="45"/>
  <c r="L16" i="45"/>
  <c r="K16" i="45"/>
  <c r="J16" i="45"/>
  <c r="I16" i="45"/>
  <c r="H16" i="45"/>
  <c r="G16" i="45"/>
  <c r="F16" i="45"/>
  <c r="E16" i="45"/>
  <c r="E31" i="45" s="1"/>
  <c r="D16" i="45"/>
  <c r="N15" i="45"/>
  <c r="O15" i="45" s="1"/>
  <c r="N14" i="45"/>
  <c r="O14" i="45" s="1"/>
  <c r="N13" i="45"/>
  <c r="O13" i="45" s="1"/>
  <c r="M12" i="45"/>
  <c r="L12" i="45"/>
  <c r="K12" i="45"/>
  <c r="J12" i="45"/>
  <c r="J31" i="45" s="1"/>
  <c r="I12" i="45"/>
  <c r="H12" i="45"/>
  <c r="N12" i="45" s="1"/>
  <c r="O12" i="45" s="1"/>
  <c r="G12" i="45"/>
  <c r="F12" i="45"/>
  <c r="E12" i="45"/>
  <c r="D12" i="45"/>
  <c r="N11" i="45"/>
  <c r="O11" i="45" s="1"/>
  <c r="N10" i="45"/>
  <c r="O10" i="45" s="1"/>
  <c r="N9" i="45"/>
  <c r="O9" i="45"/>
  <c r="N8" i="45"/>
  <c r="O8" i="45"/>
  <c r="N7" i="45"/>
  <c r="O7" i="45" s="1"/>
  <c r="N6" i="45"/>
  <c r="O6" i="45" s="1"/>
  <c r="M5" i="45"/>
  <c r="M31" i="45" s="1"/>
  <c r="L5" i="45"/>
  <c r="K5" i="45"/>
  <c r="J5" i="45"/>
  <c r="I5" i="45"/>
  <c r="H5" i="45"/>
  <c r="G5" i="45"/>
  <c r="G31" i="45" s="1"/>
  <c r="F5" i="45"/>
  <c r="E5" i="45"/>
  <c r="D5" i="45"/>
  <c r="L31" i="44"/>
  <c r="M31" i="44"/>
  <c r="N30" i="44"/>
  <c r="O30" i="44" s="1"/>
  <c r="M29" i="44"/>
  <c r="L29" i="44"/>
  <c r="K29" i="44"/>
  <c r="J29" i="44"/>
  <c r="I29" i="44"/>
  <c r="H29" i="44"/>
  <c r="G29" i="44"/>
  <c r="F29" i="44"/>
  <c r="E29" i="44"/>
  <c r="D29" i="44"/>
  <c r="N29" i="44" s="1"/>
  <c r="O29" i="44" s="1"/>
  <c r="N28" i="44"/>
  <c r="O28" i="44" s="1"/>
  <c r="N27" i="44"/>
  <c r="O27" i="44" s="1"/>
  <c r="M26" i="44"/>
  <c r="L26" i="44"/>
  <c r="K26" i="44"/>
  <c r="J26" i="44"/>
  <c r="I26" i="44"/>
  <c r="H26" i="44"/>
  <c r="G26" i="44"/>
  <c r="F26" i="44"/>
  <c r="N26" i="44" s="1"/>
  <c r="O26" i="44" s="1"/>
  <c r="E26" i="44"/>
  <c r="D26" i="44"/>
  <c r="N25" i="44"/>
  <c r="O25" i="44" s="1"/>
  <c r="M24" i="44"/>
  <c r="L24" i="44"/>
  <c r="K24" i="44"/>
  <c r="J24" i="44"/>
  <c r="I24" i="44"/>
  <c r="H24" i="44"/>
  <c r="G24" i="44"/>
  <c r="F24" i="44"/>
  <c r="E24" i="44"/>
  <c r="D24" i="44"/>
  <c r="N23" i="44"/>
  <c r="O23" i="44" s="1"/>
  <c r="M22" i="44"/>
  <c r="L22" i="44"/>
  <c r="K22" i="44"/>
  <c r="J22" i="44"/>
  <c r="I22" i="44"/>
  <c r="H22" i="44"/>
  <c r="G22" i="44"/>
  <c r="F22" i="44"/>
  <c r="E22" i="44"/>
  <c r="D22" i="44"/>
  <c r="N21" i="44"/>
  <c r="O21" i="44" s="1"/>
  <c r="N20" i="44"/>
  <c r="O20" i="44" s="1"/>
  <c r="N19" i="44"/>
  <c r="O19" i="44" s="1"/>
  <c r="N18" i="44"/>
  <c r="O18" i="44"/>
  <c r="N17" i="44"/>
  <c r="O17" i="44" s="1"/>
  <c r="M16" i="44"/>
  <c r="L16" i="44"/>
  <c r="K16" i="44"/>
  <c r="J16" i="44"/>
  <c r="I16" i="44"/>
  <c r="H16" i="44"/>
  <c r="G16" i="44"/>
  <c r="F16" i="44"/>
  <c r="E16" i="44"/>
  <c r="D16" i="44"/>
  <c r="N16" i="44" s="1"/>
  <c r="O16" i="44" s="1"/>
  <c r="N15" i="44"/>
  <c r="O15" i="44" s="1"/>
  <c r="N14" i="44"/>
  <c r="O14" i="44" s="1"/>
  <c r="N13" i="44"/>
  <c r="O13" i="44" s="1"/>
  <c r="M12" i="44"/>
  <c r="L12" i="44"/>
  <c r="K12" i="44"/>
  <c r="J12" i="44"/>
  <c r="I12" i="44"/>
  <c r="H12" i="44"/>
  <c r="G12" i="44"/>
  <c r="F12" i="44"/>
  <c r="N12" i="44" s="1"/>
  <c r="E12" i="44"/>
  <c r="D12" i="44"/>
  <c r="N11" i="44"/>
  <c r="O11" i="44" s="1"/>
  <c r="N10" i="44"/>
  <c r="O10" i="44" s="1"/>
  <c r="N9" i="44"/>
  <c r="O9" i="44" s="1"/>
  <c r="N8" i="44"/>
  <c r="O8" i="44"/>
  <c r="N7" i="44"/>
  <c r="O7" i="44"/>
  <c r="N6" i="44"/>
  <c r="O6" i="44" s="1"/>
  <c r="M5" i="44"/>
  <c r="L5" i="44"/>
  <c r="K5" i="44"/>
  <c r="K31" i="44" s="1"/>
  <c r="J5" i="44"/>
  <c r="J31" i="44" s="1"/>
  <c r="I5" i="44"/>
  <c r="I31" i="44" s="1"/>
  <c r="H5" i="44"/>
  <c r="H31" i="44" s="1"/>
  <c r="G5" i="44"/>
  <c r="F5" i="44"/>
  <c r="E5" i="44"/>
  <c r="D5" i="44"/>
  <c r="N5" i="44" s="1"/>
  <c r="O5" i="44" s="1"/>
  <c r="K31" i="43"/>
  <c r="N30" i="43"/>
  <c r="O30" i="43" s="1"/>
  <c r="M29" i="43"/>
  <c r="L29" i="43"/>
  <c r="K29" i="43"/>
  <c r="J29" i="43"/>
  <c r="I29" i="43"/>
  <c r="H29" i="43"/>
  <c r="G29" i="43"/>
  <c r="F29" i="43"/>
  <c r="E29" i="43"/>
  <c r="D29" i="43"/>
  <c r="N29" i="43" s="1"/>
  <c r="O29" i="43" s="1"/>
  <c r="N28" i="43"/>
  <c r="O28" i="43" s="1"/>
  <c r="N27" i="43"/>
  <c r="O27" i="43" s="1"/>
  <c r="M26" i="43"/>
  <c r="L26" i="43"/>
  <c r="K26" i="43"/>
  <c r="J26" i="43"/>
  <c r="I26" i="43"/>
  <c r="H26" i="43"/>
  <c r="G26" i="43"/>
  <c r="F26" i="43"/>
  <c r="E26" i="43"/>
  <c r="D26" i="43"/>
  <c r="N25" i="43"/>
  <c r="O25" i="43" s="1"/>
  <c r="M24" i="43"/>
  <c r="L24" i="43"/>
  <c r="K24" i="43"/>
  <c r="J24" i="43"/>
  <c r="I24" i="43"/>
  <c r="H24" i="43"/>
  <c r="G24" i="43"/>
  <c r="F24" i="43"/>
  <c r="E24" i="43"/>
  <c r="D24" i="43"/>
  <c r="N24" i="43" s="1"/>
  <c r="O24" i="43" s="1"/>
  <c r="N23" i="43"/>
  <c r="O23" i="43" s="1"/>
  <c r="M22" i="43"/>
  <c r="L22" i="43"/>
  <c r="K22" i="43"/>
  <c r="J22" i="43"/>
  <c r="I22" i="43"/>
  <c r="H22" i="43"/>
  <c r="G22" i="43"/>
  <c r="F22" i="43"/>
  <c r="E22" i="43"/>
  <c r="D22" i="43"/>
  <c r="N22" i="43" s="1"/>
  <c r="O22" i="43" s="1"/>
  <c r="N21" i="43"/>
  <c r="O21" i="43" s="1"/>
  <c r="N20" i="43"/>
  <c r="O20" i="43" s="1"/>
  <c r="N19" i="43"/>
  <c r="O19" i="43" s="1"/>
  <c r="N18" i="43"/>
  <c r="O18" i="43" s="1"/>
  <c r="N17" i="43"/>
  <c r="O17" i="43"/>
  <c r="M16" i="43"/>
  <c r="L16" i="43"/>
  <c r="N16" i="43" s="1"/>
  <c r="O16" i="43" s="1"/>
  <c r="K16" i="43"/>
  <c r="J16" i="43"/>
  <c r="I16" i="43"/>
  <c r="H16" i="43"/>
  <c r="G16" i="43"/>
  <c r="F16" i="43"/>
  <c r="E16" i="43"/>
  <c r="D16" i="43"/>
  <c r="N15" i="43"/>
  <c r="O15" i="43"/>
  <c r="N14" i="43"/>
  <c r="O14" i="43"/>
  <c r="N13" i="43"/>
  <c r="O13" i="43" s="1"/>
  <c r="M12" i="43"/>
  <c r="L12" i="43"/>
  <c r="K12" i="43"/>
  <c r="J12" i="43"/>
  <c r="I12" i="43"/>
  <c r="H12" i="43"/>
  <c r="G12" i="43"/>
  <c r="F12" i="43"/>
  <c r="E12" i="43"/>
  <c r="D12" i="43"/>
  <c r="N11" i="43"/>
  <c r="O11" i="43" s="1"/>
  <c r="N10" i="43"/>
  <c r="O10" i="43" s="1"/>
  <c r="N9" i="43"/>
  <c r="O9" i="43" s="1"/>
  <c r="N8" i="43"/>
  <c r="O8" i="43" s="1"/>
  <c r="N7" i="43"/>
  <c r="O7" i="43"/>
  <c r="N6" i="43"/>
  <c r="O6" i="43" s="1"/>
  <c r="M5" i="43"/>
  <c r="L5" i="43"/>
  <c r="K5" i="43"/>
  <c r="J5" i="43"/>
  <c r="J31" i="43" s="1"/>
  <c r="I5" i="43"/>
  <c r="I31" i="43" s="1"/>
  <c r="H5" i="43"/>
  <c r="H31" i="43" s="1"/>
  <c r="G5" i="43"/>
  <c r="G31" i="43" s="1"/>
  <c r="F5" i="43"/>
  <c r="F31" i="43" s="1"/>
  <c r="E5" i="43"/>
  <c r="D5" i="43"/>
  <c r="N5" i="43" s="1"/>
  <c r="O5" i="43" s="1"/>
  <c r="E31" i="42"/>
  <c r="F31" i="42"/>
  <c r="N30" i="42"/>
  <c r="O30" i="42"/>
  <c r="M29" i="42"/>
  <c r="L29" i="42"/>
  <c r="N29" i="42" s="1"/>
  <c r="O29" i="42" s="1"/>
  <c r="K29" i="42"/>
  <c r="J29" i="42"/>
  <c r="I29" i="42"/>
  <c r="H29" i="42"/>
  <c r="G29" i="42"/>
  <c r="F29" i="42"/>
  <c r="E29" i="42"/>
  <c r="D29" i="42"/>
  <c r="N28" i="42"/>
  <c r="O28" i="42"/>
  <c r="N27" i="42"/>
  <c r="O27" i="42"/>
  <c r="M26" i="42"/>
  <c r="L26" i="42"/>
  <c r="K26" i="42"/>
  <c r="J26" i="42"/>
  <c r="I26" i="42"/>
  <c r="H26" i="42"/>
  <c r="G26" i="42"/>
  <c r="F26" i="42"/>
  <c r="E26" i="42"/>
  <c r="D26" i="42"/>
  <c r="N26" i="42" s="1"/>
  <c r="O26" i="42" s="1"/>
  <c r="N25" i="42"/>
  <c r="O25" i="42"/>
  <c r="M24" i="42"/>
  <c r="L24" i="42"/>
  <c r="K24" i="42"/>
  <c r="J24" i="42"/>
  <c r="I24" i="42"/>
  <c r="H24" i="42"/>
  <c r="G24" i="42"/>
  <c r="F24" i="42"/>
  <c r="E24" i="42"/>
  <c r="D24" i="42"/>
  <c r="N24" i="42" s="1"/>
  <c r="O24" i="42" s="1"/>
  <c r="N23" i="42"/>
  <c r="O23" i="42"/>
  <c r="M22" i="42"/>
  <c r="L22" i="42"/>
  <c r="K22" i="42"/>
  <c r="J22" i="42"/>
  <c r="I22" i="42"/>
  <c r="H22" i="42"/>
  <c r="G22" i="42"/>
  <c r="F22" i="42"/>
  <c r="E22" i="42"/>
  <c r="D22" i="42"/>
  <c r="N22" i="42" s="1"/>
  <c r="O22" i="42" s="1"/>
  <c r="N21" i="42"/>
  <c r="O21" i="42"/>
  <c r="N20" i="42"/>
  <c r="O20" i="42" s="1"/>
  <c r="N19" i="42"/>
  <c r="O19" i="42" s="1"/>
  <c r="N18" i="42"/>
  <c r="O18" i="42" s="1"/>
  <c r="N17" i="42"/>
  <c r="O17" i="42" s="1"/>
  <c r="M16" i="42"/>
  <c r="L16" i="42"/>
  <c r="K16" i="42"/>
  <c r="K31" i="42" s="1"/>
  <c r="J16" i="42"/>
  <c r="I16" i="42"/>
  <c r="H16" i="42"/>
  <c r="G16" i="42"/>
  <c r="F16" i="42"/>
  <c r="E16" i="42"/>
  <c r="D16" i="42"/>
  <c r="N15" i="42"/>
  <c r="O15" i="42" s="1"/>
  <c r="N14" i="42"/>
  <c r="O14" i="42"/>
  <c r="N13" i="42"/>
  <c r="O13" i="42" s="1"/>
  <c r="M12" i="42"/>
  <c r="L12" i="42"/>
  <c r="K12" i="42"/>
  <c r="J12" i="42"/>
  <c r="I12" i="42"/>
  <c r="H12" i="42"/>
  <c r="G12" i="42"/>
  <c r="F12" i="42"/>
  <c r="E12" i="42"/>
  <c r="D12" i="42"/>
  <c r="N12" i="42" s="1"/>
  <c r="O12" i="42" s="1"/>
  <c r="N11" i="42"/>
  <c r="O11" i="42" s="1"/>
  <c r="N10" i="42"/>
  <c r="O10" i="42" s="1"/>
  <c r="N9" i="42"/>
  <c r="O9" i="42" s="1"/>
  <c r="N8" i="42"/>
  <c r="O8" i="42" s="1"/>
  <c r="N7" i="42"/>
  <c r="O7" i="42" s="1"/>
  <c r="N6" i="42"/>
  <c r="O6" i="42"/>
  <c r="M5" i="42"/>
  <c r="M31" i="42" s="1"/>
  <c r="L5" i="42"/>
  <c r="K5" i="42"/>
  <c r="J5" i="42"/>
  <c r="J31" i="42" s="1"/>
  <c r="I5" i="42"/>
  <c r="I31" i="42" s="1"/>
  <c r="H5" i="42"/>
  <c r="H31" i="42" s="1"/>
  <c r="G5" i="42"/>
  <c r="G31" i="42" s="1"/>
  <c r="F5" i="42"/>
  <c r="E5" i="42"/>
  <c r="D5" i="42"/>
  <c r="D31" i="42" s="1"/>
  <c r="F31" i="41"/>
  <c r="G31" i="41"/>
  <c r="H31" i="41"/>
  <c r="N30" i="41"/>
  <c r="O30" i="41" s="1"/>
  <c r="M29" i="41"/>
  <c r="L29" i="41"/>
  <c r="K29" i="41"/>
  <c r="J29" i="41"/>
  <c r="I29" i="41"/>
  <c r="H29" i="41"/>
  <c r="G29" i="41"/>
  <c r="F29" i="41"/>
  <c r="E29" i="41"/>
  <c r="D29" i="41"/>
  <c r="N28" i="41"/>
  <c r="O28" i="41" s="1"/>
  <c r="N27" i="41"/>
  <c r="O27" i="41"/>
  <c r="M26" i="41"/>
  <c r="L26" i="41"/>
  <c r="N26" i="41" s="1"/>
  <c r="O26" i="41" s="1"/>
  <c r="K26" i="41"/>
  <c r="J26" i="41"/>
  <c r="I26" i="41"/>
  <c r="H26" i="41"/>
  <c r="G26" i="41"/>
  <c r="F26" i="41"/>
  <c r="E26" i="41"/>
  <c r="D26" i="41"/>
  <c r="N25" i="41"/>
  <c r="O25" i="41"/>
  <c r="M24" i="41"/>
  <c r="M31" i="41" s="1"/>
  <c r="L24" i="41"/>
  <c r="N24" i="41" s="1"/>
  <c r="O24" i="41" s="1"/>
  <c r="K24" i="41"/>
  <c r="J24" i="41"/>
  <c r="I24" i="41"/>
  <c r="H24" i="41"/>
  <c r="G24" i="41"/>
  <c r="F24" i="41"/>
  <c r="E24" i="41"/>
  <c r="D24" i="41"/>
  <c r="N23" i="41"/>
  <c r="O23" i="41"/>
  <c r="N22" i="41"/>
  <c r="O22" i="41"/>
  <c r="N21" i="41"/>
  <c r="O21" i="41" s="1"/>
  <c r="N20" i="41"/>
  <c r="O20" i="41" s="1"/>
  <c r="N19" i="41"/>
  <c r="O19" i="41" s="1"/>
  <c r="N18" i="41"/>
  <c r="O18" i="41" s="1"/>
  <c r="M17" i="41"/>
  <c r="L17" i="41"/>
  <c r="K17" i="41"/>
  <c r="J17" i="41"/>
  <c r="I17" i="41"/>
  <c r="H17" i="41"/>
  <c r="G17" i="41"/>
  <c r="F17" i="41"/>
  <c r="E17" i="41"/>
  <c r="D17" i="41"/>
  <c r="N16" i="41"/>
  <c r="O16" i="41" s="1"/>
  <c r="N15" i="41"/>
  <c r="O15" i="41"/>
  <c r="N14" i="41"/>
  <c r="O14" i="41"/>
  <c r="M13" i="41"/>
  <c r="L13" i="41"/>
  <c r="K13" i="41"/>
  <c r="J13" i="41"/>
  <c r="I13" i="41"/>
  <c r="H13" i="41"/>
  <c r="G13" i="41"/>
  <c r="F13" i="41"/>
  <c r="E13" i="41"/>
  <c r="D13" i="41"/>
  <c r="N13" i="41" s="1"/>
  <c r="O13" i="41" s="1"/>
  <c r="N12" i="41"/>
  <c r="O12" i="41"/>
  <c r="N11" i="41"/>
  <c r="O11" i="41" s="1"/>
  <c r="N10" i="41"/>
  <c r="O10" i="41" s="1"/>
  <c r="N9" i="41"/>
  <c r="O9" i="41" s="1"/>
  <c r="N8" i="41"/>
  <c r="O8" i="41" s="1"/>
  <c r="N7" i="41"/>
  <c r="O7" i="41"/>
  <c r="N6" i="41"/>
  <c r="O6" i="41" s="1"/>
  <c r="M5" i="41"/>
  <c r="L5" i="41"/>
  <c r="K5" i="41"/>
  <c r="J5" i="41"/>
  <c r="J31" i="41" s="1"/>
  <c r="I5" i="41"/>
  <c r="I31" i="41" s="1"/>
  <c r="H5" i="41"/>
  <c r="G5" i="41"/>
  <c r="F5" i="41"/>
  <c r="E5" i="41"/>
  <c r="E31" i="41" s="1"/>
  <c r="D5" i="41"/>
  <c r="D31" i="41" s="1"/>
  <c r="F30" i="40"/>
  <c r="N29" i="40"/>
  <c r="O29" i="40"/>
  <c r="N28" i="40"/>
  <c r="O28" i="40"/>
  <c r="M27" i="40"/>
  <c r="L27" i="40"/>
  <c r="K27" i="40"/>
  <c r="J27" i="40"/>
  <c r="I27" i="40"/>
  <c r="H27" i="40"/>
  <c r="G27" i="40"/>
  <c r="F27" i="40"/>
  <c r="E27" i="40"/>
  <c r="D27" i="40"/>
  <c r="N27" i="40" s="1"/>
  <c r="O27" i="40" s="1"/>
  <c r="N26" i="40"/>
  <c r="O26" i="40"/>
  <c r="N25" i="40"/>
  <c r="O25" i="40" s="1"/>
  <c r="M24" i="40"/>
  <c r="L24" i="40"/>
  <c r="K24" i="40"/>
  <c r="J24" i="40"/>
  <c r="I24" i="40"/>
  <c r="H24" i="40"/>
  <c r="G24" i="40"/>
  <c r="F24" i="40"/>
  <c r="E24" i="40"/>
  <c r="D24" i="40"/>
  <c r="N24" i="40" s="1"/>
  <c r="O24" i="40" s="1"/>
  <c r="N23" i="40"/>
  <c r="O23" i="40" s="1"/>
  <c r="M22" i="40"/>
  <c r="L22" i="40"/>
  <c r="K22" i="40"/>
  <c r="J22" i="40"/>
  <c r="I22" i="40"/>
  <c r="H22" i="40"/>
  <c r="G22" i="40"/>
  <c r="F22" i="40"/>
  <c r="E22" i="40"/>
  <c r="D22" i="40"/>
  <c r="N21" i="40"/>
  <c r="O21" i="40" s="1"/>
  <c r="N20" i="40"/>
  <c r="O20" i="40" s="1"/>
  <c r="N19" i="40"/>
  <c r="O19" i="40" s="1"/>
  <c r="N18" i="40"/>
  <c r="O18" i="40" s="1"/>
  <c r="N17" i="40"/>
  <c r="O17" i="40"/>
  <c r="M16" i="40"/>
  <c r="M30" i="40" s="1"/>
  <c r="L16" i="40"/>
  <c r="K16" i="40"/>
  <c r="J16" i="40"/>
  <c r="I16" i="40"/>
  <c r="H16" i="40"/>
  <c r="G16" i="40"/>
  <c r="F16" i="40"/>
  <c r="E16" i="40"/>
  <c r="D16" i="40"/>
  <c r="N15" i="40"/>
  <c r="O15" i="40"/>
  <c r="N14" i="40"/>
  <c r="O14" i="40" s="1"/>
  <c r="N13" i="40"/>
  <c r="O13" i="40" s="1"/>
  <c r="M12" i="40"/>
  <c r="L12" i="40"/>
  <c r="K12" i="40"/>
  <c r="K30" i="40" s="1"/>
  <c r="J12" i="40"/>
  <c r="I12" i="40"/>
  <c r="H12" i="40"/>
  <c r="G12" i="40"/>
  <c r="F12" i="40"/>
  <c r="E12" i="40"/>
  <c r="E30" i="40" s="1"/>
  <c r="D12" i="40"/>
  <c r="N12" i="40" s="1"/>
  <c r="O12" i="40" s="1"/>
  <c r="N11" i="40"/>
  <c r="O11" i="40" s="1"/>
  <c r="N10" i="40"/>
  <c r="O10" i="40" s="1"/>
  <c r="N9" i="40"/>
  <c r="O9" i="40" s="1"/>
  <c r="N8" i="40"/>
  <c r="O8" i="40" s="1"/>
  <c r="N7" i="40"/>
  <c r="O7" i="40"/>
  <c r="N6" i="40"/>
  <c r="O6" i="40" s="1"/>
  <c r="M5" i="40"/>
  <c r="L5" i="40"/>
  <c r="L30" i="40" s="1"/>
  <c r="K5" i="40"/>
  <c r="J5" i="40"/>
  <c r="J30" i="40" s="1"/>
  <c r="I5" i="40"/>
  <c r="I30" i="40" s="1"/>
  <c r="H5" i="40"/>
  <c r="H30" i="40" s="1"/>
  <c r="G5" i="40"/>
  <c r="G30" i="40" s="1"/>
  <c r="F5" i="40"/>
  <c r="E5" i="40"/>
  <c r="D5" i="40"/>
  <c r="N28" i="39"/>
  <c r="O28" i="39" s="1"/>
  <c r="M27" i="39"/>
  <c r="L27" i="39"/>
  <c r="K27" i="39"/>
  <c r="J27" i="39"/>
  <c r="I27" i="39"/>
  <c r="H27" i="39"/>
  <c r="G27" i="39"/>
  <c r="F27" i="39"/>
  <c r="E27" i="39"/>
  <c r="D27" i="39"/>
  <c r="N27" i="39" s="1"/>
  <c r="O27" i="39" s="1"/>
  <c r="N26" i="39"/>
  <c r="O26" i="39" s="1"/>
  <c r="N25" i="39"/>
  <c r="O25" i="39" s="1"/>
  <c r="M24" i="39"/>
  <c r="L24" i="39"/>
  <c r="K24" i="39"/>
  <c r="J24" i="39"/>
  <c r="I24" i="39"/>
  <c r="H24" i="39"/>
  <c r="G24" i="39"/>
  <c r="F24" i="39"/>
  <c r="E24" i="39"/>
  <c r="D24" i="39"/>
  <c r="N24" i="39" s="1"/>
  <c r="O24" i="39" s="1"/>
  <c r="N23" i="39"/>
  <c r="O23" i="39" s="1"/>
  <c r="M22" i="39"/>
  <c r="L22" i="39"/>
  <c r="K22" i="39"/>
  <c r="J22" i="39"/>
  <c r="I22" i="39"/>
  <c r="H22" i="39"/>
  <c r="G22" i="39"/>
  <c r="F22" i="39"/>
  <c r="E22" i="39"/>
  <c r="D22" i="39"/>
  <c r="N21" i="39"/>
  <c r="O21" i="39" s="1"/>
  <c r="N20" i="39"/>
  <c r="O20" i="39" s="1"/>
  <c r="N19" i="39"/>
  <c r="O19" i="39" s="1"/>
  <c r="N18" i="39"/>
  <c r="O18" i="39" s="1"/>
  <c r="N17" i="39"/>
  <c r="O17" i="39"/>
  <c r="M16" i="39"/>
  <c r="L16" i="39"/>
  <c r="N16" i="39" s="1"/>
  <c r="O16" i="39" s="1"/>
  <c r="K16" i="39"/>
  <c r="J16" i="39"/>
  <c r="I16" i="39"/>
  <c r="H16" i="39"/>
  <c r="G16" i="39"/>
  <c r="F16" i="39"/>
  <c r="E16" i="39"/>
  <c r="D16" i="39"/>
  <c r="N15" i="39"/>
  <c r="O15" i="39"/>
  <c r="N14" i="39"/>
  <c r="O14" i="39" s="1"/>
  <c r="N13" i="39"/>
  <c r="O13" i="39" s="1"/>
  <c r="M12" i="39"/>
  <c r="L12" i="39"/>
  <c r="K12" i="39"/>
  <c r="J12" i="39"/>
  <c r="I12" i="39"/>
  <c r="H12" i="39"/>
  <c r="G12" i="39"/>
  <c r="F12" i="39"/>
  <c r="E12" i="39"/>
  <c r="E29" i="39" s="1"/>
  <c r="D12" i="39"/>
  <c r="N11" i="39"/>
  <c r="O11" i="39" s="1"/>
  <c r="N10" i="39"/>
  <c r="O10" i="39" s="1"/>
  <c r="N9" i="39"/>
  <c r="O9" i="39" s="1"/>
  <c r="N8" i="39"/>
  <c r="O8" i="39"/>
  <c r="N7" i="39"/>
  <c r="O7" i="39" s="1"/>
  <c r="N6" i="39"/>
  <c r="O6" i="39" s="1"/>
  <c r="M5" i="39"/>
  <c r="M29" i="39" s="1"/>
  <c r="L5" i="39"/>
  <c r="L29" i="39" s="1"/>
  <c r="K5" i="39"/>
  <c r="K29" i="39" s="1"/>
  <c r="J5" i="39"/>
  <c r="J29" i="39"/>
  <c r="I5" i="39"/>
  <c r="I29" i="39"/>
  <c r="H5" i="39"/>
  <c r="H29" i="39" s="1"/>
  <c r="G5" i="39"/>
  <c r="G29" i="39" s="1"/>
  <c r="F5" i="39"/>
  <c r="F29" i="39" s="1"/>
  <c r="E5" i="39"/>
  <c r="D5" i="39"/>
  <c r="N5" i="39" s="1"/>
  <c r="O5" i="39" s="1"/>
  <c r="D29" i="39"/>
  <c r="N30" i="38"/>
  <c r="O30" i="38" s="1"/>
  <c r="M29" i="38"/>
  <c r="L29" i="38"/>
  <c r="K29" i="38"/>
  <c r="J29" i="38"/>
  <c r="I29" i="38"/>
  <c r="H29" i="38"/>
  <c r="G29" i="38"/>
  <c r="F29" i="38"/>
  <c r="E29" i="38"/>
  <c r="D29" i="38"/>
  <c r="N29" i="38" s="1"/>
  <c r="O29" i="38" s="1"/>
  <c r="N28" i="38"/>
  <c r="O28" i="38" s="1"/>
  <c r="N27" i="38"/>
  <c r="O27" i="38" s="1"/>
  <c r="M26" i="38"/>
  <c r="L26" i="38"/>
  <c r="K26" i="38"/>
  <c r="J26" i="38"/>
  <c r="I26" i="38"/>
  <c r="H26" i="38"/>
  <c r="G26" i="38"/>
  <c r="F26" i="38"/>
  <c r="E26" i="38"/>
  <c r="D26" i="38"/>
  <c r="N25" i="38"/>
  <c r="O25" i="38" s="1"/>
  <c r="M24" i="38"/>
  <c r="L24" i="38"/>
  <c r="K24" i="38"/>
  <c r="J24" i="38"/>
  <c r="I24" i="38"/>
  <c r="H24" i="38"/>
  <c r="G24" i="38"/>
  <c r="F24" i="38"/>
  <c r="E24" i="38"/>
  <c r="D24" i="38"/>
  <c r="N23" i="38"/>
  <c r="O23" i="38" s="1"/>
  <c r="N22" i="38"/>
  <c r="O22" i="38" s="1"/>
  <c r="N21" i="38"/>
  <c r="O21" i="38" s="1"/>
  <c r="N20" i="38"/>
  <c r="O20" i="38"/>
  <c r="N19" i="38"/>
  <c r="O19" i="38" s="1"/>
  <c r="N18" i="38"/>
  <c r="O18" i="38" s="1"/>
  <c r="M17" i="38"/>
  <c r="L17" i="38"/>
  <c r="K17" i="38"/>
  <c r="J17" i="38"/>
  <c r="I17" i="38"/>
  <c r="H17" i="38"/>
  <c r="G17" i="38"/>
  <c r="F17" i="38"/>
  <c r="E17" i="38"/>
  <c r="E31" i="38" s="1"/>
  <c r="D17" i="38"/>
  <c r="N17" i="38" s="1"/>
  <c r="O17" i="38" s="1"/>
  <c r="N16" i="38"/>
  <c r="O16" i="38" s="1"/>
  <c r="N15" i="38"/>
  <c r="O15" i="38" s="1"/>
  <c r="N14" i="38"/>
  <c r="O14" i="38" s="1"/>
  <c r="M13" i="38"/>
  <c r="L13" i="38"/>
  <c r="K13" i="38"/>
  <c r="J13" i="38"/>
  <c r="I13" i="38"/>
  <c r="I31" i="38" s="1"/>
  <c r="H13" i="38"/>
  <c r="G13" i="38"/>
  <c r="F13" i="38"/>
  <c r="E13" i="38"/>
  <c r="D13" i="38"/>
  <c r="N12" i="38"/>
  <c r="O12" i="38" s="1"/>
  <c r="N11" i="38"/>
  <c r="O11" i="38" s="1"/>
  <c r="N10" i="38"/>
  <c r="O10" i="38"/>
  <c r="N9" i="38"/>
  <c r="O9" i="38"/>
  <c r="N8" i="38"/>
  <c r="O8" i="38" s="1"/>
  <c r="N7" i="38"/>
  <c r="O7" i="38" s="1"/>
  <c r="N6" i="38"/>
  <c r="O6" i="38" s="1"/>
  <c r="M5" i="38"/>
  <c r="M31" i="38" s="1"/>
  <c r="L5" i="38"/>
  <c r="L31" i="38"/>
  <c r="K5" i="38"/>
  <c r="K31" i="38" s="1"/>
  <c r="J5" i="38"/>
  <c r="J31" i="38" s="1"/>
  <c r="I5" i="38"/>
  <c r="H5" i="38"/>
  <c r="G5" i="38"/>
  <c r="F5" i="38"/>
  <c r="E5" i="38"/>
  <c r="D5" i="38"/>
  <c r="N5" i="38" s="1"/>
  <c r="O5" i="38" s="1"/>
  <c r="N28" i="37"/>
  <c r="O28" i="37" s="1"/>
  <c r="M27" i="37"/>
  <c r="L27" i="37"/>
  <c r="K27" i="37"/>
  <c r="J27" i="37"/>
  <c r="I27" i="37"/>
  <c r="H27" i="37"/>
  <c r="G27" i="37"/>
  <c r="F27" i="37"/>
  <c r="E27" i="37"/>
  <c r="D27" i="37"/>
  <c r="N27" i="37" s="1"/>
  <c r="O27" i="37" s="1"/>
  <c r="N26" i="37"/>
  <c r="O26" i="37" s="1"/>
  <c r="N25" i="37"/>
  <c r="O25" i="37" s="1"/>
  <c r="M24" i="37"/>
  <c r="L24" i="37"/>
  <c r="K24" i="37"/>
  <c r="J24" i="37"/>
  <c r="I24" i="37"/>
  <c r="H24" i="37"/>
  <c r="G24" i="37"/>
  <c r="F24" i="37"/>
  <c r="N24" i="37" s="1"/>
  <c r="O24" i="37" s="1"/>
  <c r="E24" i="37"/>
  <c r="D24" i="37"/>
  <c r="N23" i="37"/>
  <c r="O23" i="37" s="1"/>
  <c r="M22" i="37"/>
  <c r="L22" i="37"/>
  <c r="K22" i="37"/>
  <c r="J22" i="37"/>
  <c r="I22" i="37"/>
  <c r="H22" i="37"/>
  <c r="G22" i="37"/>
  <c r="F22" i="37"/>
  <c r="E22" i="37"/>
  <c r="D22" i="37"/>
  <c r="N21" i="37"/>
  <c r="O21" i="37" s="1"/>
  <c r="N20" i="37"/>
  <c r="O20" i="37" s="1"/>
  <c r="N19" i="37"/>
  <c r="O19" i="37" s="1"/>
  <c r="N18" i="37"/>
  <c r="O18" i="37"/>
  <c r="N17" i="37"/>
  <c r="O17" i="37" s="1"/>
  <c r="M16" i="37"/>
  <c r="L16" i="37"/>
  <c r="K16" i="37"/>
  <c r="J16" i="37"/>
  <c r="I16" i="37"/>
  <c r="H16" i="37"/>
  <c r="G16" i="37"/>
  <c r="F16" i="37"/>
  <c r="E16" i="37"/>
  <c r="D16" i="37"/>
  <c r="N15" i="37"/>
  <c r="O15" i="37" s="1"/>
  <c r="N14" i="37"/>
  <c r="O14" i="37" s="1"/>
  <c r="N13" i="37"/>
  <c r="O13" i="37" s="1"/>
  <c r="M12" i="37"/>
  <c r="M29" i="37" s="1"/>
  <c r="L12" i="37"/>
  <c r="K12" i="37"/>
  <c r="J12" i="37"/>
  <c r="I12" i="37"/>
  <c r="H12" i="37"/>
  <c r="G12" i="37"/>
  <c r="F12" i="37"/>
  <c r="E12" i="37"/>
  <c r="D12" i="37"/>
  <c r="N11" i="37"/>
  <c r="O11" i="37" s="1"/>
  <c r="N10" i="37"/>
  <c r="O10" i="37" s="1"/>
  <c r="N9" i="37"/>
  <c r="O9" i="37" s="1"/>
  <c r="N8" i="37"/>
  <c r="O8" i="37"/>
  <c r="N7" i="37"/>
  <c r="O7" i="37" s="1"/>
  <c r="N6" i="37"/>
  <c r="O6" i="37" s="1"/>
  <c r="M5" i="37"/>
  <c r="L5" i="37"/>
  <c r="L29" i="37"/>
  <c r="K5" i="37"/>
  <c r="K29" i="37"/>
  <c r="J5" i="37"/>
  <c r="J29" i="37"/>
  <c r="I5" i="37"/>
  <c r="H5" i="37"/>
  <c r="N5" i="37" s="1"/>
  <c r="H29" i="37"/>
  <c r="G5" i="37"/>
  <c r="G29" i="37" s="1"/>
  <c r="F5" i="37"/>
  <c r="E5" i="37"/>
  <c r="D5" i="37"/>
  <c r="N25" i="36"/>
  <c r="O25" i="36"/>
  <c r="N24" i="36"/>
  <c r="O24" i="36"/>
  <c r="M23" i="36"/>
  <c r="L23" i="36"/>
  <c r="K23" i="36"/>
  <c r="J23" i="36"/>
  <c r="I23" i="36"/>
  <c r="H23" i="36"/>
  <c r="G23" i="36"/>
  <c r="F23" i="36"/>
  <c r="E23" i="36"/>
  <c r="D23" i="36"/>
  <c r="N22" i="36"/>
  <c r="O22" i="36"/>
  <c r="M21" i="36"/>
  <c r="L21" i="36"/>
  <c r="K21" i="36"/>
  <c r="J21" i="36"/>
  <c r="I21" i="36"/>
  <c r="H21" i="36"/>
  <c r="H26" i="36" s="1"/>
  <c r="G21" i="36"/>
  <c r="F21" i="36"/>
  <c r="E21" i="36"/>
  <c r="D21" i="36"/>
  <c r="N20" i="36"/>
  <c r="O20" i="36"/>
  <c r="N19" i="36"/>
  <c r="O19" i="36" s="1"/>
  <c r="N18" i="36"/>
  <c r="O18" i="36" s="1"/>
  <c r="N17" i="36"/>
  <c r="O17" i="36"/>
  <c r="N16" i="36"/>
  <c r="O16" i="36"/>
  <c r="M15" i="36"/>
  <c r="L15" i="36"/>
  <c r="K15" i="36"/>
  <c r="J15" i="36"/>
  <c r="I15" i="36"/>
  <c r="H15" i="36"/>
  <c r="G15" i="36"/>
  <c r="F15" i="36"/>
  <c r="E15" i="36"/>
  <c r="N15" i="36" s="1"/>
  <c r="O15" i="36" s="1"/>
  <c r="D15" i="36"/>
  <c r="N14" i="36"/>
  <c r="O14" i="36"/>
  <c r="N13" i="36"/>
  <c r="O13" i="36"/>
  <c r="N12" i="36"/>
  <c r="O12" i="36" s="1"/>
  <c r="M11" i="36"/>
  <c r="L11" i="36"/>
  <c r="K11" i="36"/>
  <c r="K26" i="36" s="1"/>
  <c r="J11" i="36"/>
  <c r="I11" i="36"/>
  <c r="H11" i="36"/>
  <c r="G11" i="36"/>
  <c r="F11" i="36"/>
  <c r="E11" i="36"/>
  <c r="E26" i="36" s="1"/>
  <c r="D11" i="36"/>
  <c r="N10" i="36"/>
  <c r="O10" i="36" s="1"/>
  <c r="N9" i="36"/>
  <c r="O9" i="36"/>
  <c r="N8" i="36"/>
  <c r="O8" i="36" s="1"/>
  <c r="N7" i="36"/>
  <c r="O7" i="36" s="1"/>
  <c r="N6" i="36"/>
  <c r="O6" i="36"/>
  <c r="M5" i="36"/>
  <c r="M26" i="36"/>
  <c r="L5" i="36"/>
  <c r="L26" i="36" s="1"/>
  <c r="K5" i="36"/>
  <c r="J5" i="36"/>
  <c r="J26" i="36" s="1"/>
  <c r="I5" i="36"/>
  <c r="H5" i="36"/>
  <c r="G5" i="36"/>
  <c r="G26" i="36"/>
  <c r="F5" i="36"/>
  <c r="E5" i="36"/>
  <c r="D5" i="36"/>
  <c r="N28" i="35"/>
  <c r="O28" i="35"/>
  <c r="M27" i="35"/>
  <c r="L27" i="35"/>
  <c r="K27" i="35"/>
  <c r="J27" i="35"/>
  <c r="J29" i="35" s="1"/>
  <c r="I27" i="35"/>
  <c r="H27" i="35"/>
  <c r="G27" i="35"/>
  <c r="F27" i="35"/>
  <c r="E27" i="35"/>
  <c r="D27" i="35"/>
  <c r="N27" i="35" s="1"/>
  <c r="O27" i="35" s="1"/>
  <c r="N26" i="35"/>
  <c r="O26" i="35"/>
  <c r="N25" i="35"/>
  <c r="O25" i="35"/>
  <c r="M24" i="35"/>
  <c r="L24" i="35"/>
  <c r="K24" i="35"/>
  <c r="J24" i="35"/>
  <c r="I24" i="35"/>
  <c r="H24" i="35"/>
  <c r="G24" i="35"/>
  <c r="F24" i="35"/>
  <c r="E24" i="35"/>
  <c r="D24" i="35"/>
  <c r="N24" i="35" s="1"/>
  <c r="O24" i="35" s="1"/>
  <c r="N23" i="35"/>
  <c r="O23" i="35"/>
  <c r="M22" i="35"/>
  <c r="L22" i="35"/>
  <c r="K22" i="35"/>
  <c r="J22" i="35"/>
  <c r="I22" i="35"/>
  <c r="H22" i="35"/>
  <c r="G22" i="35"/>
  <c r="F22" i="35"/>
  <c r="E22" i="35"/>
  <c r="D22" i="35"/>
  <c r="N21" i="35"/>
  <c r="O21" i="35"/>
  <c r="N20" i="35"/>
  <c r="O20" i="35"/>
  <c r="N19" i="35"/>
  <c r="O19" i="35" s="1"/>
  <c r="N18" i="35"/>
  <c r="O18" i="35" s="1"/>
  <c r="N17" i="35"/>
  <c r="O17" i="35"/>
  <c r="M16" i="35"/>
  <c r="L16" i="35"/>
  <c r="K16" i="35"/>
  <c r="J16" i="35"/>
  <c r="I16" i="35"/>
  <c r="I29" i="35" s="1"/>
  <c r="H16" i="35"/>
  <c r="H29" i="35" s="1"/>
  <c r="G16" i="35"/>
  <c r="F16" i="35"/>
  <c r="E16" i="35"/>
  <c r="D16" i="35"/>
  <c r="N15" i="35"/>
  <c r="O15" i="35"/>
  <c r="N14" i="35"/>
  <c r="O14" i="35"/>
  <c r="N13" i="35"/>
  <c r="O13" i="35"/>
  <c r="M12" i="35"/>
  <c r="L12" i="35"/>
  <c r="K12" i="35"/>
  <c r="J12" i="35"/>
  <c r="I12" i="35"/>
  <c r="H12" i="35"/>
  <c r="G12" i="35"/>
  <c r="F12" i="35"/>
  <c r="E12" i="35"/>
  <c r="D12" i="35"/>
  <c r="N11" i="35"/>
  <c r="O11" i="35"/>
  <c r="N10" i="35"/>
  <c r="O10" i="35" s="1"/>
  <c r="N9" i="35"/>
  <c r="O9" i="35" s="1"/>
  <c r="N8" i="35"/>
  <c r="O8" i="35"/>
  <c r="N7" i="35"/>
  <c r="O7" i="35"/>
  <c r="N6" i="35"/>
  <c r="O6" i="35"/>
  <c r="M5" i="35"/>
  <c r="M29" i="35"/>
  <c r="L5" i="35"/>
  <c r="L29" i="35" s="1"/>
  <c r="K5" i="35"/>
  <c r="K29" i="35" s="1"/>
  <c r="J5" i="35"/>
  <c r="I5" i="35"/>
  <c r="H5" i="35"/>
  <c r="G5" i="35"/>
  <c r="G29" i="35"/>
  <c r="F5" i="35"/>
  <c r="F29" i="35" s="1"/>
  <c r="N29" i="35" s="1"/>
  <c r="O29" i="35" s="1"/>
  <c r="E5" i="35"/>
  <c r="E29" i="35"/>
  <c r="D5" i="35"/>
  <c r="D29" i="35"/>
  <c r="N28" i="34"/>
  <c r="O28" i="34"/>
  <c r="M27" i="34"/>
  <c r="L27" i="34"/>
  <c r="K27" i="34"/>
  <c r="J27" i="34"/>
  <c r="I27" i="34"/>
  <c r="H27" i="34"/>
  <c r="G27" i="34"/>
  <c r="F27" i="34"/>
  <c r="E27" i="34"/>
  <c r="D27" i="34"/>
  <c r="N27" i="34" s="1"/>
  <c r="O27" i="34" s="1"/>
  <c r="N26" i="34"/>
  <c r="O26" i="34"/>
  <c r="N25" i="34"/>
  <c r="O25" i="34" s="1"/>
  <c r="M24" i="34"/>
  <c r="L24" i="34"/>
  <c r="K24" i="34"/>
  <c r="J24" i="34"/>
  <c r="I24" i="34"/>
  <c r="H24" i="34"/>
  <c r="G24" i="34"/>
  <c r="F24" i="34"/>
  <c r="E24" i="34"/>
  <c r="E29" i="34" s="1"/>
  <c r="D24" i="34"/>
  <c r="N24" i="34" s="1"/>
  <c r="O24" i="34" s="1"/>
  <c r="N23" i="34"/>
  <c r="O23" i="34" s="1"/>
  <c r="M22" i="34"/>
  <c r="L22" i="34"/>
  <c r="K22" i="34"/>
  <c r="K29" i="34" s="1"/>
  <c r="J22" i="34"/>
  <c r="I22" i="34"/>
  <c r="H22" i="34"/>
  <c r="G22" i="34"/>
  <c r="F22" i="34"/>
  <c r="N22" i="34" s="1"/>
  <c r="O22" i="34" s="1"/>
  <c r="E22" i="34"/>
  <c r="D22" i="34"/>
  <c r="N21" i="34"/>
  <c r="O21" i="34" s="1"/>
  <c r="N20" i="34"/>
  <c r="O20" i="34" s="1"/>
  <c r="N19" i="34"/>
  <c r="O19" i="34" s="1"/>
  <c r="N18" i="34"/>
  <c r="O18" i="34"/>
  <c r="N17" i="34"/>
  <c r="O17" i="34"/>
  <c r="M16" i="34"/>
  <c r="L16" i="34"/>
  <c r="K16" i="34"/>
  <c r="J16" i="34"/>
  <c r="I16" i="34"/>
  <c r="H16" i="34"/>
  <c r="G16" i="34"/>
  <c r="G29" i="34" s="1"/>
  <c r="F16" i="34"/>
  <c r="F29" i="34" s="1"/>
  <c r="E16" i="34"/>
  <c r="D16" i="34"/>
  <c r="N15" i="34"/>
  <c r="O15" i="34" s="1"/>
  <c r="N14" i="34"/>
  <c r="O14" i="34" s="1"/>
  <c r="N13" i="34"/>
  <c r="O13" i="34" s="1"/>
  <c r="M12" i="34"/>
  <c r="L12" i="34"/>
  <c r="K12" i="34"/>
  <c r="J12" i="34"/>
  <c r="I12" i="34"/>
  <c r="H12" i="34"/>
  <c r="G12" i="34"/>
  <c r="F12" i="34"/>
  <c r="E12" i="34"/>
  <c r="D12" i="34"/>
  <c r="N11" i="34"/>
  <c r="O11" i="34" s="1"/>
  <c r="N10" i="34"/>
  <c r="O10" i="34" s="1"/>
  <c r="N9" i="34"/>
  <c r="O9" i="34"/>
  <c r="N8" i="34"/>
  <c r="O8" i="34"/>
  <c r="N7" i="34"/>
  <c r="O7" i="34" s="1"/>
  <c r="N6" i="34"/>
  <c r="O6" i="34" s="1"/>
  <c r="M5" i="34"/>
  <c r="M29" i="34" s="1"/>
  <c r="L5" i="34"/>
  <c r="L29" i="34" s="1"/>
  <c r="K5" i="34"/>
  <c r="J5" i="34"/>
  <c r="I5" i="34"/>
  <c r="I29" i="34" s="1"/>
  <c r="H5" i="34"/>
  <c r="H29" i="34" s="1"/>
  <c r="G5" i="34"/>
  <c r="F5" i="34"/>
  <c r="E5" i="34"/>
  <c r="D5" i="34"/>
  <c r="N5" i="34" s="1"/>
  <c r="O5" i="34" s="1"/>
  <c r="E25" i="33"/>
  <c r="F25" i="33"/>
  <c r="G25" i="33"/>
  <c r="H25" i="33"/>
  <c r="I25" i="33"/>
  <c r="J25" i="33"/>
  <c r="K25" i="33"/>
  <c r="L25" i="33"/>
  <c r="M25" i="33"/>
  <c r="E23" i="33"/>
  <c r="F23" i="33"/>
  <c r="N23" i="33" s="1"/>
  <c r="O23" i="33" s="1"/>
  <c r="G23" i="33"/>
  <c r="H23" i="33"/>
  <c r="I23" i="33"/>
  <c r="J23" i="33"/>
  <c r="K23" i="33"/>
  <c r="L23" i="33"/>
  <c r="M23" i="33"/>
  <c r="E16" i="33"/>
  <c r="F16" i="33"/>
  <c r="G16" i="33"/>
  <c r="H16" i="33"/>
  <c r="I16" i="33"/>
  <c r="J16" i="33"/>
  <c r="K16" i="33"/>
  <c r="L16" i="33"/>
  <c r="M16" i="33"/>
  <c r="E12" i="33"/>
  <c r="F12" i="33"/>
  <c r="G12" i="33"/>
  <c r="H12" i="33"/>
  <c r="I12" i="33"/>
  <c r="J12" i="33"/>
  <c r="K12" i="33"/>
  <c r="L12" i="33"/>
  <c r="M12" i="33"/>
  <c r="E5" i="33"/>
  <c r="E28" i="33"/>
  <c r="F5" i="33"/>
  <c r="F28" i="33" s="1"/>
  <c r="G5" i="33"/>
  <c r="G28" i="33" s="1"/>
  <c r="H5" i="33"/>
  <c r="I5" i="33"/>
  <c r="I28" i="33" s="1"/>
  <c r="J5" i="33"/>
  <c r="J28" i="33" s="1"/>
  <c r="K5" i="33"/>
  <c r="L5" i="33"/>
  <c r="L28" i="33"/>
  <c r="M5" i="33"/>
  <c r="M28" i="33" s="1"/>
  <c r="D25" i="33"/>
  <c r="N25" i="33" s="1"/>
  <c r="O25" i="33" s="1"/>
  <c r="D23" i="33"/>
  <c r="D16" i="33"/>
  <c r="D12" i="33"/>
  <c r="N12" i="33" s="1"/>
  <c r="O12" i="33" s="1"/>
  <c r="D5" i="33"/>
  <c r="N26" i="33"/>
  <c r="O26" i="33"/>
  <c r="N27" i="33"/>
  <c r="O27" i="33" s="1"/>
  <c r="N24" i="33"/>
  <c r="O24" i="33" s="1"/>
  <c r="N14" i="33"/>
  <c r="O14" i="33" s="1"/>
  <c r="N15" i="33"/>
  <c r="O15" i="33" s="1"/>
  <c r="N7" i="33"/>
  <c r="O7" i="33"/>
  <c r="N8" i="33"/>
  <c r="O8" i="33"/>
  <c r="N9" i="33"/>
  <c r="O9" i="33" s="1"/>
  <c r="N10" i="33"/>
  <c r="O10" i="33" s="1"/>
  <c r="N11" i="33"/>
  <c r="O11" i="33" s="1"/>
  <c r="N6" i="33"/>
  <c r="O6" i="33" s="1"/>
  <c r="N17" i="33"/>
  <c r="O17" i="33"/>
  <c r="N18" i="33"/>
  <c r="O18" i="33" s="1"/>
  <c r="N19" i="33"/>
  <c r="O19" i="33" s="1"/>
  <c r="N20" i="33"/>
  <c r="O20" i="33" s="1"/>
  <c r="N21" i="33"/>
  <c r="O21" i="33" s="1"/>
  <c r="N22" i="33"/>
  <c r="O22" i="33" s="1"/>
  <c r="N13" i="33"/>
  <c r="O13" i="33"/>
  <c r="J29" i="34"/>
  <c r="N12" i="34"/>
  <c r="O12" i="34" s="1"/>
  <c r="N16" i="35"/>
  <c r="O16" i="35" s="1"/>
  <c r="N22" i="37"/>
  <c r="O22" i="37" s="1"/>
  <c r="O5" i="37"/>
  <c r="N24" i="38"/>
  <c r="O24" i="38" s="1"/>
  <c r="D28" i="33"/>
  <c r="N22" i="39"/>
  <c r="O22" i="39" s="1"/>
  <c r="I29" i="37"/>
  <c r="N22" i="40"/>
  <c r="O22" i="40"/>
  <c r="N5" i="41"/>
  <c r="O5" i="41" s="1"/>
  <c r="N16" i="42"/>
  <c r="O16" i="42"/>
  <c r="N24" i="44"/>
  <c r="O24" i="44"/>
  <c r="O12" i="44"/>
  <c r="N16" i="45"/>
  <c r="O16" i="45"/>
  <c r="N29" i="46"/>
  <c r="O29" i="46"/>
  <c r="O29" i="47"/>
  <c r="P29" i="47" s="1"/>
  <c r="O5" i="47"/>
  <c r="P5" i="47" s="1"/>
  <c r="O32" i="48" l="1"/>
  <c r="P32" i="48" s="1"/>
  <c r="K28" i="33"/>
  <c r="D31" i="38"/>
  <c r="N12" i="39"/>
  <c r="O12" i="39" s="1"/>
  <c r="N16" i="40"/>
  <c r="O16" i="40" s="1"/>
  <c r="N31" i="41"/>
  <c r="O31" i="41" s="1"/>
  <c r="N29" i="41"/>
  <c r="O29" i="41" s="1"/>
  <c r="N26" i="43"/>
  <c r="O26" i="43" s="1"/>
  <c r="D31" i="44"/>
  <c r="O22" i="47"/>
  <c r="P22" i="47" s="1"/>
  <c r="E31" i="43"/>
  <c r="N12" i="46"/>
  <c r="O12" i="46" s="1"/>
  <c r="J31" i="46"/>
  <c r="H28" i="33"/>
  <c r="F31" i="38"/>
  <c r="E31" i="44"/>
  <c r="D31" i="45"/>
  <c r="N29" i="39"/>
  <c r="O29" i="39" s="1"/>
  <c r="N16" i="33"/>
  <c r="O16" i="33" s="1"/>
  <c r="N5" i="42"/>
  <c r="O5" i="42" s="1"/>
  <c r="L31" i="42"/>
  <c r="F31" i="44"/>
  <c r="F31" i="46"/>
  <c r="N31" i="46" s="1"/>
  <c r="O31" i="46" s="1"/>
  <c r="G31" i="47"/>
  <c r="O31" i="47" s="1"/>
  <c r="P31" i="47" s="1"/>
  <c r="F26" i="36"/>
  <c r="N5" i="36"/>
  <c r="O5" i="36" s="1"/>
  <c r="N26" i="38"/>
  <c r="O26" i="38" s="1"/>
  <c r="N17" i="41"/>
  <c r="O17" i="41" s="1"/>
  <c r="G31" i="44"/>
  <c r="N22" i="44"/>
  <c r="O22" i="44" s="1"/>
  <c r="N5" i="45"/>
  <c r="O5" i="45" s="1"/>
  <c r="F31" i="45"/>
  <c r="N26" i="45"/>
  <c r="O26" i="45" s="1"/>
  <c r="O12" i="47"/>
  <c r="P12" i="47" s="1"/>
  <c r="H31" i="38"/>
  <c r="N13" i="38"/>
  <c r="O13" i="38" s="1"/>
  <c r="G31" i="38"/>
  <c r="D30" i="40"/>
  <c r="N30" i="40" s="1"/>
  <c r="O30" i="40" s="1"/>
  <c r="K31" i="41"/>
  <c r="N12" i="43"/>
  <c r="O12" i="43" s="1"/>
  <c r="D31" i="43"/>
  <c r="H31" i="45"/>
  <c r="J31" i="47"/>
  <c r="N16" i="34"/>
  <c r="O16" i="34" s="1"/>
  <c r="N22" i="35"/>
  <c r="O22" i="35" s="1"/>
  <c r="L31" i="41"/>
  <c r="N31" i="42"/>
  <c r="O31" i="42" s="1"/>
  <c r="I31" i="45"/>
  <c r="N22" i="46"/>
  <c r="O22" i="46" s="1"/>
  <c r="N5" i="46"/>
  <c r="O5" i="46" s="1"/>
  <c r="H31" i="46"/>
  <c r="N5" i="33"/>
  <c r="O5" i="33" s="1"/>
  <c r="N5" i="35"/>
  <c r="O5" i="35" s="1"/>
  <c r="I26" i="36"/>
  <c r="N21" i="36"/>
  <c r="O21" i="36" s="1"/>
  <c r="N23" i="36"/>
  <c r="O23" i="36" s="1"/>
  <c r="F29" i="37"/>
  <c r="N12" i="37"/>
  <c r="O12" i="37" s="1"/>
  <c r="D29" i="37"/>
  <c r="N29" i="37" s="1"/>
  <c r="O29" i="37" s="1"/>
  <c r="L31" i="43"/>
  <c r="L31" i="47"/>
  <c r="N12" i="35"/>
  <c r="O12" i="35" s="1"/>
  <c r="D26" i="36"/>
  <c r="N11" i="36"/>
  <c r="O11" i="36" s="1"/>
  <c r="E29" i="37"/>
  <c r="M31" i="43"/>
  <c r="N28" i="33"/>
  <c r="O28" i="33" s="1"/>
  <c r="N5" i="40"/>
  <c r="O5" i="40" s="1"/>
  <c r="N16" i="37"/>
  <c r="O16" i="37" s="1"/>
  <c r="D29" i="34"/>
  <c r="N29" i="34" s="1"/>
  <c r="O29" i="34" s="1"/>
  <c r="N31" i="44" l="1"/>
  <c r="O31" i="44" s="1"/>
  <c r="N31" i="43"/>
  <c r="O31" i="43" s="1"/>
  <c r="N31" i="45"/>
  <c r="O31" i="45" s="1"/>
  <c r="N26" i="36"/>
  <c r="O26" i="36" s="1"/>
  <c r="N31" i="38"/>
  <c r="O31" i="38" s="1"/>
</calcChain>
</file>

<file path=xl/sharedStrings.xml><?xml version="1.0" encoding="utf-8"?>
<sst xmlns="http://schemas.openxmlformats.org/spreadsheetml/2006/main" count="738" uniqueCount="92">
  <si>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</si>
  <si>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</si>
  <si>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</si>
  <si>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</si>
  <si>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</si>
  <si>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</si>
  <si>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</si>
  <si>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</si>
  <si>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</si>
  <si>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</si>
  <si>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</si>
  <si>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</si>
  <si>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</si>
  <si>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</si>
  <si>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</si>
  <si>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</si>
  <si>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</si>
  <si>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</si>
  <si>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</si>
  <si>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</si>
  <si>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Executive</t>
  </si>
  <si>
    <t>Financial and Administrative</t>
  </si>
  <si>
    <t>Legal Counsel</t>
  </si>
  <si>
    <t>Pension Benefits</t>
  </si>
  <si>
    <t>Other General Government Services</t>
  </si>
  <si>
    <t>Public Safety</t>
  </si>
  <si>
    <t>Law Enforcement</t>
  </si>
  <si>
    <t>Fire Control</t>
  </si>
  <si>
    <t>Protective Inspections</t>
  </si>
  <si>
    <t>Physical Environment</t>
  </si>
  <si>
    <t>Water Utility Services</t>
  </si>
  <si>
    <t>Garbage / Solid Waste Control Services</t>
  </si>
  <si>
    <t>Sewer / Wastewater Services</t>
  </si>
  <si>
    <t>Water-Sewer Combination Services</t>
  </si>
  <si>
    <t>Flood Control / Stormwater Management</t>
  </si>
  <si>
    <t>Other Physical Environment</t>
  </si>
  <si>
    <t>Transportation</t>
  </si>
  <si>
    <t>Road and Street Facilities</t>
  </si>
  <si>
    <t>Culture / Recreation</t>
  </si>
  <si>
    <t>Libraries</t>
  </si>
  <si>
    <t>Parks and Recreation</t>
  </si>
  <si>
    <t>2009 Municipal Population:</t>
  </si>
  <si>
    <t>Lake Alfred Expenditures Reported by Account Code and Fund Type</t>
  </si>
  <si>
    <t>Local Fiscal Year Ended September 30, 2010</t>
  </si>
  <si>
    <t>Other Uses and Non-Operating</t>
  </si>
  <si>
    <t>Inter-Fund Group Transfers Out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</si>
  <si>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</si>
  <si>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</si>
  <si>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</si>
  <si>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2011 Municipal Population:</t>
  </si>
  <si>
    <t>Local Fiscal Year Ended September 30, 2012</t>
  </si>
  <si>
    <t>2012 Municipal Population:</t>
  </si>
  <si>
    <t>Local Fiscal Year Ended September 30, 2013</t>
  </si>
  <si>
    <t>2013 Municipal Population:</t>
  </si>
  <si>
    <t>Local Fiscal Year Ended September 30, 2008</t>
  </si>
  <si>
    <t>Debt Service Payments</t>
  </si>
  <si>
    <t>2008 Municipal Population:</t>
  </si>
  <si>
    <t>Local Fiscal Year Ended September 30, 2014</t>
  </si>
  <si>
    <t>Other General Government</t>
  </si>
  <si>
    <t>Garbage / Solid Waste</t>
  </si>
  <si>
    <t>Flood Control / Stormwater Control</t>
  </si>
  <si>
    <t>Road / Street Facilities</t>
  </si>
  <si>
    <t>Parks / Recreation</t>
  </si>
  <si>
    <t>Other Uses</t>
  </si>
  <si>
    <t>Interfund Transfers Out</t>
  </si>
  <si>
    <t>2014 Municipal Population:</t>
  </si>
  <si>
    <t>Local Fiscal Year Ended September 30, 2015</t>
  </si>
  <si>
    <t>Non-Cash Transfer Out from General Fixed Asset Account Group</t>
  </si>
  <si>
    <t>2015 Municipal Population:</t>
  </si>
  <si>
    <t>Water / Sewer Services</t>
  </si>
  <si>
    <t>Local Fiscal Year Ended September 30, 2007</t>
  </si>
  <si>
    <t>2007 Municipal Population:</t>
  </si>
  <si>
    <t>Local Fiscal Year Ended September 30, 2016</t>
  </si>
  <si>
    <t>Economic Environment</t>
  </si>
  <si>
    <t>Other Economic Environment</t>
  </si>
  <si>
    <t>2016 Municipal Population:</t>
  </si>
  <si>
    <t>Local Fiscal Year Ended September 30, 2017</t>
  </si>
  <si>
    <t>2017 Municipal Population:</t>
  </si>
  <si>
    <t>Local Fiscal Year Ended September 30, 2018</t>
  </si>
  <si>
    <t>2018 Municipal Population:</t>
  </si>
  <si>
    <t>Local Fiscal Year Ended September 30, 2019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</si>
  <si>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</si>
  <si>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</si>
  <si>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</si>
  <si>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</si>
  <si>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</si>
  <si>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</si>
  <si>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</si>
  <si>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Inter-fund Group Transfers Out</t>
  </si>
  <si>
    <t>2021 Municipal Population: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</si>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</sst>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9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2" fillId="0" borderId="0" xfId="0" applyFont="1" applyAlignment="1" applyProtection="1">
      <alignment horizontal="center"/>
    </xf>
    <xf numFmtId="0" fontId="1" fillId="0" borderId="0" xfId="0" applyFont="1"/>
    <xf numFmtId="0" fontId="14" fillId="2" borderId="14" xfId="0" applyFont="1" applyFill="1" applyBorder="1" applyAlignment="1" applyProtection="1">
      <alignment horizontal="center" vertical="center"/>
    </xf>
    <xf numFmtId="0" fontId="14" fillId="2" borderId="15" xfId="0" applyFont="1" applyFill="1" applyBorder="1" applyAlignment="1" applyProtection="1">
      <alignment horizontal="center" vertical="center"/>
    </xf>
    <xf numFmtId="0" fontId="13" fillId="0" borderId="0" xfId="0" applyFont="1" applyAlignment="1" applyProtection="1"/>
    <xf numFmtId="37" fontId="13" fillId="2" borderId="12" xfId="0" applyNumberFormat="1" applyFont="1" applyFill="1" applyBorder="1" applyAlignment="1" applyProtection="1">
      <alignment horizontal="center" vertical="center" wrapText="1"/>
    </xf>
    <xf numFmtId="37" fontId="13" fillId="2" borderId="13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right"/>
    </xf>
    <xf numFmtId="0" fontId="16" fillId="0" borderId="0" xfId="0" applyFont="1" applyAlignment="1" applyProtection="1">
      <alignment horizontal="center"/>
    </xf>
    <xf numFmtId="0" fontId="13" fillId="2" borderId="4" xfId="0" applyFont="1" applyFill="1" applyBorder="1" applyAlignment="1" applyProtection="1">
      <alignment vertical="center"/>
    </xf>
    <xf numFmtId="0" fontId="13" fillId="2" borderId="8" xfId="0" applyFont="1" applyFill="1" applyBorder="1" applyAlignment="1" applyProtection="1">
      <alignment vertical="center"/>
    </xf>
    <xf numFmtId="42" fontId="13" fillId="2" borderId="9" xfId="0" applyNumberFormat="1" applyFont="1" applyFill="1" applyBorder="1" applyAlignment="1" applyProtection="1">
      <alignment vertical="center"/>
    </xf>
    <xf numFmtId="42" fontId="13" fillId="2" borderId="10" xfId="0" applyNumberFormat="1" applyFont="1" applyFill="1" applyBorder="1" applyAlignment="1" applyProtection="1">
      <alignment vertical="center"/>
    </xf>
    <xf numFmtId="44" fontId="13" fillId="2" borderId="5" xfId="0" applyNumberFormat="1" applyFont="1" applyFill="1" applyBorder="1" applyAlignment="1" applyProtection="1">
      <alignment vertical="center"/>
    </xf>
    <xf numFmtId="44" fontId="16" fillId="0" borderId="0" xfId="0" applyNumberFormat="1" applyFont="1" applyProtection="1"/>
    <xf numFmtId="0" fontId="17" fillId="0" borderId="0" xfId="0" applyFont="1" applyProtection="1"/>
    <xf numFmtId="0" fontId="17" fillId="0" borderId="1" xfId="0" applyFont="1" applyBorder="1" applyAlignment="1" applyProtection="1">
      <alignment vertical="center"/>
    </xf>
    <xf numFmtId="1" fontId="17" fillId="0" borderId="20" xfId="0" applyNumberFormat="1" applyFont="1" applyBorder="1" applyAlignment="1" applyProtection="1">
      <alignment horizontal="center" vertical="center"/>
    </xf>
    <xf numFmtId="0" fontId="17" fillId="0" borderId="6" xfId="0" applyFont="1" applyBorder="1" applyAlignment="1" applyProtection="1">
      <alignment vertical="center"/>
    </xf>
    <xf numFmtId="42" fontId="17" fillId="0" borderId="11" xfId="0" applyNumberFormat="1" applyFont="1" applyBorder="1" applyAlignment="1" applyProtection="1">
      <alignment vertical="center"/>
    </xf>
    <xf numFmtId="44" fontId="17" fillId="0" borderId="21" xfId="0" applyNumberFormat="1" applyFont="1" applyBorder="1" applyAlignment="1" applyProtection="1">
      <alignment vertical="center"/>
    </xf>
    <xf numFmtId="43" fontId="17" fillId="0" borderId="0" xfId="0" applyNumberFormat="1" applyFont="1" applyProtection="1"/>
    <xf numFmtId="0" fontId="13" fillId="2" borderId="1" xfId="0" applyFont="1" applyFill="1" applyBorder="1" applyAlignment="1" applyProtection="1">
      <alignment vertical="center"/>
    </xf>
    <xf numFmtId="0" fontId="13" fillId="2" borderId="11" xfId="0" applyFont="1" applyFill="1" applyBorder="1" applyAlignment="1" applyProtection="1">
      <alignment vertical="center"/>
    </xf>
    <xf numFmtId="0" fontId="13" fillId="2" borderId="6" xfId="0" applyFont="1" applyFill="1" applyBorder="1" applyAlignment="1" applyProtection="1">
      <alignment vertical="center"/>
    </xf>
    <xf numFmtId="42" fontId="13" fillId="2" borderId="11" xfId="0" applyNumberFormat="1" applyFont="1" applyFill="1" applyBorder="1" applyAlignment="1" applyProtection="1">
      <alignment vertical="center"/>
    </xf>
    <xf numFmtId="42" fontId="13" fillId="2" borderId="20" xfId="0" applyNumberFormat="1" applyFont="1" applyFill="1" applyBorder="1" applyAlignment="1" applyProtection="1">
      <alignment vertical="center"/>
    </xf>
    <xf numFmtId="44" fontId="13" fillId="2" borderId="21" xfId="0" applyNumberFormat="1" applyFont="1" applyFill="1" applyBorder="1" applyAlignment="1" applyProtection="1">
      <alignment vertical="center"/>
    </xf>
    <xf numFmtId="43" fontId="16" fillId="0" borderId="0" xfId="0" applyNumberFormat="1" applyFont="1" applyProtection="1"/>
    <xf numFmtId="0" fontId="13" fillId="2" borderId="2" xfId="0" applyFont="1" applyFill="1" applyBorder="1" applyAlignment="1" applyProtection="1">
      <alignment vertical="center"/>
    </xf>
    <xf numFmtId="0" fontId="13" fillId="2" borderId="3" xfId="0" applyFont="1" applyFill="1" applyBorder="1" applyAlignment="1" applyProtection="1">
      <alignment vertical="center"/>
    </xf>
    <xf numFmtId="0" fontId="13" fillId="2" borderId="7" xfId="0" applyFont="1" applyFill="1" applyBorder="1" applyAlignment="1" applyProtection="1">
      <alignment vertical="center"/>
    </xf>
    <xf numFmtId="42" fontId="13" fillId="2" borderId="3" xfId="0" applyNumberFormat="1" applyFont="1" applyFill="1" applyBorder="1" applyAlignment="1" applyProtection="1">
      <alignment vertical="center"/>
    </xf>
    <xf numFmtId="44" fontId="13" fillId="2" borderId="16" xfId="0" applyNumberFormat="1" applyFont="1" applyFill="1" applyBorder="1" applyAlignment="1" applyProtection="1">
      <alignment vertical="center"/>
    </xf>
    <xf numFmtId="0" fontId="16" fillId="0" borderId="0" xfId="0" applyFont="1" applyProtection="1"/>
    <xf numFmtId="0" fontId="13" fillId="0" borderId="0" xfId="0" applyFont="1" applyProtection="1"/>
    <xf numFmtId="0" fontId="17" fillId="0" borderId="4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37" fontId="17" fillId="0" borderId="0" xfId="0" applyNumberFormat="1" applyFont="1" applyBorder="1" applyAlignment="1" applyProtection="1">
      <alignment vertical="center"/>
    </xf>
    <xf numFmtId="0" fontId="17" fillId="0" borderId="5" xfId="0" applyFont="1" applyBorder="1" applyAlignment="1" applyProtection="1">
      <alignment vertical="center"/>
    </xf>
    <xf numFmtId="0" fontId="17" fillId="0" borderId="17" xfId="0" applyFont="1" applyBorder="1" applyAlignment="1" applyProtection="1">
      <alignment vertical="center"/>
    </xf>
    <xf numFmtId="0" fontId="17" fillId="0" borderId="18" xfId="0" applyFont="1" applyBorder="1" applyAlignment="1" applyProtection="1">
      <alignment vertical="center"/>
    </xf>
    <xf numFmtId="37" fontId="17" fillId="0" borderId="18" xfId="0" applyNumberFormat="1" applyFont="1" applyBorder="1" applyAlignment="1" applyProtection="1">
      <alignment vertical="center"/>
    </xf>
    <xf numFmtId="41" fontId="17" fillId="0" borderId="19" xfId="0" applyNumberFormat="1" applyFont="1" applyBorder="1" applyAlignment="1" applyProtection="1">
      <alignment vertical="center"/>
    </xf>
    <xf numFmtId="37" fontId="17" fillId="0" borderId="0" xfId="0" applyNumberFormat="1" applyFont="1" applyProtection="1"/>
    <xf numFmtId="0" fontId="18" fillId="0" borderId="1" xfId="0" applyFont="1" applyBorder="1" applyAlignment="1" applyProtection="1">
      <alignment vertical="center"/>
    </xf>
    <xf numFmtId="1" fontId="18" fillId="0" borderId="20" xfId="0" applyNumberFormat="1" applyFont="1" applyBorder="1" applyAlignment="1" applyProtection="1">
      <alignment horizontal="center" vertical="center"/>
    </xf>
    <xf numFmtId="0" fontId="18" fillId="0" borderId="6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7" fillId="0" borderId="18" xfId="0" applyNumberFormat="1" applyFont="1" applyBorder="1" applyAlignment="1" applyProtection="1">
      <alignment horizontal="right" vertical="center"/>
    </xf>
    <xf numFmtId="0" fontId="17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7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/>
    </xf>
    <xf numFmtId="0" fontId="13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4" fillId="2" borderId="31" xfId="0" applyFont="1" applyFill="1" applyBorder="1" applyAlignment="1" applyProtection="1">
      <alignment horizontal="center" vertical="center"/>
    </xf>
    <xf numFmtId="0" fontId="14" fillId="2" borderId="8" xfId="0" applyFont="1" applyFill="1" applyBorder="1" applyAlignment="1" applyProtection="1">
      <alignment horizontal="center" vertical="center"/>
    </xf>
    <xf numFmtId="0" fontId="14" fillId="2" borderId="32" xfId="0" applyFont="1" applyFill="1" applyBorder="1" applyAlignment="1" applyProtection="1">
      <alignment horizontal="center" vertical="center"/>
    </xf>
    <xf numFmtId="37" fontId="13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6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42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90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3"/>
      <c r="O3" s="34"/>
      <c r="P3" s="115" t="s">
        <v>85</v>
      </c>
      <c r="Q3" s="11"/>
      <c r="R3"/>
    </row>
    <row r="4" spans="1:134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86</v>
      </c>
      <c r="N4" s="32" t="s">
        <v>5</v>
      </c>
      <c r="O4" s="32" t="s">
        <v>87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>SUM(D6:D12)</f>
        <v>1691850</v>
      </c>
      <c r="E5" s="24">
        <f>SUM(E6:E12)</f>
        <v>0</v>
      </c>
      <c r="F5" s="24">
        <f>SUM(F6:F12)</f>
        <v>0</v>
      </c>
      <c r="G5" s="24">
        <f>SUM(G6:G12)</f>
        <v>0</v>
      </c>
      <c r="H5" s="24">
        <f>SUM(H6:H12)</f>
        <v>0</v>
      </c>
      <c r="I5" s="24">
        <f>SUM(I6:I12)</f>
        <v>0</v>
      </c>
      <c r="J5" s="24">
        <f>SUM(J6:J12)</f>
        <v>0</v>
      </c>
      <c r="K5" s="24">
        <f>SUM(K6:K12)</f>
        <v>647126</v>
      </c>
      <c r="L5" s="24">
        <f>SUM(L6:L12)</f>
        <v>0</v>
      </c>
      <c r="M5" s="24">
        <f>SUM(M6:M12)</f>
        <v>1065702</v>
      </c>
      <c r="N5" s="24">
        <f>SUM(N6:N12)</f>
        <v>0</v>
      </c>
      <c r="O5" s="25">
        <f>SUM(D5:N5)</f>
        <v>3404678</v>
      </c>
      <c r="P5" s="30">
        <f>(O5/P$34)</f>
        <v>503.50162673765158</v>
      </c>
      <c r="Q5" s="6"/>
    </row>
    <row r="6" spans="1:134">
      <c r="A6" s="12"/>
      <c r="B6" s="42">
        <v>511</v>
      </c>
      <c r="C6" s="19" t="s">
        <v>19</v>
      </c>
      <c r="D6" s="43">
        <v>425580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>SUM(D6:N6)</f>
        <v>425580</v>
      </c>
      <c r="P6" s="44">
        <f>(O6/P$34)</f>
        <v>62.937000887311449</v>
      </c>
      <c r="Q6" s="9"/>
    </row>
    <row r="7" spans="1:134">
      <c r="A7" s="12"/>
      <c r="B7" s="42">
        <v>512</v>
      </c>
      <c r="C7" s="19" t="s">
        <v>20</v>
      </c>
      <c r="D7" s="43">
        <v>616017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ref="O7:O12" si="0">SUM(D7:N7)</f>
        <v>616017</v>
      </c>
      <c r="P7" s="44">
        <f>(O7/P$34)</f>
        <v>91.099822537710736</v>
      </c>
      <c r="Q7" s="9"/>
    </row>
    <row r="8" spans="1:134">
      <c r="A8" s="12"/>
      <c r="B8" s="42">
        <v>513</v>
      </c>
      <c r="C8" s="19" t="s">
        <v>21</v>
      </c>
      <c r="D8" s="43">
        <v>416080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1065702</v>
      </c>
      <c r="N8" s="43">
        <v>0</v>
      </c>
      <c r="O8" s="43">
        <f t="shared" si="0"/>
        <v>1481782</v>
      </c>
      <c r="P8" s="44">
        <f>(O8/P$34)</f>
        <v>219.13368825791187</v>
      </c>
      <c r="Q8" s="9"/>
    </row>
    <row r="9" spans="1:134">
      <c r="A9" s="12"/>
      <c r="B9" s="42">
        <v>514</v>
      </c>
      <c r="C9" s="19" t="s">
        <v>22</v>
      </c>
      <c r="D9" s="43">
        <v>87584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0"/>
        <v>87584</v>
      </c>
      <c r="P9" s="44">
        <f>(O9/P$34)</f>
        <v>12.952380952380953</v>
      </c>
      <c r="Q9" s="9"/>
    </row>
    <row r="10" spans="1:134">
      <c r="A10" s="12"/>
      <c r="B10" s="42">
        <v>517</v>
      </c>
      <c r="C10" s="19" t="s">
        <v>55</v>
      </c>
      <c r="D10" s="43">
        <v>79932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0"/>
        <v>79932</v>
      </c>
      <c r="P10" s="44">
        <f>(O10/P$34)</f>
        <v>11.820763087843833</v>
      </c>
      <c r="Q10" s="9"/>
    </row>
    <row r="11" spans="1:134">
      <c r="A11" s="12"/>
      <c r="B11" s="42">
        <v>518</v>
      </c>
      <c r="C11" s="19" t="s">
        <v>23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540419</v>
      </c>
      <c r="L11" s="43">
        <v>0</v>
      </c>
      <c r="M11" s="43">
        <v>0</v>
      </c>
      <c r="N11" s="43">
        <v>0</v>
      </c>
      <c r="O11" s="43">
        <f t="shared" si="0"/>
        <v>540419</v>
      </c>
      <c r="P11" s="44">
        <f>(O11/P$34)</f>
        <v>79.919994084590357</v>
      </c>
      <c r="Q11" s="9"/>
    </row>
    <row r="12" spans="1:134">
      <c r="A12" s="12"/>
      <c r="B12" s="42">
        <v>519</v>
      </c>
      <c r="C12" s="19" t="s">
        <v>24</v>
      </c>
      <c r="D12" s="43">
        <v>66657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106707</v>
      </c>
      <c r="L12" s="43">
        <v>0</v>
      </c>
      <c r="M12" s="43">
        <v>0</v>
      </c>
      <c r="N12" s="43">
        <v>0</v>
      </c>
      <c r="O12" s="43">
        <f t="shared" si="0"/>
        <v>173364</v>
      </c>
      <c r="P12" s="44">
        <f>(O12/P$34)</f>
        <v>25.637976929902397</v>
      </c>
      <c r="Q12" s="9"/>
    </row>
    <row r="13" spans="1:134" ht="15.75">
      <c r="A13" s="26" t="s">
        <v>25</v>
      </c>
      <c r="B13" s="27"/>
      <c r="C13" s="28"/>
      <c r="D13" s="29">
        <f>SUM(D14:D16)</f>
        <v>2857487</v>
      </c>
      <c r="E13" s="29">
        <f>SUM(E14:E16)</f>
        <v>0</v>
      </c>
      <c r="F13" s="29">
        <f>SUM(F14:F16)</f>
        <v>0</v>
      </c>
      <c r="G13" s="29">
        <f>SUM(G14:G16)</f>
        <v>0</v>
      </c>
      <c r="H13" s="29">
        <f>SUM(H14:H16)</f>
        <v>0</v>
      </c>
      <c r="I13" s="29">
        <f>SUM(I14:I16)</f>
        <v>0</v>
      </c>
      <c r="J13" s="29">
        <f>SUM(J14:J16)</f>
        <v>0</v>
      </c>
      <c r="K13" s="29">
        <f>SUM(K14:K16)</f>
        <v>0</v>
      </c>
      <c r="L13" s="29">
        <f>SUM(L14:L16)</f>
        <v>0</v>
      </c>
      <c r="M13" s="29">
        <f>SUM(M14:M16)</f>
        <v>0</v>
      </c>
      <c r="N13" s="29">
        <f>SUM(N14:N16)</f>
        <v>0</v>
      </c>
      <c r="O13" s="40">
        <f>SUM(D13:N13)</f>
        <v>2857487</v>
      </c>
      <c r="P13" s="41">
        <f>(O13/P$34)</f>
        <v>422.58015380065069</v>
      </c>
      <c r="Q13" s="10"/>
    </row>
    <row r="14" spans="1:134">
      <c r="A14" s="12"/>
      <c r="B14" s="42">
        <v>521</v>
      </c>
      <c r="C14" s="19" t="s">
        <v>26</v>
      </c>
      <c r="D14" s="43">
        <v>1376617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>SUM(D14:N14)</f>
        <v>1376617</v>
      </c>
      <c r="P14" s="44">
        <f>(O14/P$34)</f>
        <v>203.58133688257911</v>
      </c>
      <c r="Q14" s="9"/>
    </row>
    <row r="15" spans="1:134">
      <c r="A15" s="12"/>
      <c r="B15" s="42">
        <v>522</v>
      </c>
      <c r="C15" s="19" t="s">
        <v>27</v>
      </c>
      <c r="D15" s="43">
        <v>779504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ref="O15:O16" si="1">SUM(D15:N15)</f>
        <v>779504</v>
      </c>
      <c r="P15" s="44">
        <f>(O15/P$34)</f>
        <v>115.27713694173322</v>
      </c>
      <c r="Q15" s="9"/>
    </row>
    <row r="16" spans="1:134">
      <c r="A16" s="12"/>
      <c r="B16" s="42">
        <v>524</v>
      </c>
      <c r="C16" s="19" t="s">
        <v>28</v>
      </c>
      <c r="D16" s="43">
        <v>701366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si="1"/>
        <v>701366</v>
      </c>
      <c r="P16" s="44">
        <f>(O16/P$34)</f>
        <v>103.72167997633836</v>
      </c>
      <c r="Q16" s="9"/>
    </row>
    <row r="17" spans="1:120" ht="15.75">
      <c r="A17" s="26" t="s">
        <v>29</v>
      </c>
      <c r="B17" s="27"/>
      <c r="C17" s="28"/>
      <c r="D17" s="29">
        <f>SUM(D18:D22)</f>
        <v>943453</v>
      </c>
      <c r="E17" s="29">
        <f>SUM(E18:E22)</f>
        <v>0</v>
      </c>
      <c r="F17" s="29">
        <f>SUM(F18:F22)</f>
        <v>0</v>
      </c>
      <c r="G17" s="29">
        <f>SUM(G18:G22)</f>
        <v>0</v>
      </c>
      <c r="H17" s="29">
        <f>SUM(H18:H22)</f>
        <v>0</v>
      </c>
      <c r="I17" s="29">
        <f>SUM(I18:I22)</f>
        <v>2624294</v>
      </c>
      <c r="J17" s="29">
        <f>SUM(J18:J22)</f>
        <v>0</v>
      </c>
      <c r="K17" s="29">
        <f>SUM(K18:K22)</f>
        <v>0</v>
      </c>
      <c r="L17" s="29">
        <f>SUM(L18:L22)</f>
        <v>0</v>
      </c>
      <c r="M17" s="29">
        <f>SUM(M18:M22)</f>
        <v>0</v>
      </c>
      <c r="N17" s="29">
        <f>SUM(N18:N22)</f>
        <v>0</v>
      </c>
      <c r="O17" s="40">
        <f>SUM(D17:N17)</f>
        <v>3567747</v>
      </c>
      <c r="P17" s="41">
        <f>(O17/P$34)</f>
        <v>527.61712511091389</v>
      </c>
      <c r="Q17" s="10"/>
    </row>
    <row r="18" spans="1:120">
      <c r="A18" s="12"/>
      <c r="B18" s="42">
        <v>533</v>
      </c>
      <c r="C18" s="19" t="s">
        <v>30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990200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f t="shared" ref="O18:O29" si="2">SUM(D18:N18)</f>
        <v>990200</v>
      </c>
      <c r="P18" s="44">
        <f>(O18/P$34)</f>
        <v>146.43596569062407</v>
      </c>
      <c r="Q18" s="9"/>
    </row>
    <row r="19" spans="1:120">
      <c r="A19" s="12"/>
      <c r="B19" s="42">
        <v>534</v>
      </c>
      <c r="C19" s="19" t="s">
        <v>31</v>
      </c>
      <c r="D19" s="43">
        <v>883549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 t="shared" si="2"/>
        <v>883549</v>
      </c>
      <c r="P19" s="44">
        <f>(O19/P$34)</f>
        <v>130.66385684708666</v>
      </c>
      <c r="Q19" s="9"/>
    </row>
    <row r="20" spans="1:120">
      <c r="A20" s="12"/>
      <c r="B20" s="42">
        <v>535</v>
      </c>
      <c r="C20" s="19" t="s">
        <v>32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1549639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f t="shared" si="2"/>
        <v>1549639</v>
      </c>
      <c r="P20" s="44">
        <f>(O20/P$34)</f>
        <v>229.16873706004139</v>
      </c>
      <c r="Q20" s="9"/>
    </row>
    <row r="21" spans="1:120">
      <c r="A21" s="12"/>
      <c r="B21" s="42">
        <v>538</v>
      </c>
      <c r="C21" s="19" t="s">
        <v>34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84455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f t="shared" si="2"/>
        <v>84455</v>
      </c>
      <c r="P21" s="44">
        <f>(O21/P$34)</f>
        <v>12.489648033126294</v>
      </c>
      <c r="Q21" s="9"/>
    </row>
    <row r="22" spans="1:120">
      <c r="A22" s="12"/>
      <c r="B22" s="42">
        <v>539</v>
      </c>
      <c r="C22" s="19" t="s">
        <v>35</v>
      </c>
      <c r="D22" s="43">
        <v>59904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43">
        <f t="shared" si="2"/>
        <v>59904</v>
      </c>
      <c r="P22" s="44">
        <f>(O22/P$34)</f>
        <v>8.8589174800354922</v>
      </c>
      <c r="Q22" s="9"/>
    </row>
    <row r="23" spans="1:120" ht="15.75">
      <c r="A23" s="26" t="s">
        <v>36</v>
      </c>
      <c r="B23" s="27"/>
      <c r="C23" s="28"/>
      <c r="D23" s="29">
        <f>SUM(D24:D24)</f>
        <v>474102</v>
      </c>
      <c r="E23" s="29">
        <f>SUM(E24:E24)</f>
        <v>0</v>
      </c>
      <c r="F23" s="29">
        <f>SUM(F24:F24)</f>
        <v>0</v>
      </c>
      <c r="G23" s="29">
        <f>SUM(G24:G24)</f>
        <v>0</v>
      </c>
      <c r="H23" s="29">
        <f>SUM(H24:H24)</f>
        <v>0</v>
      </c>
      <c r="I23" s="29">
        <f>SUM(I24:I24)</f>
        <v>0</v>
      </c>
      <c r="J23" s="29">
        <f>SUM(J24:J24)</f>
        <v>0</v>
      </c>
      <c r="K23" s="29">
        <f>SUM(K24:K24)</f>
        <v>0</v>
      </c>
      <c r="L23" s="29">
        <f>SUM(L24:L24)</f>
        <v>0</v>
      </c>
      <c r="M23" s="29">
        <f>SUM(M24:M24)</f>
        <v>0</v>
      </c>
      <c r="N23" s="29">
        <f>SUM(N24:N24)</f>
        <v>0</v>
      </c>
      <c r="O23" s="29">
        <f t="shared" si="2"/>
        <v>474102</v>
      </c>
      <c r="P23" s="41">
        <f>(O23/P$34)</f>
        <v>70.112688553682347</v>
      </c>
      <c r="Q23" s="10"/>
    </row>
    <row r="24" spans="1:120">
      <c r="A24" s="12"/>
      <c r="B24" s="42">
        <v>541</v>
      </c>
      <c r="C24" s="19" t="s">
        <v>37</v>
      </c>
      <c r="D24" s="43">
        <v>474102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v>0</v>
      </c>
      <c r="O24" s="43">
        <f t="shared" si="2"/>
        <v>474102</v>
      </c>
      <c r="P24" s="44">
        <f>(O24/P$34)</f>
        <v>70.112688553682347</v>
      </c>
      <c r="Q24" s="9"/>
    </row>
    <row r="25" spans="1:120" ht="15.75">
      <c r="A25" s="26" t="s">
        <v>73</v>
      </c>
      <c r="B25" s="27"/>
      <c r="C25" s="28"/>
      <c r="D25" s="29">
        <f>SUM(D26:D26)</f>
        <v>0</v>
      </c>
      <c r="E25" s="29">
        <f>SUM(E26:E26)</f>
        <v>227194</v>
      </c>
      <c r="F25" s="29">
        <f>SUM(F26:F26)</f>
        <v>0</v>
      </c>
      <c r="G25" s="29">
        <f>SUM(G26:G26)</f>
        <v>0</v>
      </c>
      <c r="H25" s="29">
        <f>SUM(H26:H26)</f>
        <v>0</v>
      </c>
      <c r="I25" s="29">
        <f>SUM(I26:I26)</f>
        <v>0</v>
      </c>
      <c r="J25" s="29">
        <f>SUM(J26:J26)</f>
        <v>0</v>
      </c>
      <c r="K25" s="29">
        <f>SUM(K26:K26)</f>
        <v>0</v>
      </c>
      <c r="L25" s="29">
        <f>SUM(L26:L26)</f>
        <v>0</v>
      </c>
      <c r="M25" s="29">
        <f>SUM(M26:M26)</f>
        <v>0</v>
      </c>
      <c r="N25" s="29">
        <f>SUM(N26:N26)</f>
        <v>0</v>
      </c>
      <c r="O25" s="29">
        <f t="shared" si="2"/>
        <v>227194</v>
      </c>
      <c r="P25" s="41">
        <f>(O25/P$34)</f>
        <v>33.598639455782312</v>
      </c>
      <c r="Q25" s="10"/>
    </row>
    <row r="26" spans="1:120">
      <c r="A26" s="90"/>
      <c r="B26" s="91">
        <v>559</v>
      </c>
      <c r="C26" s="92" t="s">
        <v>74</v>
      </c>
      <c r="D26" s="43">
        <v>0</v>
      </c>
      <c r="E26" s="43">
        <v>227194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v>0</v>
      </c>
      <c r="O26" s="43">
        <f t="shared" si="2"/>
        <v>227194</v>
      </c>
      <c r="P26" s="44">
        <f>(O26/P$34)</f>
        <v>33.598639455782312</v>
      </c>
      <c r="Q26" s="9"/>
    </row>
    <row r="27" spans="1:120" ht="15.75">
      <c r="A27" s="26" t="s">
        <v>38</v>
      </c>
      <c r="B27" s="27"/>
      <c r="C27" s="28"/>
      <c r="D27" s="29">
        <f>SUM(D28:D29)</f>
        <v>754091</v>
      </c>
      <c r="E27" s="29">
        <f>SUM(E28:E29)</f>
        <v>0</v>
      </c>
      <c r="F27" s="29">
        <f>SUM(F28:F29)</f>
        <v>0</v>
      </c>
      <c r="G27" s="29">
        <f>SUM(G28:G29)</f>
        <v>0</v>
      </c>
      <c r="H27" s="29">
        <f>SUM(H28:H29)</f>
        <v>0</v>
      </c>
      <c r="I27" s="29">
        <f>SUM(I28:I29)</f>
        <v>0</v>
      </c>
      <c r="J27" s="29">
        <f>SUM(J28:J29)</f>
        <v>0</v>
      </c>
      <c r="K27" s="29">
        <f>SUM(K28:K29)</f>
        <v>0</v>
      </c>
      <c r="L27" s="29">
        <f>SUM(L28:L29)</f>
        <v>0</v>
      </c>
      <c r="M27" s="29">
        <f>SUM(M28:M29)</f>
        <v>0</v>
      </c>
      <c r="N27" s="29">
        <f>SUM(N28:N29)</f>
        <v>0</v>
      </c>
      <c r="O27" s="29">
        <f>SUM(D27:N27)</f>
        <v>754091</v>
      </c>
      <c r="P27" s="41">
        <f>(O27/P$34)</f>
        <v>111.51892931085477</v>
      </c>
      <c r="Q27" s="9"/>
    </row>
    <row r="28" spans="1:120">
      <c r="A28" s="12"/>
      <c r="B28" s="42">
        <v>571</v>
      </c>
      <c r="C28" s="19" t="s">
        <v>39</v>
      </c>
      <c r="D28" s="43">
        <v>194991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v>0</v>
      </c>
      <c r="O28" s="43">
        <f t="shared" si="2"/>
        <v>194991</v>
      </c>
      <c r="P28" s="44">
        <f>(O28/P$34)</f>
        <v>28.836291038154393</v>
      </c>
      <c r="Q28" s="9"/>
    </row>
    <row r="29" spans="1:120">
      <c r="A29" s="12"/>
      <c r="B29" s="42">
        <v>572</v>
      </c>
      <c r="C29" s="19" t="s">
        <v>40</v>
      </c>
      <c r="D29" s="43">
        <v>559100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v>0</v>
      </c>
      <c r="O29" s="43">
        <f t="shared" si="2"/>
        <v>559100</v>
      </c>
      <c r="P29" s="44">
        <f>(O29/P$34)</f>
        <v>82.682638272700387</v>
      </c>
      <c r="Q29" s="9"/>
    </row>
    <row r="30" spans="1:120" ht="15.75">
      <c r="A30" s="26" t="s">
        <v>44</v>
      </c>
      <c r="B30" s="27"/>
      <c r="C30" s="28"/>
      <c r="D30" s="29">
        <f>SUM(D31:D31)</f>
        <v>0</v>
      </c>
      <c r="E30" s="29">
        <f>SUM(E31:E31)</f>
        <v>0</v>
      </c>
      <c r="F30" s="29">
        <f>SUM(F31:F31)</f>
        <v>0</v>
      </c>
      <c r="G30" s="29">
        <f>SUM(G31:G31)</f>
        <v>0</v>
      </c>
      <c r="H30" s="29">
        <f>SUM(H31:H31)</f>
        <v>0</v>
      </c>
      <c r="I30" s="29">
        <f>SUM(I31:I31)</f>
        <v>602434</v>
      </c>
      <c r="J30" s="29">
        <f>SUM(J31:J31)</f>
        <v>0</v>
      </c>
      <c r="K30" s="29">
        <f>SUM(K31:K31)</f>
        <v>0</v>
      </c>
      <c r="L30" s="29">
        <f>SUM(L31:L31)</f>
        <v>0</v>
      </c>
      <c r="M30" s="29">
        <f>SUM(M31:M31)</f>
        <v>0</v>
      </c>
      <c r="N30" s="29">
        <f>SUM(N31:N31)</f>
        <v>0</v>
      </c>
      <c r="O30" s="29">
        <f>SUM(D30:N30)</f>
        <v>602434</v>
      </c>
      <c r="P30" s="41">
        <f>(O30/P$34)</f>
        <v>89.091097308488614</v>
      </c>
      <c r="Q30" s="9"/>
    </row>
    <row r="31" spans="1:120" ht="15.75" thickBot="1">
      <c r="A31" s="12"/>
      <c r="B31" s="42">
        <v>581</v>
      </c>
      <c r="C31" s="19" t="s">
        <v>88</v>
      </c>
      <c r="D31" s="43">
        <v>0</v>
      </c>
      <c r="E31" s="43">
        <v>0</v>
      </c>
      <c r="F31" s="43">
        <v>0</v>
      </c>
      <c r="G31" s="43">
        <v>0</v>
      </c>
      <c r="H31" s="43">
        <v>0</v>
      </c>
      <c r="I31" s="43">
        <v>602434</v>
      </c>
      <c r="J31" s="43">
        <v>0</v>
      </c>
      <c r="K31" s="43">
        <v>0</v>
      </c>
      <c r="L31" s="43">
        <v>0</v>
      </c>
      <c r="M31" s="43">
        <v>0</v>
      </c>
      <c r="N31" s="43">
        <v>0</v>
      </c>
      <c r="O31" s="43">
        <f>SUM(D31:N31)</f>
        <v>602434</v>
      </c>
      <c r="P31" s="44">
        <f>(O31/P$34)</f>
        <v>89.091097308488614</v>
      </c>
      <c r="Q31" s="9"/>
    </row>
    <row r="32" spans="1:120" ht="16.5" thickBot="1">
      <c r="A32" s="13" t="s">
        <v>10</v>
      </c>
      <c r="B32" s="21"/>
      <c r="C32" s="20"/>
      <c r="D32" s="14">
        <f>SUM(D5,D13,D17,D23,D25,D27,D30)</f>
        <v>6720983</v>
      </c>
      <c r="E32" s="14">
        <f t="shared" ref="E32:N32" si="3">SUM(E5,E13,E17,E23,E25,E27,E30)</f>
        <v>227194</v>
      </c>
      <c r="F32" s="14">
        <f t="shared" si="3"/>
        <v>0</v>
      </c>
      <c r="G32" s="14">
        <f t="shared" si="3"/>
        <v>0</v>
      </c>
      <c r="H32" s="14">
        <f t="shared" si="3"/>
        <v>0</v>
      </c>
      <c r="I32" s="14">
        <f t="shared" si="3"/>
        <v>3226728</v>
      </c>
      <c r="J32" s="14">
        <f t="shared" si="3"/>
        <v>0</v>
      </c>
      <c r="K32" s="14">
        <f t="shared" si="3"/>
        <v>647126</v>
      </c>
      <c r="L32" s="14">
        <f t="shared" si="3"/>
        <v>0</v>
      </c>
      <c r="M32" s="14">
        <f t="shared" si="3"/>
        <v>1065702</v>
      </c>
      <c r="N32" s="14">
        <f t="shared" si="3"/>
        <v>0</v>
      </c>
      <c r="O32" s="14">
        <f>SUM(D32:N32)</f>
        <v>11887733</v>
      </c>
      <c r="P32" s="35">
        <f>(O32/P$34)</f>
        <v>1758.0202602780244</v>
      </c>
      <c r="Q32" s="6"/>
      <c r="R32" s="2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</row>
    <row r="33" spans="1:16">
      <c r="A33" s="15"/>
      <c r="B33" s="17"/>
      <c r="C33" s="17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8"/>
    </row>
    <row r="34" spans="1:16">
      <c r="A34" s="36"/>
      <c r="B34" s="37"/>
      <c r="C34" s="37"/>
      <c r="D34" s="38"/>
      <c r="E34" s="38"/>
      <c r="F34" s="38"/>
      <c r="G34" s="38"/>
      <c r="H34" s="38"/>
      <c r="I34" s="38"/>
      <c r="J34" s="38"/>
      <c r="K34" s="38"/>
      <c r="L34" s="38"/>
      <c r="M34" s="93" t="s">
        <v>91</v>
      </c>
      <c r="N34" s="93"/>
      <c r="O34" s="93"/>
      <c r="P34" s="39">
        <v>6762</v>
      </c>
    </row>
    <row r="35" spans="1:16">
      <c r="A35" s="94"/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6"/>
    </row>
    <row r="36" spans="1:16" ht="15.75" customHeight="1" thickBot="1">
      <c r="A36" s="97" t="s">
        <v>47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9"/>
    </row>
  </sheetData>
  <mergeCells count="10">
    <mergeCell ref="M34:O34"/>
    <mergeCell ref="A35:P35"/>
    <mergeCell ref="A36:P36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789345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356310</v>
      </c>
      <c r="L5" s="24">
        <f t="shared" si="0"/>
        <v>0</v>
      </c>
      <c r="M5" s="24">
        <f t="shared" si="0"/>
        <v>0</v>
      </c>
      <c r="N5" s="25">
        <f t="shared" ref="N5:N29" si="1">SUM(D5:M5)</f>
        <v>1145655</v>
      </c>
      <c r="O5" s="30">
        <f t="shared" ref="O5:O29" si="2">(N5/O$31)</f>
        <v>226.05662983425415</v>
      </c>
      <c r="P5" s="6"/>
    </row>
    <row r="6" spans="1:133">
      <c r="A6" s="12"/>
      <c r="B6" s="42">
        <v>511</v>
      </c>
      <c r="C6" s="19" t="s">
        <v>19</v>
      </c>
      <c r="D6" s="43">
        <v>59584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59584</v>
      </c>
      <c r="O6" s="44">
        <f t="shared" si="2"/>
        <v>11.756906077348066</v>
      </c>
      <c r="P6" s="9"/>
    </row>
    <row r="7" spans="1:133">
      <c r="A7" s="12"/>
      <c r="B7" s="42">
        <v>512</v>
      </c>
      <c r="C7" s="19" t="s">
        <v>20</v>
      </c>
      <c r="D7" s="43">
        <v>263020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263020</v>
      </c>
      <c r="O7" s="44">
        <f t="shared" si="2"/>
        <v>51.898184688239937</v>
      </c>
      <c r="P7" s="9"/>
    </row>
    <row r="8" spans="1:133">
      <c r="A8" s="12"/>
      <c r="B8" s="42">
        <v>513</v>
      </c>
      <c r="C8" s="19" t="s">
        <v>21</v>
      </c>
      <c r="D8" s="43">
        <v>202208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79955</v>
      </c>
      <c r="L8" s="43">
        <v>0</v>
      </c>
      <c r="M8" s="43">
        <v>0</v>
      </c>
      <c r="N8" s="43">
        <f t="shared" si="1"/>
        <v>282163</v>
      </c>
      <c r="O8" s="44">
        <f t="shared" si="2"/>
        <v>55.675414364640886</v>
      </c>
      <c r="P8" s="9"/>
    </row>
    <row r="9" spans="1:133">
      <c r="A9" s="12"/>
      <c r="B9" s="42">
        <v>514</v>
      </c>
      <c r="C9" s="19" t="s">
        <v>22</v>
      </c>
      <c r="D9" s="43">
        <v>62883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62883</v>
      </c>
      <c r="O9" s="44">
        <f t="shared" si="2"/>
        <v>12.407853196527229</v>
      </c>
      <c r="P9" s="9"/>
    </row>
    <row r="10" spans="1:133">
      <c r="A10" s="12"/>
      <c r="B10" s="42">
        <v>518</v>
      </c>
      <c r="C10" s="19" t="s">
        <v>23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276355</v>
      </c>
      <c r="L10" s="43">
        <v>0</v>
      </c>
      <c r="M10" s="43">
        <v>0</v>
      </c>
      <c r="N10" s="43">
        <f t="shared" si="1"/>
        <v>276355</v>
      </c>
      <c r="O10" s="44">
        <f t="shared" si="2"/>
        <v>54.529400157853196</v>
      </c>
      <c r="P10" s="9"/>
    </row>
    <row r="11" spans="1:133">
      <c r="A11" s="12"/>
      <c r="B11" s="42">
        <v>519</v>
      </c>
      <c r="C11" s="19" t="s">
        <v>24</v>
      </c>
      <c r="D11" s="43">
        <v>201650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201650</v>
      </c>
      <c r="O11" s="44">
        <f t="shared" si="2"/>
        <v>39.788871349644829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SUM(D13:D15)</f>
        <v>1831689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1831689</v>
      </c>
      <c r="O12" s="41">
        <f t="shared" si="2"/>
        <v>361.42245461720597</v>
      </c>
      <c r="P12" s="10"/>
    </row>
    <row r="13" spans="1:133">
      <c r="A13" s="12"/>
      <c r="B13" s="42">
        <v>521</v>
      </c>
      <c r="C13" s="19" t="s">
        <v>26</v>
      </c>
      <c r="D13" s="43">
        <v>887392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887392</v>
      </c>
      <c r="O13" s="44">
        <f t="shared" si="2"/>
        <v>175.09707971586425</v>
      </c>
      <c r="P13" s="9"/>
    </row>
    <row r="14" spans="1:133">
      <c r="A14" s="12"/>
      <c r="B14" s="42">
        <v>522</v>
      </c>
      <c r="C14" s="19" t="s">
        <v>27</v>
      </c>
      <c r="D14" s="43">
        <v>758260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758260</v>
      </c>
      <c r="O14" s="44">
        <f t="shared" si="2"/>
        <v>149.61720599842147</v>
      </c>
      <c r="P14" s="9"/>
    </row>
    <row r="15" spans="1:133">
      <c r="A15" s="12"/>
      <c r="B15" s="42">
        <v>524</v>
      </c>
      <c r="C15" s="19" t="s">
        <v>28</v>
      </c>
      <c r="D15" s="43">
        <v>186037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186037</v>
      </c>
      <c r="O15" s="44">
        <f t="shared" si="2"/>
        <v>36.708168902920285</v>
      </c>
      <c r="P15" s="9"/>
    </row>
    <row r="16" spans="1:133" ht="15.75">
      <c r="A16" s="26" t="s">
        <v>29</v>
      </c>
      <c r="B16" s="27"/>
      <c r="C16" s="28"/>
      <c r="D16" s="29">
        <f t="shared" ref="D16:M16" si="4">SUM(D17:D21)</f>
        <v>496543</v>
      </c>
      <c r="E16" s="29">
        <f t="shared" si="4"/>
        <v>0</v>
      </c>
      <c r="F16" s="29">
        <f t="shared" si="4"/>
        <v>0</v>
      </c>
      <c r="G16" s="29">
        <f t="shared" si="4"/>
        <v>0</v>
      </c>
      <c r="H16" s="29">
        <f t="shared" si="4"/>
        <v>0</v>
      </c>
      <c r="I16" s="29">
        <f t="shared" si="4"/>
        <v>1927511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40">
        <f t="shared" si="1"/>
        <v>2424054</v>
      </c>
      <c r="O16" s="41">
        <f t="shared" si="2"/>
        <v>478.30584056827149</v>
      </c>
      <c r="P16" s="10"/>
    </row>
    <row r="17" spans="1:119">
      <c r="A17" s="12"/>
      <c r="B17" s="42">
        <v>533</v>
      </c>
      <c r="C17" s="19" t="s">
        <v>30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879444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879444</v>
      </c>
      <c r="O17" s="44">
        <f t="shared" si="2"/>
        <v>173.52880820836623</v>
      </c>
      <c r="P17" s="9"/>
    </row>
    <row r="18" spans="1:119">
      <c r="A18" s="12"/>
      <c r="B18" s="42">
        <v>534</v>
      </c>
      <c r="C18" s="19" t="s">
        <v>31</v>
      </c>
      <c r="D18" s="43">
        <v>447780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447780</v>
      </c>
      <c r="O18" s="44">
        <f t="shared" si="2"/>
        <v>88.354380426203633</v>
      </c>
      <c r="P18" s="9"/>
    </row>
    <row r="19" spans="1:119">
      <c r="A19" s="12"/>
      <c r="B19" s="42">
        <v>535</v>
      </c>
      <c r="C19" s="19" t="s">
        <v>32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1009280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1009280</v>
      </c>
      <c r="O19" s="44">
        <f t="shared" si="2"/>
        <v>199.14759273875296</v>
      </c>
      <c r="P19" s="9"/>
    </row>
    <row r="20" spans="1:119">
      <c r="A20" s="12"/>
      <c r="B20" s="42">
        <v>538</v>
      </c>
      <c r="C20" s="19" t="s">
        <v>34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38787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38787</v>
      </c>
      <c r="O20" s="44">
        <f t="shared" si="2"/>
        <v>7.653314917127072</v>
      </c>
      <c r="P20" s="9"/>
    </row>
    <row r="21" spans="1:119">
      <c r="A21" s="12"/>
      <c r="B21" s="42">
        <v>539</v>
      </c>
      <c r="C21" s="19" t="s">
        <v>35</v>
      </c>
      <c r="D21" s="43">
        <v>48763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48763</v>
      </c>
      <c r="O21" s="44">
        <f t="shared" si="2"/>
        <v>9.6217442778216267</v>
      </c>
      <c r="P21" s="9"/>
    </row>
    <row r="22" spans="1:119" ht="15.75">
      <c r="A22" s="26" t="s">
        <v>36</v>
      </c>
      <c r="B22" s="27"/>
      <c r="C22" s="28"/>
      <c r="D22" s="29">
        <f t="shared" ref="D22:M22" si="5">SUM(D23:D23)</f>
        <v>457021</v>
      </c>
      <c r="E22" s="29">
        <f t="shared" si="5"/>
        <v>0</v>
      </c>
      <c r="F22" s="29">
        <f t="shared" si="5"/>
        <v>0</v>
      </c>
      <c r="G22" s="29">
        <f t="shared" si="5"/>
        <v>0</v>
      </c>
      <c r="H22" s="29">
        <f t="shared" si="5"/>
        <v>0</v>
      </c>
      <c r="I22" s="29">
        <f t="shared" si="5"/>
        <v>0</v>
      </c>
      <c r="J22" s="29">
        <f t="shared" si="5"/>
        <v>0</v>
      </c>
      <c r="K22" s="29">
        <f t="shared" si="5"/>
        <v>0</v>
      </c>
      <c r="L22" s="29">
        <f t="shared" si="5"/>
        <v>0</v>
      </c>
      <c r="M22" s="29">
        <f t="shared" si="5"/>
        <v>0</v>
      </c>
      <c r="N22" s="29">
        <f t="shared" si="1"/>
        <v>457021</v>
      </c>
      <c r="O22" s="41">
        <f t="shared" si="2"/>
        <v>90.177782162588798</v>
      </c>
      <c r="P22" s="10"/>
    </row>
    <row r="23" spans="1:119">
      <c r="A23" s="12"/>
      <c r="B23" s="42">
        <v>541</v>
      </c>
      <c r="C23" s="19" t="s">
        <v>37</v>
      </c>
      <c r="D23" s="43">
        <v>457021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457021</v>
      </c>
      <c r="O23" s="44">
        <f t="shared" si="2"/>
        <v>90.177782162588798</v>
      </c>
      <c r="P23" s="9"/>
    </row>
    <row r="24" spans="1:119" ht="15.75">
      <c r="A24" s="26" t="s">
        <v>38</v>
      </c>
      <c r="B24" s="27"/>
      <c r="C24" s="28"/>
      <c r="D24" s="29">
        <f t="shared" ref="D24:M24" si="6">SUM(D25:D26)</f>
        <v>448419</v>
      </c>
      <c r="E24" s="29">
        <f t="shared" si="6"/>
        <v>0</v>
      </c>
      <c r="F24" s="29">
        <f t="shared" si="6"/>
        <v>0</v>
      </c>
      <c r="G24" s="29">
        <f t="shared" si="6"/>
        <v>0</v>
      </c>
      <c r="H24" s="29">
        <f t="shared" si="6"/>
        <v>0</v>
      </c>
      <c r="I24" s="29">
        <f t="shared" si="6"/>
        <v>0</v>
      </c>
      <c r="J24" s="29">
        <f t="shared" si="6"/>
        <v>0</v>
      </c>
      <c r="K24" s="29">
        <f t="shared" si="6"/>
        <v>0</v>
      </c>
      <c r="L24" s="29">
        <f t="shared" si="6"/>
        <v>0</v>
      </c>
      <c r="M24" s="29">
        <f t="shared" si="6"/>
        <v>0</v>
      </c>
      <c r="N24" s="29">
        <f t="shared" si="1"/>
        <v>448419</v>
      </c>
      <c r="O24" s="41">
        <f t="shared" si="2"/>
        <v>88.48046566692976</v>
      </c>
      <c r="P24" s="9"/>
    </row>
    <row r="25" spans="1:119">
      <c r="A25" s="12"/>
      <c r="B25" s="42">
        <v>571</v>
      </c>
      <c r="C25" s="19" t="s">
        <v>39</v>
      </c>
      <c r="D25" s="43">
        <v>125900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125900</v>
      </c>
      <c r="O25" s="44">
        <f t="shared" si="2"/>
        <v>24.842146803472769</v>
      </c>
      <c r="P25" s="9"/>
    </row>
    <row r="26" spans="1:119">
      <c r="A26" s="12"/>
      <c r="B26" s="42">
        <v>572</v>
      </c>
      <c r="C26" s="19" t="s">
        <v>40</v>
      </c>
      <c r="D26" s="43">
        <v>322519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322519</v>
      </c>
      <c r="O26" s="44">
        <f t="shared" si="2"/>
        <v>63.638318863456988</v>
      </c>
      <c r="P26" s="9"/>
    </row>
    <row r="27" spans="1:119" ht="15.75">
      <c r="A27" s="26" t="s">
        <v>44</v>
      </c>
      <c r="B27" s="27"/>
      <c r="C27" s="28"/>
      <c r="D27" s="29">
        <f t="shared" ref="D27:M27" si="7">SUM(D28:D28)</f>
        <v>0</v>
      </c>
      <c r="E27" s="29">
        <f t="shared" si="7"/>
        <v>0</v>
      </c>
      <c r="F27" s="29">
        <f t="shared" si="7"/>
        <v>0</v>
      </c>
      <c r="G27" s="29">
        <f t="shared" si="7"/>
        <v>0</v>
      </c>
      <c r="H27" s="29">
        <f t="shared" si="7"/>
        <v>0</v>
      </c>
      <c r="I27" s="29">
        <f t="shared" si="7"/>
        <v>118236</v>
      </c>
      <c r="J27" s="29">
        <f t="shared" si="7"/>
        <v>0</v>
      </c>
      <c r="K27" s="29">
        <f t="shared" si="7"/>
        <v>0</v>
      </c>
      <c r="L27" s="29">
        <f t="shared" si="7"/>
        <v>0</v>
      </c>
      <c r="M27" s="29">
        <f t="shared" si="7"/>
        <v>0</v>
      </c>
      <c r="N27" s="29">
        <f t="shared" si="1"/>
        <v>118236</v>
      </c>
      <c r="O27" s="41">
        <f t="shared" si="2"/>
        <v>23.329913180741912</v>
      </c>
      <c r="P27" s="9"/>
    </row>
    <row r="28" spans="1:119" ht="15.75" thickBot="1">
      <c r="A28" s="12"/>
      <c r="B28" s="42">
        <v>581</v>
      </c>
      <c r="C28" s="19" t="s">
        <v>45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43">
        <v>118236</v>
      </c>
      <c r="J28" s="43">
        <v>0</v>
      </c>
      <c r="K28" s="43">
        <v>0</v>
      </c>
      <c r="L28" s="43">
        <v>0</v>
      </c>
      <c r="M28" s="43">
        <v>0</v>
      </c>
      <c r="N28" s="43">
        <f t="shared" si="1"/>
        <v>118236</v>
      </c>
      <c r="O28" s="44">
        <f t="shared" si="2"/>
        <v>23.329913180741912</v>
      </c>
      <c r="P28" s="9"/>
    </row>
    <row r="29" spans="1:119" ht="16.5" thickBot="1">
      <c r="A29" s="13" t="s">
        <v>10</v>
      </c>
      <c r="B29" s="21"/>
      <c r="C29" s="20"/>
      <c r="D29" s="14">
        <f>SUM(D5,D12,D16,D22,D24,D27)</f>
        <v>4023017</v>
      </c>
      <c r="E29" s="14">
        <f t="shared" ref="E29:M29" si="8">SUM(E5,E12,E16,E22,E24,E27)</f>
        <v>0</v>
      </c>
      <c r="F29" s="14">
        <f t="shared" si="8"/>
        <v>0</v>
      </c>
      <c r="G29" s="14">
        <f t="shared" si="8"/>
        <v>0</v>
      </c>
      <c r="H29" s="14">
        <f t="shared" si="8"/>
        <v>0</v>
      </c>
      <c r="I29" s="14">
        <f t="shared" si="8"/>
        <v>2045747</v>
      </c>
      <c r="J29" s="14">
        <f t="shared" si="8"/>
        <v>0</v>
      </c>
      <c r="K29" s="14">
        <f t="shared" si="8"/>
        <v>356310</v>
      </c>
      <c r="L29" s="14">
        <f t="shared" si="8"/>
        <v>0</v>
      </c>
      <c r="M29" s="14">
        <f t="shared" si="8"/>
        <v>0</v>
      </c>
      <c r="N29" s="14">
        <f t="shared" si="1"/>
        <v>6425074</v>
      </c>
      <c r="O29" s="35">
        <f t="shared" si="2"/>
        <v>1267.7730860299921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5"/>
      <c r="B30" s="17"/>
      <c r="C30" s="17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/>
    </row>
    <row r="31" spans="1:119">
      <c r="A31" s="36"/>
      <c r="B31" s="37"/>
      <c r="C31" s="37"/>
      <c r="D31" s="38"/>
      <c r="E31" s="38"/>
      <c r="F31" s="38"/>
      <c r="G31" s="38"/>
      <c r="H31" s="38"/>
      <c r="I31" s="38"/>
      <c r="J31" s="38"/>
      <c r="K31" s="38"/>
      <c r="L31" s="93" t="s">
        <v>53</v>
      </c>
      <c r="M31" s="93"/>
      <c r="N31" s="93"/>
      <c r="O31" s="39">
        <v>5068</v>
      </c>
    </row>
    <row r="32" spans="1:119">
      <c r="A32" s="94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6"/>
    </row>
    <row r="33" spans="1:15" ht="15.75" customHeight="1" thickBot="1">
      <c r="A33" s="97" t="s">
        <v>47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9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912999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441240</v>
      </c>
      <c r="L5" s="24">
        <f t="shared" si="0"/>
        <v>0</v>
      </c>
      <c r="M5" s="24">
        <f t="shared" si="0"/>
        <v>0</v>
      </c>
      <c r="N5" s="25">
        <f t="shared" ref="N5:N26" si="1">SUM(D5:M5)</f>
        <v>1354239</v>
      </c>
      <c r="O5" s="30">
        <f t="shared" ref="O5:O26" si="2">(N5/O$28)</f>
        <v>269.87624551614186</v>
      </c>
      <c r="P5" s="6"/>
    </row>
    <row r="6" spans="1:133">
      <c r="A6" s="12"/>
      <c r="B6" s="42">
        <v>511</v>
      </c>
      <c r="C6" s="19" t="s">
        <v>19</v>
      </c>
      <c r="D6" s="43">
        <v>75357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75357</v>
      </c>
      <c r="O6" s="44">
        <f t="shared" si="2"/>
        <v>15.017337584695097</v>
      </c>
      <c r="P6" s="9"/>
    </row>
    <row r="7" spans="1:133">
      <c r="A7" s="12"/>
      <c r="B7" s="42">
        <v>513</v>
      </c>
      <c r="C7" s="19" t="s">
        <v>21</v>
      </c>
      <c r="D7" s="43">
        <v>165486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97012</v>
      </c>
      <c r="L7" s="43">
        <v>0</v>
      </c>
      <c r="M7" s="43">
        <v>0</v>
      </c>
      <c r="N7" s="43">
        <f t="shared" si="1"/>
        <v>262498</v>
      </c>
      <c r="O7" s="44">
        <f t="shared" si="2"/>
        <v>52.31127939418095</v>
      </c>
      <c r="P7" s="9"/>
    </row>
    <row r="8" spans="1:133">
      <c r="A8" s="12"/>
      <c r="B8" s="42">
        <v>514</v>
      </c>
      <c r="C8" s="19" t="s">
        <v>22</v>
      </c>
      <c r="D8" s="43">
        <v>63216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63216</v>
      </c>
      <c r="O8" s="44">
        <f t="shared" si="2"/>
        <v>12.597847748106815</v>
      </c>
      <c r="P8" s="9"/>
    </row>
    <row r="9" spans="1:133">
      <c r="A9" s="12"/>
      <c r="B9" s="42">
        <v>518</v>
      </c>
      <c r="C9" s="19" t="s">
        <v>23</v>
      </c>
      <c r="D9" s="43">
        <v>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344228</v>
      </c>
      <c r="L9" s="43">
        <v>0</v>
      </c>
      <c r="M9" s="43">
        <v>0</v>
      </c>
      <c r="N9" s="43">
        <f t="shared" si="1"/>
        <v>344228</v>
      </c>
      <c r="O9" s="44">
        <f t="shared" si="2"/>
        <v>68.598644878437625</v>
      </c>
      <c r="P9" s="9"/>
    </row>
    <row r="10" spans="1:133">
      <c r="A10" s="12"/>
      <c r="B10" s="42">
        <v>519</v>
      </c>
      <c r="C10" s="19" t="s">
        <v>24</v>
      </c>
      <c r="D10" s="43">
        <v>608940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608940</v>
      </c>
      <c r="O10" s="44">
        <f t="shared" si="2"/>
        <v>121.3511359107214</v>
      </c>
      <c r="P10" s="9"/>
    </row>
    <row r="11" spans="1:133" ht="15.75">
      <c r="A11" s="26" t="s">
        <v>25</v>
      </c>
      <c r="B11" s="27"/>
      <c r="C11" s="28"/>
      <c r="D11" s="29">
        <f t="shared" ref="D11:M11" si="3">SUM(D12:D14)</f>
        <v>1672779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1672779</v>
      </c>
      <c r="O11" s="41">
        <f t="shared" si="2"/>
        <v>333.35571941012353</v>
      </c>
      <c r="P11" s="10"/>
    </row>
    <row r="12" spans="1:133">
      <c r="A12" s="12"/>
      <c r="B12" s="42">
        <v>521</v>
      </c>
      <c r="C12" s="19" t="s">
        <v>26</v>
      </c>
      <c r="D12" s="43">
        <v>903585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903585</v>
      </c>
      <c r="O12" s="44">
        <f t="shared" si="2"/>
        <v>180.06875249103228</v>
      </c>
      <c r="P12" s="9"/>
    </row>
    <row r="13" spans="1:133">
      <c r="A13" s="12"/>
      <c r="B13" s="42">
        <v>522</v>
      </c>
      <c r="C13" s="19" t="s">
        <v>27</v>
      </c>
      <c r="D13" s="43">
        <v>528830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528830</v>
      </c>
      <c r="O13" s="44">
        <f t="shared" si="2"/>
        <v>105.3866082104424</v>
      </c>
      <c r="P13" s="9"/>
    </row>
    <row r="14" spans="1:133">
      <c r="A14" s="12"/>
      <c r="B14" s="42">
        <v>524</v>
      </c>
      <c r="C14" s="19" t="s">
        <v>28</v>
      </c>
      <c r="D14" s="43">
        <v>240364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240364</v>
      </c>
      <c r="O14" s="44">
        <f t="shared" si="2"/>
        <v>47.900358708648866</v>
      </c>
      <c r="P14" s="9"/>
    </row>
    <row r="15" spans="1:133" ht="15.75">
      <c r="A15" s="26" t="s">
        <v>29</v>
      </c>
      <c r="B15" s="27"/>
      <c r="C15" s="28"/>
      <c r="D15" s="29">
        <f t="shared" ref="D15:M15" si="4">SUM(D16:D20)</f>
        <v>425882</v>
      </c>
      <c r="E15" s="29">
        <f t="shared" si="4"/>
        <v>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2233728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2659610</v>
      </c>
      <c r="O15" s="41">
        <f t="shared" si="2"/>
        <v>530.01394978078918</v>
      </c>
      <c r="P15" s="10"/>
    </row>
    <row r="16" spans="1:133">
      <c r="A16" s="12"/>
      <c r="B16" s="42">
        <v>533</v>
      </c>
      <c r="C16" s="19" t="s">
        <v>30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865433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865433</v>
      </c>
      <c r="O16" s="44">
        <f t="shared" si="2"/>
        <v>172.4657233957752</v>
      </c>
      <c r="P16" s="9"/>
    </row>
    <row r="17" spans="1:119">
      <c r="A17" s="12"/>
      <c r="B17" s="42">
        <v>534</v>
      </c>
      <c r="C17" s="19" t="s">
        <v>31</v>
      </c>
      <c r="D17" s="43">
        <v>326403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326403</v>
      </c>
      <c r="O17" s="44">
        <f t="shared" si="2"/>
        <v>65.046432841769629</v>
      </c>
      <c r="P17" s="9"/>
    </row>
    <row r="18" spans="1:119">
      <c r="A18" s="12"/>
      <c r="B18" s="42">
        <v>535</v>
      </c>
      <c r="C18" s="19" t="s">
        <v>32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1245868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1245868</v>
      </c>
      <c r="O18" s="44">
        <f t="shared" si="2"/>
        <v>248.279792746114</v>
      </c>
      <c r="P18" s="9"/>
    </row>
    <row r="19" spans="1:119">
      <c r="A19" s="12"/>
      <c r="B19" s="42">
        <v>538</v>
      </c>
      <c r="C19" s="19" t="s">
        <v>34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122427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122427</v>
      </c>
      <c r="O19" s="44">
        <f t="shared" si="2"/>
        <v>24.397568752491033</v>
      </c>
      <c r="P19" s="9"/>
    </row>
    <row r="20" spans="1:119">
      <c r="A20" s="12"/>
      <c r="B20" s="42">
        <v>539</v>
      </c>
      <c r="C20" s="19" t="s">
        <v>35</v>
      </c>
      <c r="D20" s="43">
        <v>99479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99479</v>
      </c>
      <c r="O20" s="44">
        <f t="shared" si="2"/>
        <v>19.824432044639298</v>
      </c>
      <c r="P20" s="9"/>
    </row>
    <row r="21" spans="1:119" ht="15.75">
      <c r="A21" s="26" t="s">
        <v>36</v>
      </c>
      <c r="B21" s="27"/>
      <c r="C21" s="28"/>
      <c r="D21" s="29">
        <f t="shared" ref="D21:M21" si="5">SUM(D22:D22)</f>
        <v>370401</v>
      </c>
      <c r="E21" s="29">
        <f t="shared" si="5"/>
        <v>0</v>
      </c>
      <c r="F21" s="29">
        <f t="shared" si="5"/>
        <v>0</v>
      </c>
      <c r="G21" s="29">
        <f t="shared" si="5"/>
        <v>0</v>
      </c>
      <c r="H21" s="29">
        <f t="shared" si="5"/>
        <v>0</v>
      </c>
      <c r="I21" s="29">
        <f t="shared" si="5"/>
        <v>0</v>
      </c>
      <c r="J21" s="29">
        <f t="shared" si="5"/>
        <v>0</v>
      </c>
      <c r="K21" s="29">
        <f t="shared" si="5"/>
        <v>0</v>
      </c>
      <c r="L21" s="29">
        <f t="shared" si="5"/>
        <v>0</v>
      </c>
      <c r="M21" s="29">
        <f t="shared" si="5"/>
        <v>0</v>
      </c>
      <c r="N21" s="29">
        <f t="shared" si="1"/>
        <v>370401</v>
      </c>
      <c r="O21" s="41">
        <f t="shared" si="2"/>
        <v>73.814467915504181</v>
      </c>
      <c r="P21" s="10"/>
    </row>
    <row r="22" spans="1:119">
      <c r="A22" s="12"/>
      <c r="B22" s="42">
        <v>541</v>
      </c>
      <c r="C22" s="19" t="s">
        <v>37</v>
      </c>
      <c r="D22" s="43">
        <v>370401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370401</v>
      </c>
      <c r="O22" s="44">
        <f t="shared" si="2"/>
        <v>73.814467915504181</v>
      </c>
      <c r="P22" s="9"/>
    </row>
    <row r="23" spans="1:119" ht="15.75">
      <c r="A23" s="26" t="s">
        <v>38</v>
      </c>
      <c r="B23" s="27"/>
      <c r="C23" s="28"/>
      <c r="D23" s="29">
        <f t="shared" ref="D23:M23" si="6">SUM(D24:D25)</f>
        <v>292765</v>
      </c>
      <c r="E23" s="29">
        <f t="shared" si="6"/>
        <v>0</v>
      </c>
      <c r="F23" s="29">
        <f t="shared" si="6"/>
        <v>0</v>
      </c>
      <c r="G23" s="29">
        <f t="shared" si="6"/>
        <v>0</v>
      </c>
      <c r="H23" s="29">
        <f t="shared" si="6"/>
        <v>0</v>
      </c>
      <c r="I23" s="29">
        <f t="shared" si="6"/>
        <v>0</v>
      </c>
      <c r="J23" s="29">
        <f t="shared" si="6"/>
        <v>0</v>
      </c>
      <c r="K23" s="29">
        <f t="shared" si="6"/>
        <v>0</v>
      </c>
      <c r="L23" s="29">
        <f t="shared" si="6"/>
        <v>0</v>
      </c>
      <c r="M23" s="29">
        <f t="shared" si="6"/>
        <v>0</v>
      </c>
      <c r="N23" s="29">
        <f t="shared" si="1"/>
        <v>292765</v>
      </c>
      <c r="O23" s="41">
        <f t="shared" si="2"/>
        <v>58.342965324830608</v>
      </c>
      <c r="P23" s="9"/>
    </row>
    <row r="24" spans="1:119">
      <c r="A24" s="12"/>
      <c r="B24" s="42">
        <v>571</v>
      </c>
      <c r="C24" s="19" t="s">
        <v>39</v>
      </c>
      <c r="D24" s="43">
        <v>95669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95669</v>
      </c>
      <c r="O24" s="44">
        <f t="shared" si="2"/>
        <v>19.065165404543642</v>
      </c>
      <c r="P24" s="9"/>
    </row>
    <row r="25" spans="1:119" ht="15.75" thickBot="1">
      <c r="A25" s="12"/>
      <c r="B25" s="42">
        <v>572</v>
      </c>
      <c r="C25" s="19" t="s">
        <v>40</v>
      </c>
      <c r="D25" s="43">
        <v>197096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197096</v>
      </c>
      <c r="O25" s="44">
        <f t="shared" si="2"/>
        <v>39.277799920286967</v>
      </c>
      <c r="P25" s="9"/>
    </row>
    <row r="26" spans="1:119" ht="16.5" thickBot="1">
      <c r="A26" s="13" t="s">
        <v>10</v>
      </c>
      <c r="B26" s="21"/>
      <c r="C26" s="20"/>
      <c r="D26" s="14">
        <f>SUM(D5,D11,D15,D21,D23)</f>
        <v>3674826</v>
      </c>
      <c r="E26" s="14">
        <f t="shared" ref="E26:M26" si="7">SUM(E5,E11,E15,E21,E23)</f>
        <v>0</v>
      </c>
      <c r="F26" s="14">
        <f t="shared" si="7"/>
        <v>0</v>
      </c>
      <c r="G26" s="14">
        <f t="shared" si="7"/>
        <v>0</v>
      </c>
      <c r="H26" s="14">
        <f t="shared" si="7"/>
        <v>0</v>
      </c>
      <c r="I26" s="14">
        <f t="shared" si="7"/>
        <v>2233728</v>
      </c>
      <c r="J26" s="14">
        <f t="shared" si="7"/>
        <v>0</v>
      </c>
      <c r="K26" s="14">
        <f t="shared" si="7"/>
        <v>441240</v>
      </c>
      <c r="L26" s="14">
        <f t="shared" si="7"/>
        <v>0</v>
      </c>
      <c r="M26" s="14">
        <f t="shared" si="7"/>
        <v>0</v>
      </c>
      <c r="N26" s="14">
        <f t="shared" si="1"/>
        <v>6349794</v>
      </c>
      <c r="O26" s="35">
        <f t="shared" si="2"/>
        <v>1265.4033479473894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5"/>
      <c r="B27" s="17"/>
      <c r="C27" s="17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/>
    </row>
    <row r="28" spans="1:119">
      <c r="A28" s="36"/>
      <c r="B28" s="37"/>
      <c r="C28" s="37"/>
      <c r="D28" s="38"/>
      <c r="E28" s="38"/>
      <c r="F28" s="38"/>
      <c r="G28" s="38"/>
      <c r="H28" s="38"/>
      <c r="I28" s="38"/>
      <c r="J28" s="38"/>
      <c r="K28" s="38"/>
      <c r="L28" s="93" t="s">
        <v>51</v>
      </c>
      <c r="M28" s="93"/>
      <c r="N28" s="93"/>
      <c r="O28" s="39">
        <v>5018</v>
      </c>
    </row>
    <row r="29" spans="1:119">
      <c r="A29" s="94"/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</row>
    <row r="30" spans="1:119" ht="15.75" customHeight="1" thickBot="1">
      <c r="A30" s="97" t="s">
        <v>47</v>
      </c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9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1066134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490807</v>
      </c>
      <c r="L5" s="24">
        <f t="shared" si="0"/>
        <v>0</v>
      </c>
      <c r="M5" s="24">
        <f t="shared" si="0"/>
        <v>0</v>
      </c>
      <c r="N5" s="25">
        <f t="shared" ref="N5:N29" si="1">SUM(D5:M5)</f>
        <v>1556941</v>
      </c>
      <c r="O5" s="30">
        <f t="shared" ref="O5:O29" si="2">(N5/O$31)</f>
        <v>309.96237308381444</v>
      </c>
      <c r="P5" s="6"/>
    </row>
    <row r="6" spans="1:133">
      <c r="A6" s="12"/>
      <c r="B6" s="42">
        <v>511</v>
      </c>
      <c r="C6" s="19" t="s">
        <v>19</v>
      </c>
      <c r="D6" s="43">
        <v>49499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49499</v>
      </c>
      <c r="O6" s="44">
        <f t="shared" si="2"/>
        <v>9.8544694405733626</v>
      </c>
      <c r="P6" s="9"/>
    </row>
    <row r="7" spans="1:133">
      <c r="A7" s="12"/>
      <c r="B7" s="42">
        <v>512</v>
      </c>
      <c r="C7" s="19" t="s">
        <v>20</v>
      </c>
      <c r="D7" s="43">
        <v>147033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147033</v>
      </c>
      <c r="O7" s="44">
        <f t="shared" si="2"/>
        <v>29.271949034441569</v>
      </c>
      <c r="P7" s="9"/>
    </row>
    <row r="8" spans="1:133">
      <c r="A8" s="12"/>
      <c r="B8" s="42">
        <v>513</v>
      </c>
      <c r="C8" s="19" t="s">
        <v>21</v>
      </c>
      <c r="D8" s="43">
        <v>162416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95629</v>
      </c>
      <c r="L8" s="43">
        <v>0</v>
      </c>
      <c r="M8" s="43">
        <v>0</v>
      </c>
      <c r="N8" s="43">
        <f t="shared" si="1"/>
        <v>258045</v>
      </c>
      <c r="O8" s="44">
        <f t="shared" si="2"/>
        <v>51.372685646028273</v>
      </c>
      <c r="P8" s="9"/>
    </row>
    <row r="9" spans="1:133">
      <c r="A9" s="12"/>
      <c r="B9" s="42">
        <v>514</v>
      </c>
      <c r="C9" s="19" t="s">
        <v>22</v>
      </c>
      <c r="D9" s="43">
        <v>68437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68437</v>
      </c>
      <c r="O9" s="44">
        <f t="shared" si="2"/>
        <v>13.624726259207645</v>
      </c>
      <c r="P9" s="9"/>
    </row>
    <row r="10" spans="1:133">
      <c r="A10" s="12"/>
      <c r="B10" s="42">
        <v>518</v>
      </c>
      <c r="C10" s="19" t="s">
        <v>23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395178</v>
      </c>
      <c r="L10" s="43">
        <v>0</v>
      </c>
      <c r="M10" s="43">
        <v>0</v>
      </c>
      <c r="N10" s="43">
        <f t="shared" si="1"/>
        <v>395178</v>
      </c>
      <c r="O10" s="44">
        <f t="shared" si="2"/>
        <v>78.673700975512645</v>
      </c>
      <c r="P10" s="9"/>
    </row>
    <row r="11" spans="1:133">
      <c r="A11" s="12"/>
      <c r="B11" s="42">
        <v>519</v>
      </c>
      <c r="C11" s="19" t="s">
        <v>24</v>
      </c>
      <c r="D11" s="43">
        <v>638749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638749</v>
      </c>
      <c r="O11" s="44">
        <f t="shared" si="2"/>
        <v>127.16484172805096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SUM(D13:D15)</f>
        <v>1543885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1543885</v>
      </c>
      <c r="O12" s="41">
        <f t="shared" si="2"/>
        <v>307.36312960382241</v>
      </c>
      <c r="P12" s="10"/>
    </row>
    <row r="13" spans="1:133">
      <c r="A13" s="12"/>
      <c r="B13" s="42">
        <v>521</v>
      </c>
      <c r="C13" s="19" t="s">
        <v>26</v>
      </c>
      <c r="D13" s="43">
        <v>904940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904940</v>
      </c>
      <c r="O13" s="44">
        <f t="shared" si="2"/>
        <v>180.15926737009755</v>
      </c>
      <c r="P13" s="9"/>
    </row>
    <row r="14" spans="1:133">
      <c r="A14" s="12"/>
      <c r="B14" s="42">
        <v>522</v>
      </c>
      <c r="C14" s="19" t="s">
        <v>27</v>
      </c>
      <c r="D14" s="43">
        <v>536802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536802</v>
      </c>
      <c r="O14" s="44">
        <f t="shared" si="2"/>
        <v>106.86880350388215</v>
      </c>
      <c r="P14" s="9"/>
    </row>
    <row r="15" spans="1:133">
      <c r="A15" s="12"/>
      <c r="B15" s="42">
        <v>524</v>
      </c>
      <c r="C15" s="19" t="s">
        <v>28</v>
      </c>
      <c r="D15" s="43">
        <v>102143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102143</v>
      </c>
      <c r="O15" s="44">
        <f t="shared" si="2"/>
        <v>20.335058729842725</v>
      </c>
      <c r="P15" s="9"/>
    </row>
    <row r="16" spans="1:133" ht="15.75">
      <c r="A16" s="26" t="s">
        <v>29</v>
      </c>
      <c r="B16" s="27"/>
      <c r="C16" s="28"/>
      <c r="D16" s="29">
        <f t="shared" ref="D16:M16" si="4">SUM(D17:D21)</f>
        <v>542703</v>
      </c>
      <c r="E16" s="29">
        <f t="shared" si="4"/>
        <v>0</v>
      </c>
      <c r="F16" s="29">
        <f t="shared" si="4"/>
        <v>0</v>
      </c>
      <c r="G16" s="29">
        <f t="shared" si="4"/>
        <v>0</v>
      </c>
      <c r="H16" s="29">
        <f t="shared" si="4"/>
        <v>0</v>
      </c>
      <c r="I16" s="29">
        <f t="shared" si="4"/>
        <v>2610211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40">
        <f t="shared" si="1"/>
        <v>3152914</v>
      </c>
      <c r="O16" s="41">
        <f t="shared" si="2"/>
        <v>627.6954011546884</v>
      </c>
      <c r="P16" s="10"/>
    </row>
    <row r="17" spans="1:119">
      <c r="A17" s="12"/>
      <c r="B17" s="42">
        <v>533</v>
      </c>
      <c r="C17" s="19" t="s">
        <v>30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1019691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1019691</v>
      </c>
      <c r="O17" s="44">
        <f t="shared" si="2"/>
        <v>203.00437985267769</v>
      </c>
      <c r="P17" s="9"/>
    </row>
    <row r="18" spans="1:119">
      <c r="A18" s="12"/>
      <c r="B18" s="42">
        <v>534</v>
      </c>
      <c r="C18" s="19" t="s">
        <v>31</v>
      </c>
      <c r="D18" s="43">
        <v>418519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418519</v>
      </c>
      <c r="O18" s="44">
        <f t="shared" si="2"/>
        <v>83.320525582321324</v>
      </c>
      <c r="P18" s="9"/>
    </row>
    <row r="19" spans="1:119">
      <c r="A19" s="12"/>
      <c r="B19" s="42">
        <v>535</v>
      </c>
      <c r="C19" s="19" t="s">
        <v>32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1443066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1443066</v>
      </c>
      <c r="O19" s="44">
        <f t="shared" si="2"/>
        <v>287.29165837149117</v>
      </c>
      <c r="P19" s="9"/>
    </row>
    <row r="20" spans="1:119">
      <c r="A20" s="12"/>
      <c r="B20" s="42">
        <v>538</v>
      </c>
      <c r="C20" s="19" t="s">
        <v>34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147454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147454</v>
      </c>
      <c r="O20" s="44">
        <f t="shared" si="2"/>
        <v>29.355763487955404</v>
      </c>
      <c r="P20" s="9"/>
    </row>
    <row r="21" spans="1:119">
      <c r="A21" s="12"/>
      <c r="B21" s="42">
        <v>539</v>
      </c>
      <c r="C21" s="19" t="s">
        <v>35</v>
      </c>
      <c r="D21" s="43">
        <v>124184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124184</v>
      </c>
      <c r="O21" s="44">
        <f t="shared" si="2"/>
        <v>24.723073860242884</v>
      </c>
      <c r="P21" s="9"/>
    </row>
    <row r="22" spans="1:119" ht="15.75">
      <c r="A22" s="26" t="s">
        <v>36</v>
      </c>
      <c r="B22" s="27"/>
      <c r="C22" s="28"/>
      <c r="D22" s="29">
        <f t="shared" ref="D22:M22" si="5">SUM(D23:D23)</f>
        <v>514106</v>
      </c>
      <c r="E22" s="29">
        <f t="shared" si="5"/>
        <v>0</v>
      </c>
      <c r="F22" s="29">
        <f t="shared" si="5"/>
        <v>0</v>
      </c>
      <c r="G22" s="29">
        <f t="shared" si="5"/>
        <v>0</v>
      </c>
      <c r="H22" s="29">
        <f t="shared" si="5"/>
        <v>0</v>
      </c>
      <c r="I22" s="29">
        <f t="shared" si="5"/>
        <v>0</v>
      </c>
      <c r="J22" s="29">
        <f t="shared" si="5"/>
        <v>0</v>
      </c>
      <c r="K22" s="29">
        <f t="shared" si="5"/>
        <v>0</v>
      </c>
      <c r="L22" s="29">
        <f t="shared" si="5"/>
        <v>0</v>
      </c>
      <c r="M22" s="29">
        <f t="shared" si="5"/>
        <v>0</v>
      </c>
      <c r="N22" s="29">
        <f t="shared" si="1"/>
        <v>514106</v>
      </c>
      <c r="O22" s="41">
        <f t="shared" si="2"/>
        <v>102.35038821421462</v>
      </c>
      <c r="P22" s="10"/>
    </row>
    <row r="23" spans="1:119">
      <c r="A23" s="12"/>
      <c r="B23" s="42">
        <v>541</v>
      </c>
      <c r="C23" s="19" t="s">
        <v>37</v>
      </c>
      <c r="D23" s="43">
        <v>514106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514106</v>
      </c>
      <c r="O23" s="44">
        <f t="shared" si="2"/>
        <v>102.35038821421462</v>
      </c>
      <c r="P23" s="9"/>
    </row>
    <row r="24" spans="1:119" ht="15.75">
      <c r="A24" s="26" t="s">
        <v>38</v>
      </c>
      <c r="B24" s="27"/>
      <c r="C24" s="28"/>
      <c r="D24" s="29">
        <f t="shared" ref="D24:M24" si="6">SUM(D25:D26)</f>
        <v>340180</v>
      </c>
      <c r="E24" s="29">
        <f t="shared" si="6"/>
        <v>0</v>
      </c>
      <c r="F24" s="29">
        <f t="shared" si="6"/>
        <v>0</v>
      </c>
      <c r="G24" s="29">
        <f t="shared" si="6"/>
        <v>0</v>
      </c>
      <c r="H24" s="29">
        <f t="shared" si="6"/>
        <v>0</v>
      </c>
      <c r="I24" s="29">
        <f t="shared" si="6"/>
        <v>0</v>
      </c>
      <c r="J24" s="29">
        <f t="shared" si="6"/>
        <v>0</v>
      </c>
      <c r="K24" s="29">
        <f t="shared" si="6"/>
        <v>0</v>
      </c>
      <c r="L24" s="29">
        <f t="shared" si="6"/>
        <v>0</v>
      </c>
      <c r="M24" s="29">
        <f t="shared" si="6"/>
        <v>0</v>
      </c>
      <c r="N24" s="29">
        <f t="shared" si="1"/>
        <v>340180</v>
      </c>
      <c r="O24" s="41">
        <f t="shared" si="2"/>
        <v>67.724467449731236</v>
      </c>
      <c r="P24" s="9"/>
    </row>
    <row r="25" spans="1:119">
      <c r="A25" s="12"/>
      <c r="B25" s="42">
        <v>571</v>
      </c>
      <c r="C25" s="19" t="s">
        <v>39</v>
      </c>
      <c r="D25" s="43">
        <v>75859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75859</v>
      </c>
      <c r="O25" s="44">
        <f t="shared" si="2"/>
        <v>15.102329285287677</v>
      </c>
      <c r="P25" s="9"/>
    </row>
    <row r="26" spans="1:119">
      <c r="A26" s="12"/>
      <c r="B26" s="42">
        <v>572</v>
      </c>
      <c r="C26" s="19" t="s">
        <v>40</v>
      </c>
      <c r="D26" s="43">
        <v>264321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264321</v>
      </c>
      <c r="O26" s="44">
        <f t="shared" si="2"/>
        <v>52.622138164443562</v>
      </c>
      <c r="P26" s="9"/>
    </row>
    <row r="27" spans="1:119" ht="15.75">
      <c r="A27" s="26" t="s">
        <v>44</v>
      </c>
      <c r="B27" s="27"/>
      <c r="C27" s="28"/>
      <c r="D27" s="29">
        <f t="shared" ref="D27:M27" si="7">SUM(D28:D28)</f>
        <v>0</v>
      </c>
      <c r="E27" s="29">
        <f t="shared" si="7"/>
        <v>0</v>
      </c>
      <c r="F27" s="29">
        <f t="shared" si="7"/>
        <v>0</v>
      </c>
      <c r="G27" s="29">
        <f t="shared" si="7"/>
        <v>0</v>
      </c>
      <c r="H27" s="29">
        <f t="shared" si="7"/>
        <v>0</v>
      </c>
      <c r="I27" s="29">
        <f t="shared" si="7"/>
        <v>404979</v>
      </c>
      <c r="J27" s="29">
        <f t="shared" si="7"/>
        <v>0</v>
      </c>
      <c r="K27" s="29">
        <f t="shared" si="7"/>
        <v>0</v>
      </c>
      <c r="L27" s="29">
        <f t="shared" si="7"/>
        <v>0</v>
      </c>
      <c r="M27" s="29">
        <f t="shared" si="7"/>
        <v>0</v>
      </c>
      <c r="N27" s="29">
        <f t="shared" si="1"/>
        <v>404979</v>
      </c>
      <c r="O27" s="41">
        <f t="shared" si="2"/>
        <v>80.624925343420273</v>
      </c>
      <c r="P27" s="9"/>
    </row>
    <row r="28" spans="1:119" ht="15.75" thickBot="1">
      <c r="A28" s="12"/>
      <c r="B28" s="42">
        <v>581</v>
      </c>
      <c r="C28" s="19" t="s">
        <v>45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43">
        <v>404979</v>
      </c>
      <c r="J28" s="43">
        <v>0</v>
      </c>
      <c r="K28" s="43">
        <v>0</v>
      </c>
      <c r="L28" s="43">
        <v>0</v>
      </c>
      <c r="M28" s="43">
        <v>0</v>
      </c>
      <c r="N28" s="43">
        <f t="shared" si="1"/>
        <v>404979</v>
      </c>
      <c r="O28" s="44">
        <f t="shared" si="2"/>
        <v>80.624925343420273</v>
      </c>
      <c r="P28" s="9"/>
    </row>
    <row r="29" spans="1:119" ht="16.5" thickBot="1">
      <c r="A29" s="13" t="s">
        <v>10</v>
      </c>
      <c r="B29" s="21"/>
      <c r="C29" s="20"/>
      <c r="D29" s="14">
        <f>SUM(D5,D12,D16,D22,D24,D27)</f>
        <v>4007008</v>
      </c>
      <c r="E29" s="14">
        <f t="shared" ref="E29:M29" si="8">SUM(E5,E12,E16,E22,E24,E27)</f>
        <v>0</v>
      </c>
      <c r="F29" s="14">
        <f t="shared" si="8"/>
        <v>0</v>
      </c>
      <c r="G29" s="14">
        <f t="shared" si="8"/>
        <v>0</v>
      </c>
      <c r="H29" s="14">
        <f t="shared" si="8"/>
        <v>0</v>
      </c>
      <c r="I29" s="14">
        <f t="shared" si="8"/>
        <v>3015190</v>
      </c>
      <c r="J29" s="14">
        <f t="shared" si="8"/>
        <v>0</v>
      </c>
      <c r="K29" s="14">
        <f t="shared" si="8"/>
        <v>490807</v>
      </c>
      <c r="L29" s="14">
        <f t="shared" si="8"/>
        <v>0</v>
      </c>
      <c r="M29" s="14">
        <f t="shared" si="8"/>
        <v>0</v>
      </c>
      <c r="N29" s="14">
        <f t="shared" si="1"/>
        <v>7513005</v>
      </c>
      <c r="O29" s="35">
        <f t="shared" si="2"/>
        <v>1495.7206848496915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5"/>
      <c r="B30" s="17"/>
      <c r="C30" s="17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/>
    </row>
    <row r="31" spans="1:119">
      <c r="A31" s="36"/>
      <c r="B31" s="37"/>
      <c r="C31" s="37"/>
      <c r="D31" s="38"/>
      <c r="E31" s="38"/>
      <c r="F31" s="38"/>
      <c r="G31" s="38"/>
      <c r="H31" s="38"/>
      <c r="I31" s="38"/>
      <c r="J31" s="38"/>
      <c r="K31" s="38"/>
      <c r="L31" s="93" t="s">
        <v>49</v>
      </c>
      <c r="M31" s="93"/>
      <c r="N31" s="93"/>
      <c r="O31" s="39">
        <v>5023</v>
      </c>
    </row>
    <row r="32" spans="1:119">
      <c r="A32" s="94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6"/>
    </row>
    <row r="33" spans="1:15" ht="15.75" customHeight="1" thickBot="1">
      <c r="A33" s="97" t="s">
        <v>47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9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>SUM(D6:D11)</f>
        <v>954104</v>
      </c>
      <c r="E5" s="24">
        <f t="shared" ref="E5:M5" si="0">SUM(E6:E11)</f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330914</v>
      </c>
      <c r="L5" s="24">
        <f t="shared" si="0"/>
        <v>0</v>
      </c>
      <c r="M5" s="24">
        <f t="shared" si="0"/>
        <v>0</v>
      </c>
      <c r="N5" s="25">
        <f t="shared" ref="N5:N29" si="1">SUM(D5:M5)</f>
        <v>1285018</v>
      </c>
      <c r="O5" s="30">
        <f t="shared" ref="O5:O29" si="2">(N5/O$31)</f>
        <v>256.23489531405784</v>
      </c>
      <c r="P5" s="6"/>
    </row>
    <row r="6" spans="1:133">
      <c r="A6" s="12"/>
      <c r="B6" s="42">
        <v>511</v>
      </c>
      <c r="C6" s="19" t="s">
        <v>19</v>
      </c>
      <c r="D6" s="43">
        <v>58365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58365</v>
      </c>
      <c r="O6" s="44">
        <f t="shared" si="2"/>
        <v>11.638085742771684</v>
      </c>
      <c r="P6" s="9"/>
    </row>
    <row r="7" spans="1:133">
      <c r="A7" s="12"/>
      <c r="B7" s="42">
        <v>512</v>
      </c>
      <c r="C7" s="19" t="s">
        <v>20</v>
      </c>
      <c r="D7" s="43">
        <v>78425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78425</v>
      </c>
      <c r="O7" s="44">
        <f t="shared" si="2"/>
        <v>15.638085742771684</v>
      </c>
      <c r="P7" s="9"/>
    </row>
    <row r="8" spans="1:133">
      <c r="A8" s="12"/>
      <c r="B8" s="42">
        <v>513</v>
      </c>
      <c r="C8" s="19" t="s">
        <v>21</v>
      </c>
      <c r="D8" s="43">
        <v>305486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81138</v>
      </c>
      <c r="L8" s="43">
        <v>0</v>
      </c>
      <c r="M8" s="43">
        <v>0</v>
      </c>
      <c r="N8" s="43">
        <f t="shared" si="1"/>
        <v>386624</v>
      </c>
      <c r="O8" s="44">
        <f t="shared" si="2"/>
        <v>77.093519441674971</v>
      </c>
      <c r="P8" s="9"/>
    </row>
    <row r="9" spans="1:133">
      <c r="A9" s="12"/>
      <c r="B9" s="42">
        <v>514</v>
      </c>
      <c r="C9" s="19" t="s">
        <v>22</v>
      </c>
      <c r="D9" s="43">
        <v>63086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63086</v>
      </c>
      <c r="O9" s="44">
        <f t="shared" si="2"/>
        <v>12.579461615154536</v>
      </c>
      <c r="P9" s="9"/>
    </row>
    <row r="10" spans="1:133">
      <c r="A10" s="12"/>
      <c r="B10" s="42">
        <v>518</v>
      </c>
      <c r="C10" s="19" t="s">
        <v>23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249776</v>
      </c>
      <c r="L10" s="43">
        <v>0</v>
      </c>
      <c r="M10" s="43">
        <v>0</v>
      </c>
      <c r="N10" s="43">
        <f t="shared" si="1"/>
        <v>249776</v>
      </c>
      <c r="O10" s="44">
        <f t="shared" si="2"/>
        <v>49.805782652043867</v>
      </c>
      <c r="P10" s="9"/>
    </row>
    <row r="11" spans="1:133">
      <c r="A11" s="12"/>
      <c r="B11" s="42">
        <v>519</v>
      </c>
      <c r="C11" s="19" t="s">
        <v>24</v>
      </c>
      <c r="D11" s="43">
        <v>448742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448742</v>
      </c>
      <c r="O11" s="44">
        <f t="shared" si="2"/>
        <v>89.479960119641078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SUM(D13:D15)</f>
        <v>1466518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1466518</v>
      </c>
      <c r="O12" s="41">
        <f t="shared" si="2"/>
        <v>292.42632103688931</v>
      </c>
      <c r="P12" s="10"/>
    </row>
    <row r="13" spans="1:133">
      <c r="A13" s="12"/>
      <c r="B13" s="42">
        <v>521</v>
      </c>
      <c r="C13" s="19" t="s">
        <v>26</v>
      </c>
      <c r="D13" s="43">
        <v>897272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897272</v>
      </c>
      <c r="O13" s="44">
        <f t="shared" si="2"/>
        <v>178.91764705882352</v>
      </c>
      <c r="P13" s="9"/>
    </row>
    <row r="14" spans="1:133">
      <c r="A14" s="12"/>
      <c r="B14" s="42">
        <v>522</v>
      </c>
      <c r="C14" s="19" t="s">
        <v>27</v>
      </c>
      <c r="D14" s="43">
        <v>473451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473451</v>
      </c>
      <c r="O14" s="44">
        <f t="shared" si="2"/>
        <v>94.406979062811558</v>
      </c>
      <c r="P14" s="9"/>
    </row>
    <row r="15" spans="1:133">
      <c r="A15" s="12"/>
      <c r="B15" s="42">
        <v>524</v>
      </c>
      <c r="C15" s="19" t="s">
        <v>28</v>
      </c>
      <c r="D15" s="43">
        <v>95795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95795</v>
      </c>
      <c r="O15" s="44">
        <f t="shared" si="2"/>
        <v>19.101694915254239</v>
      </c>
      <c r="P15" s="9"/>
    </row>
    <row r="16" spans="1:133" ht="15.75">
      <c r="A16" s="26" t="s">
        <v>29</v>
      </c>
      <c r="B16" s="27"/>
      <c r="C16" s="28"/>
      <c r="D16" s="29">
        <f t="shared" ref="D16:M16" si="4">SUM(D17:D21)</f>
        <v>142686</v>
      </c>
      <c r="E16" s="29">
        <f t="shared" si="4"/>
        <v>0</v>
      </c>
      <c r="F16" s="29">
        <f t="shared" si="4"/>
        <v>0</v>
      </c>
      <c r="G16" s="29">
        <f t="shared" si="4"/>
        <v>0</v>
      </c>
      <c r="H16" s="29">
        <f t="shared" si="4"/>
        <v>0</v>
      </c>
      <c r="I16" s="29">
        <f t="shared" si="4"/>
        <v>2684577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40">
        <f t="shared" si="1"/>
        <v>2827263</v>
      </c>
      <c r="O16" s="41">
        <f t="shared" si="2"/>
        <v>563.76131605184446</v>
      </c>
      <c r="P16" s="10"/>
    </row>
    <row r="17" spans="1:119">
      <c r="A17" s="12"/>
      <c r="B17" s="42">
        <v>533</v>
      </c>
      <c r="C17" s="19" t="s">
        <v>30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885030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885030</v>
      </c>
      <c r="O17" s="44">
        <f t="shared" si="2"/>
        <v>176.47657028913261</v>
      </c>
      <c r="P17" s="9"/>
    </row>
    <row r="18" spans="1:119">
      <c r="A18" s="12"/>
      <c r="B18" s="42">
        <v>534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439759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439759</v>
      </c>
      <c r="O18" s="44">
        <f t="shared" si="2"/>
        <v>87.68873379860419</v>
      </c>
      <c r="P18" s="9"/>
    </row>
    <row r="19" spans="1:119">
      <c r="A19" s="12"/>
      <c r="B19" s="42">
        <v>535</v>
      </c>
      <c r="C19" s="19" t="s">
        <v>32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1303419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1303419</v>
      </c>
      <c r="O19" s="44">
        <f t="shared" si="2"/>
        <v>259.90408773678962</v>
      </c>
      <c r="P19" s="9"/>
    </row>
    <row r="20" spans="1:119">
      <c r="A20" s="12"/>
      <c r="B20" s="42">
        <v>538</v>
      </c>
      <c r="C20" s="19" t="s">
        <v>34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56369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56369</v>
      </c>
      <c r="O20" s="44">
        <f t="shared" si="2"/>
        <v>11.240079760717846</v>
      </c>
      <c r="P20" s="9"/>
    </row>
    <row r="21" spans="1:119">
      <c r="A21" s="12"/>
      <c r="B21" s="42">
        <v>539</v>
      </c>
      <c r="C21" s="19" t="s">
        <v>35</v>
      </c>
      <c r="D21" s="43">
        <v>142686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142686</v>
      </c>
      <c r="O21" s="44">
        <f t="shared" si="2"/>
        <v>28.4518444666002</v>
      </c>
      <c r="P21" s="9"/>
    </row>
    <row r="22" spans="1:119" ht="15.75">
      <c r="A22" s="26" t="s">
        <v>36</v>
      </c>
      <c r="B22" s="27"/>
      <c r="C22" s="28"/>
      <c r="D22" s="29">
        <f t="shared" ref="D22:M22" si="5">SUM(D23:D23)</f>
        <v>376157</v>
      </c>
      <c r="E22" s="29">
        <f t="shared" si="5"/>
        <v>0</v>
      </c>
      <c r="F22" s="29">
        <f t="shared" si="5"/>
        <v>0</v>
      </c>
      <c r="G22" s="29">
        <f t="shared" si="5"/>
        <v>0</v>
      </c>
      <c r="H22" s="29">
        <f t="shared" si="5"/>
        <v>0</v>
      </c>
      <c r="I22" s="29">
        <f t="shared" si="5"/>
        <v>0</v>
      </c>
      <c r="J22" s="29">
        <f t="shared" si="5"/>
        <v>0</v>
      </c>
      <c r="K22" s="29">
        <f t="shared" si="5"/>
        <v>0</v>
      </c>
      <c r="L22" s="29">
        <f t="shared" si="5"/>
        <v>0</v>
      </c>
      <c r="M22" s="29">
        <f t="shared" si="5"/>
        <v>0</v>
      </c>
      <c r="N22" s="29">
        <f t="shared" si="1"/>
        <v>376157</v>
      </c>
      <c r="O22" s="41">
        <f t="shared" si="2"/>
        <v>75.006380857427715</v>
      </c>
      <c r="P22" s="10"/>
    </row>
    <row r="23" spans="1:119">
      <c r="A23" s="12"/>
      <c r="B23" s="42">
        <v>541</v>
      </c>
      <c r="C23" s="19" t="s">
        <v>37</v>
      </c>
      <c r="D23" s="43">
        <v>376157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376157</v>
      </c>
      <c r="O23" s="44">
        <f t="shared" si="2"/>
        <v>75.006380857427715</v>
      </c>
      <c r="P23" s="9"/>
    </row>
    <row r="24" spans="1:119" ht="15.75">
      <c r="A24" s="26" t="s">
        <v>38</v>
      </c>
      <c r="B24" s="27"/>
      <c r="C24" s="28"/>
      <c r="D24" s="29">
        <f t="shared" ref="D24:M24" si="6">SUM(D25:D26)</f>
        <v>368492</v>
      </c>
      <c r="E24" s="29">
        <f t="shared" si="6"/>
        <v>0</v>
      </c>
      <c r="F24" s="29">
        <f t="shared" si="6"/>
        <v>0</v>
      </c>
      <c r="G24" s="29">
        <f t="shared" si="6"/>
        <v>0</v>
      </c>
      <c r="H24" s="29">
        <f t="shared" si="6"/>
        <v>0</v>
      </c>
      <c r="I24" s="29">
        <f t="shared" si="6"/>
        <v>0</v>
      </c>
      <c r="J24" s="29">
        <f t="shared" si="6"/>
        <v>0</v>
      </c>
      <c r="K24" s="29">
        <f t="shared" si="6"/>
        <v>0</v>
      </c>
      <c r="L24" s="29">
        <f t="shared" si="6"/>
        <v>0</v>
      </c>
      <c r="M24" s="29">
        <f t="shared" si="6"/>
        <v>0</v>
      </c>
      <c r="N24" s="29">
        <f t="shared" si="1"/>
        <v>368492</v>
      </c>
      <c r="O24" s="41">
        <f t="shared" si="2"/>
        <v>73.477966101694918</v>
      </c>
      <c r="P24" s="9"/>
    </row>
    <row r="25" spans="1:119">
      <c r="A25" s="12"/>
      <c r="B25" s="42">
        <v>571</v>
      </c>
      <c r="C25" s="19" t="s">
        <v>39</v>
      </c>
      <c r="D25" s="43">
        <v>84913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84913</v>
      </c>
      <c r="O25" s="44">
        <f t="shared" si="2"/>
        <v>16.931804586241277</v>
      </c>
      <c r="P25" s="9"/>
    </row>
    <row r="26" spans="1:119">
      <c r="A26" s="12"/>
      <c r="B26" s="42">
        <v>572</v>
      </c>
      <c r="C26" s="19" t="s">
        <v>40</v>
      </c>
      <c r="D26" s="43">
        <v>283579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283579</v>
      </c>
      <c r="O26" s="44">
        <f t="shared" si="2"/>
        <v>56.54616151545364</v>
      </c>
      <c r="P26" s="9"/>
    </row>
    <row r="27" spans="1:119" ht="15.75">
      <c r="A27" s="26" t="s">
        <v>44</v>
      </c>
      <c r="B27" s="27"/>
      <c r="C27" s="28"/>
      <c r="D27" s="29">
        <f t="shared" ref="D27:M27" si="7">SUM(D28:D28)</f>
        <v>0</v>
      </c>
      <c r="E27" s="29">
        <f t="shared" si="7"/>
        <v>0</v>
      </c>
      <c r="F27" s="29">
        <f t="shared" si="7"/>
        <v>0</v>
      </c>
      <c r="G27" s="29">
        <f t="shared" si="7"/>
        <v>0</v>
      </c>
      <c r="H27" s="29">
        <f t="shared" si="7"/>
        <v>0</v>
      </c>
      <c r="I27" s="29">
        <f t="shared" si="7"/>
        <v>35000</v>
      </c>
      <c r="J27" s="29">
        <f t="shared" si="7"/>
        <v>0</v>
      </c>
      <c r="K27" s="29">
        <f t="shared" si="7"/>
        <v>0</v>
      </c>
      <c r="L27" s="29">
        <f t="shared" si="7"/>
        <v>0</v>
      </c>
      <c r="M27" s="29">
        <f t="shared" si="7"/>
        <v>0</v>
      </c>
      <c r="N27" s="29">
        <f t="shared" si="1"/>
        <v>35000</v>
      </c>
      <c r="O27" s="41">
        <f t="shared" si="2"/>
        <v>6.9790628115653037</v>
      </c>
      <c r="P27" s="9"/>
    </row>
    <row r="28" spans="1:119" ht="15.75" thickBot="1">
      <c r="A28" s="12"/>
      <c r="B28" s="42">
        <v>581</v>
      </c>
      <c r="C28" s="19" t="s">
        <v>45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43">
        <v>35000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1"/>
        <v>35000</v>
      </c>
      <c r="O28" s="44">
        <f t="shared" si="2"/>
        <v>6.9790628115653037</v>
      </c>
      <c r="P28" s="9"/>
    </row>
    <row r="29" spans="1:119" ht="16.5" thickBot="1">
      <c r="A29" s="13" t="s">
        <v>10</v>
      </c>
      <c r="B29" s="21"/>
      <c r="C29" s="20"/>
      <c r="D29" s="14">
        <f>SUM(D5,D12,D16,D22,D24,D27)</f>
        <v>3307957</v>
      </c>
      <c r="E29" s="14">
        <f t="shared" ref="E29:M29" si="8">SUM(E5,E12,E16,E22,E24,E27)</f>
        <v>0</v>
      </c>
      <c r="F29" s="14">
        <f t="shared" si="8"/>
        <v>0</v>
      </c>
      <c r="G29" s="14">
        <f t="shared" si="8"/>
        <v>0</v>
      </c>
      <c r="H29" s="14">
        <f t="shared" si="8"/>
        <v>0</v>
      </c>
      <c r="I29" s="14">
        <f t="shared" si="8"/>
        <v>2719577</v>
      </c>
      <c r="J29" s="14">
        <f t="shared" si="8"/>
        <v>0</v>
      </c>
      <c r="K29" s="14">
        <f t="shared" si="8"/>
        <v>330914</v>
      </c>
      <c r="L29" s="14">
        <f t="shared" si="8"/>
        <v>0</v>
      </c>
      <c r="M29" s="14">
        <f t="shared" si="8"/>
        <v>0</v>
      </c>
      <c r="N29" s="14">
        <f t="shared" si="1"/>
        <v>6358448</v>
      </c>
      <c r="O29" s="35">
        <f t="shared" si="2"/>
        <v>1267.8859421734796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5"/>
      <c r="B30" s="17"/>
      <c r="C30" s="17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/>
    </row>
    <row r="31" spans="1:119">
      <c r="A31" s="36"/>
      <c r="B31" s="37"/>
      <c r="C31" s="37"/>
      <c r="D31" s="38"/>
      <c r="E31" s="38"/>
      <c r="F31" s="38"/>
      <c r="G31" s="38"/>
      <c r="H31" s="38"/>
      <c r="I31" s="38"/>
      <c r="J31" s="38"/>
      <c r="K31" s="38"/>
      <c r="L31" s="93" t="s">
        <v>46</v>
      </c>
      <c r="M31" s="93"/>
      <c r="N31" s="93"/>
      <c r="O31" s="39">
        <v>5015</v>
      </c>
    </row>
    <row r="32" spans="1:119">
      <c r="A32" s="94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6"/>
    </row>
    <row r="33" spans="1:15" ht="15.75" customHeight="1" thickBot="1">
      <c r="A33" s="97" t="s">
        <v>47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9"/>
    </row>
  </sheetData>
  <mergeCells count="10">
    <mergeCell ref="A33:O33"/>
    <mergeCell ref="L31:N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>SUM(D6:D11)</f>
        <v>923608</v>
      </c>
      <c r="E5" s="24">
        <f t="shared" ref="E5:M5" si="0">SUM(E6:E11)</f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214957</v>
      </c>
      <c r="L5" s="24">
        <f t="shared" si="0"/>
        <v>0</v>
      </c>
      <c r="M5" s="24">
        <f t="shared" si="0"/>
        <v>0</v>
      </c>
      <c r="N5" s="25">
        <f t="shared" ref="N5:N16" si="1">SUM(D5:M5)</f>
        <v>1138565</v>
      </c>
      <c r="O5" s="30">
        <f t="shared" ref="O5:O28" si="2">(N5/O$30)</f>
        <v>246.06980765074562</v>
      </c>
      <c r="P5" s="6"/>
    </row>
    <row r="6" spans="1:133">
      <c r="A6" s="12"/>
      <c r="B6" s="42">
        <v>511</v>
      </c>
      <c r="C6" s="19" t="s">
        <v>19</v>
      </c>
      <c r="D6" s="43">
        <v>64280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64280</v>
      </c>
      <c r="O6" s="44">
        <f t="shared" si="2"/>
        <v>13.892370866652259</v>
      </c>
      <c r="P6" s="9"/>
    </row>
    <row r="7" spans="1:133">
      <c r="A7" s="12"/>
      <c r="B7" s="42">
        <v>512</v>
      </c>
      <c r="C7" s="19" t="s">
        <v>20</v>
      </c>
      <c r="D7" s="43">
        <v>175808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175808</v>
      </c>
      <c r="O7" s="44">
        <f t="shared" si="2"/>
        <v>37.996109790360926</v>
      </c>
      <c r="P7" s="9"/>
    </row>
    <row r="8" spans="1:133">
      <c r="A8" s="12"/>
      <c r="B8" s="42">
        <v>513</v>
      </c>
      <c r="C8" s="19" t="s">
        <v>21</v>
      </c>
      <c r="D8" s="43">
        <v>231155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70232</v>
      </c>
      <c r="L8" s="43">
        <v>0</v>
      </c>
      <c r="M8" s="43">
        <v>0</v>
      </c>
      <c r="N8" s="43">
        <f t="shared" si="1"/>
        <v>301387</v>
      </c>
      <c r="O8" s="44">
        <f t="shared" si="2"/>
        <v>65.136589582883076</v>
      </c>
      <c r="P8" s="9"/>
    </row>
    <row r="9" spans="1:133">
      <c r="A9" s="12"/>
      <c r="B9" s="42">
        <v>514</v>
      </c>
      <c r="C9" s="19" t="s">
        <v>22</v>
      </c>
      <c r="D9" s="43">
        <v>62959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62959</v>
      </c>
      <c r="O9" s="44">
        <f t="shared" si="2"/>
        <v>13.6068727036957</v>
      </c>
      <c r="P9" s="9"/>
    </row>
    <row r="10" spans="1:133">
      <c r="A10" s="12"/>
      <c r="B10" s="42">
        <v>518</v>
      </c>
      <c r="C10" s="19" t="s">
        <v>23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144725</v>
      </c>
      <c r="L10" s="43">
        <v>0</v>
      </c>
      <c r="M10" s="43">
        <v>0</v>
      </c>
      <c r="N10" s="43">
        <f t="shared" si="1"/>
        <v>144725</v>
      </c>
      <c r="O10" s="44">
        <f t="shared" si="2"/>
        <v>31.278366111951588</v>
      </c>
      <c r="P10" s="9"/>
    </row>
    <row r="11" spans="1:133">
      <c r="A11" s="12"/>
      <c r="B11" s="42">
        <v>519</v>
      </c>
      <c r="C11" s="19" t="s">
        <v>24</v>
      </c>
      <c r="D11" s="43">
        <v>389406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389406</v>
      </c>
      <c r="O11" s="44">
        <f t="shared" si="2"/>
        <v>84.159498595202081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SUM(D13:D15)</f>
        <v>1326162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1326162</v>
      </c>
      <c r="O12" s="41">
        <f t="shared" si="2"/>
        <v>286.61378863194295</v>
      </c>
      <c r="P12" s="10"/>
    </row>
    <row r="13" spans="1:133">
      <c r="A13" s="12"/>
      <c r="B13" s="42">
        <v>521</v>
      </c>
      <c r="C13" s="19" t="s">
        <v>26</v>
      </c>
      <c r="D13" s="43">
        <v>784319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784319</v>
      </c>
      <c r="O13" s="44">
        <f t="shared" si="2"/>
        <v>169.50918521720337</v>
      </c>
      <c r="P13" s="9"/>
    </row>
    <row r="14" spans="1:133">
      <c r="A14" s="12"/>
      <c r="B14" s="42">
        <v>522</v>
      </c>
      <c r="C14" s="19" t="s">
        <v>27</v>
      </c>
      <c r="D14" s="43">
        <v>430190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430190</v>
      </c>
      <c r="O14" s="44">
        <f t="shared" si="2"/>
        <v>92.973849146315104</v>
      </c>
      <c r="P14" s="9"/>
    </row>
    <row r="15" spans="1:133">
      <c r="A15" s="12"/>
      <c r="B15" s="42">
        <v>524</v>
      </c>
      <c r="C15" s="19" t="s">
        <v>28</v>
      </c>
      <c r="D15" s="43">
        <v>111653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111653</v>
      </c>
      <c r="O15" s="44">
        <f t="shared" si="2"/>
        <v>24.130754268424464</v>
      </c>
      <c r="P15" s="9"/>
    </row>
    <row r="16" spans="1:133" ht="15.75">
      <c r="A16" s="26" t="s">
        <v>29</v>
      </c>
      <c r="B16" s="27"/>
      <c r="C16" s="28"/>
      <c r="D16" s="29">
        <f t="shared" ref="D16:M16" si="4">SUM(D17:D22)</f>
        <v>122095</v>
      </c>
      <c r="E16" s="29">
        <f t="shared" si="4"/>
        <v>0</v>
      </c>
      <c r="F16" s="29">
        <f t="shared" si="4"/>
        <v>0</v>
      </c>
      <c r="G16" s="29">
        <f t="shared" si="4"/>
        <v>0</v>
      </c>
      <c r="H16" s="29">
        <f t="shared" si="4"/>
        <v>0</v>
      </c>
      <c r="I16" s="29">
        <f t="shared" si="4"/>
        <v>2886316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40">
        <f t="shared" si="1"/>
        <v>3008411</v>
      </c>
      <c r="O16" s="41">
        <f t="shared" si="2"/>
        <v>650.18608169440245</v>
      </c>
      <c r="P16" s="10"/>
    </row>
    <row r="17" spans="1:119">
      <c r="A17" s="12"/>
      <c r="B17" s="42">
        <v>533</v>
      </c>
      <c r="C17" s="19" t="s">
        <v>30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591175</v>
      </c>
      <c r="J17" s="43">
        <v>0</v>
      </c>
      <c r="K17" s="43">
        <v>0</v>
      </c>
      <c r="L17" s="43">
        <v>0</v>
      </c>
      <c r="M17" s="43">
        <v>0</v>
      </c>
      <c r="N17" s="43">
        <f t="shared" ref="N17:N22" si="5">SUM(D17:M17)</f>
        <v>591175</v>
      </c>
      <c r="O17" s="44">
        <f t="shared" si="2"/>
        <v>127.76637129889778</v>
      </c>
      <c r="P17" s="9"/>
    </row>
    <row r="18" spans="1:119">
      <c r="A18" s="12"/>
      <c r="B18" s="42">
        <v>534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505111</v>
      </c>
      <c r="J18" s="43">
        <v>0</v>
      </c>
      <c r="K18" s="43">
        <v>0</v>
      </c>
      <c r="L18" s="43">
        <v>0</v>
      </c>
      <c r="M18" s="43">
        <v>0</v>
      </c>
      <c r="N18" s="43">
        <f t="shared" si="5"/>
        <v>505111</v>
      </c>
      <c r="O18" s="44">
        <f t="shared" si="2"/>
        <v>109.16598227793386</v>
      </c>
      <c r="P18" s="9"/>
    </row>
    <row r="19" spans="1:119">
      <c r="A19" s="12"/>
      <c r="B19" s="42">
        <v>535</v>
      </c>
      <c r="C19" s="19" t="s">
        <v>32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1151198</v>
      </c>
      <c r="J19" s="43">
        <v>0</v>
      </c>
      <c r="K19" s="43">
        <v>0</v>
      </c>
      <c r="L19" s="43">
        <v>0</v>
      </c>
      <c r="M19" s="43">
        <v>0</v>
      </c>
      <c r="N19" s="43">
        <f t="shared" si="5"/>
        <v>1151198</v>
      </c>
      <c r="O19" s="44">
        <f t="shared" si="2"/>
        <v>248.80008644910308</v>
      </c>
      <c r="P19" s="9"/>
    </row>
    <row r="20" spans="1:119">
      <c r="A20" s="12"/>
      <c r="B20" s="42">
        <v>536</v>
      </c>
      <c r="C20" s="19" t="s">
        <v>33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596419</v>
      </c>
      <c r="J20" s="43">
        <v>0</v>
      </c>
      <c r="K20" s="43">
        <v>0</v>
      </c>
      <c r="L20" s="43">
        <v>0</v>
      </c>
      <c r="M20" s="43">
        <v>0</v>
      </c>
      <c r="N20" s="43">
        <f t="shared" si="5"/>
        <v>596419</v>
      </c>
      <c r="O20" s="44">
        <f t="shared" si="2"/>
        <v>128.89971904041496</v>
      </c>
      <c r="P20" s="9"/>
    </row>
    <row r="21" spans="1:119">
      <c r="A21" s="12"/>
      <c r="B21" s="42">
        <v>538</v>
      </c>
      <c r="C21" s="19" t="s">
        <v>34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42413</v>
      </c>
      <c r="J21" s="43">
        <v>0</v>
      </c>
      <c r="K21" s="43">
        <v>0</v>
      </c>
      <c r="L21" s="43">
        <v>0</v>
      </c>
      <c r="M21" s="43">
        <v>0</v>
      </c>
      <c r="N21" s="43">
        <f t="shared" si="5"/>
        <v>42413</v>
      </c>
      <c r="O21" s="44">
        <f t="shared" si="2"/>
        <v>9.1664145234493191</v>
      </c>
      <c r="P21" s="9"/>
    </row>
    <row r="22" spans="1:119">
      <c r="A22" s="12"/>
      <c r="B22" s="42">
        <v>539</v>
      </c>
      <c r="C22" s="19" t="s">
        <v>35</v>
      </c>
      <c r="D22" s="43">
        <v>122095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5"/>
        <v>122095</v>
      </c>
      <c r="O22" s="44">
        <f t="shared" si="2"/>
        <v>26.387508104603416</v>
      </c>
      <c r="P22" s="9"/>
    </row>
    <row r="23" spans="1:119" ht="15.75">
      <c r="A23" s="26" t="s">
        <v>36</v>
      </c>
      <c r="B23" s="27"/>
      <c r="C23" s="28"/>
      <c r="D23" s="29">
        <f t="shared" ref="D23:M23" si="6">SUM(D24:D24)</f>
        <v>389101</v>
      </c>
      <c r="E23" s="29">
        <f t="shared" si="6"/>
        <v>0</v>
      </c>
      <c r="F23" s="29">
        <f t="shared" si="6"/>
        <v>0</v>
      </c>
      <c r="G23" s="29">
        <f t="shared" si="6"/>
        <v>0</v>
      </c>
      <c r="H23" s="29">
        <f t="shared" si="6"/>
        <v>0</v>
      </c>
      <c r="I23" s="29">
        <f t="shared" si="6"/>
        <v>0</v>
      </c>
      <c r="J23" s="29">
        <f t="shared" si="6"/>
        <v>0</v>
      </c>
      <c r="K23" s="29">
        <f t="shared" si="6"/>
        <v>0</v>
      </c>
      <c r="L23" s="29">
        <f t="shared" si="6"/>
        <v>0</v>
      </c>
      <c r="M23" s="29">
        <f t="shared" si="6"/>
        <v>0</v>
      </c>
      <c r="N23" s="29">
        <f t="shared" ref="N23:N28" si="7">SUM(D23:M23)</f>
        <v>389101</v>
      </c>
      <c r="O23" s="41">
        <f t="shared" si="2"/>
        <v>84.093581154095531</v>
      </c>
      <c r="P23" s="10"/>
    </row>
    <row r="24" spans="1:119">
      <c r="A24" s="12"/>
      <c r="B24" s="42">
        <v>541</v>
      </c>
      <c r="C24" s="19" t="s">
        <v>37</v>
      </c>
      <c r="D24" s="43">
        <v>389101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7"/>
        <v>389101</v>
      </c>
      <c r="O24" s="44">
        <f t="shared" si="2"/>
        <v>84.093581154095531</v>
      </c>
      <c r="P24" s="9"/>
    </row>
    <row r="25" spans="1:119" ht="15.75">
      <c r="A25" s="26" t="s">
        <v>38</v>
      </c>
      <c r="B25" s="27"/>
      <c r="C25" s="28"/>
      <c r="D25" s="29">
        <f t="shared" ref="D25:M25" si="8">SUM(D26:D27)</f>
        <v>497141</v>
      </c>
      <c r="E25" s="29">
        <f t="shared" si="8"/>
        <v>0</v>
      </c>
      <c r="F25" s="29">
        <f t="shared" si="8"/>
        <v>0</v>
      </c>
      <c r="G25" s="29">
        <f t="shared" si="8"/>
        <v>0</v>
      </c>
      <c r="H25" s="29">
        <f t="shared" si="8"/>
        <v>0</v>
      </c>
      <c r="I25" s="29">
        <f t="shared" si="8"/>
        <v>0</v>
      </c>
      <c r="J25" s="29">
        <f t="shared" si="8"/>
        <v>0</v>
      </c>
      <c r="K25" s="29">
        <f t="shared" si="8"/>
        <v>0</v>
      </c>
      <c r="L25" s="29">
        <f t="shared" si="8"/>
        <v>0</v>
      </c>
      <c r="M25" s="29">
        <f t="shared" si="8"/>
        <v>0</v>
      </c>
      <c r="N25" s="29">
        <f t="shared" si="7"/>
        <v>497141</v>
      </c>
      <c r="O25" s="41">
        <f t="shared" si="2"/>
        <v>107.44348389885455</v>
      </c>
      <c r="P25" s="9"/>
    </row>
    <row r="26" spans="1:119">
      <c r="A26" s="12"/>
      <c r="B26" s="42">
        <v>571</v>
      </c>
      <c r="C26" s="19" t="s">
        <v>39</v>
      </c>
      <c r="D26" s="43">
        <v>77258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7"/>
        <v>77258</v>
      </c>
      <c r="O26" s="44">
        <f t="shared" si="2"/>
        <v>16.697212016425329</v>
      </c>
      <c r="P26" s="9"/>
    </row>
    <row r="27" spans="1:119" ht="15.75" thickBot="1">
      <c r="A27" s="12"/>
      <c r="B27" s="42">
        <v>572</v>
      </c>
      <c r="C27" s="19" t="s">
        <v>40</v>
      </c>
      <c r="D27" s="43">
        <v>419883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7"/>
        <v>419883</v>
      </c>
      <c r="O27" s="44">
        <f t="shared" si="2"/>
        <v>90.746271882429227</v>
      </c>
      <c r="P27" s="9"/>
    </row>
    <row r="28" spans="1:119" ht="16.5" thickBot="1">
      <c r="A28" s="13" t="s">
        <v>10</v>
      </c>
      <c r="B28" s="21"/>
      <c r="C28" s="20"/>
      <c r="D28" s="14">
        <f>SUM(D5,D12,D16,D23,D25)</f>
        <v>3258107</v>
      </c>
      <c r="E28" s="14">
        <f t="shared" ref="E28:M28" si="9">SUM(E5,E12,E16,E23,E25)</f>
        <v>0</v>
      </c>
      <c r="F28" s="14">
        <f t="shared" si="9"/>
        <v>0</v>
      </c>
      <c r="G28" s="14">
        <f t="shared" si="9"/>
        <v>0</v>
      </c>
      <c r="H28" s="14">
        <f t="shared" si="9"/>
        <v>0</v>
      </c>
      <c r="I28" s="14">
        <f t="shared" si="9"/>
        <v>2886316</v>
      </c>
      <c r="J28" s="14">
        <f t="shared" si="9"/>
        <v>0</v>
      </c>
      <c r="K28" s="14">
        <f t="shared" si="9"/>
        <v>214957</v>
      </c>
      <c r="L28" s="14">
        <f t="shared" si="9"/>
        <v>0</v>
      </c>
      <c r="M28" s="14">
        <f t="shared" si="9"/>
        <v>0</v>
      </c>
      <c r="N28" s="14">
        <f t="shared" si="7"/>
        <v>6359380</v>
      </c>
      <c r="O28" s="35">
        <f t="shared" si="2"/>
        <v>1374.4067430300411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5"/>
      <c r="B29" s="17"/>
      <c r="C29" s="17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/>
    </row>
    <row r="30" spans="1:119">
      <c r="A30" s="36"/>
      <c r="B30" s="37"/>
      <c r="C30" s="37"/>
      <c r="D30" s="38"/>
      <c r="E30" s="38"/>
      <c r="F30" s="38"/>
      <c r="G30" s="38"/>
      <c r="H30" s="38"/>
      <c r="I30" s="38"/>
      <c r="J30" s="38"/>
      <c r="K30" s="38"/>
      <c r="L30" s="93" t="s">
        <v>41</v>
      </c>
      <c r="M30" s="93"/>
      <c r="N30" s="93"/>
      <c r="O30" s="39">
        <v>4627</v>
      </c>
    </row>
    <row r="31" spans="1:119">
      <c r="A31" s="94"/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  <row r="32" spans="1:119" ht="15.75" thickBot="1">
      <c r="A32" s="97" t="s">
        <v>47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9"/>
    </row>
  </sheetData>
  <mergeCells count="10">
    <mergeCell ref="A32:O32"/>
    <mergeCell ref="A31:O31"/>
    <mergeCell ref="L30:N30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1460097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204584</v>
      </c>
      <c r="L5" s="24">
        <f t="shared" si="0"/>
        <v>0</v>
      </c>
      <c r="M5" s="24">
        <f t="shared" si="0"/>
        <v>0</v>
      </c>
      <c r="N5" s="25">
        <f>SUM(D5:M5)</f>
        <v>1664681</v>
      </c>
      <c r="O5" s="30">
        <f t="shared" ref="O5:O31" si="1">(N5/O$33)</f>
        <v>364.90157825515126</v>
      </c>
      <c r="P5" s="6"/>
    </row>
    <row r="6" spans="1:133">
      <c r="A6" s="12"/>
      <c r="B6" s="42">
        <v>511</v>
      </c>
      <c r="C6" s="19" t="s">
        <v>19</v>
      </c>
      <c r="D6" s="43">
        <v>59199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59199</v>
      </c>
      <c r="O6" s="44">
        <f t="shared" si="1"/>
        <v>12.976545374835599</v>
      </c>
      <c r="P6" s="9"/>
    </row>
    <row r="7" spans="1:133">
      <c r="A7" s="12"/>
      <c r="B7" s="42">
        <v>512</v>
      </c>
      <c r="C7" s="19" t="s">
        <v>20</v>
      </c>
      <c r="D7" s="43">
        <v>158354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158354</v>
      </c>
      <c r="O7" s="44">
        <f t="shared" si="1"/>
        <v>34.711530030688294</v>
      </c>
      <c r="P7" s="9"/>
    </row>
    <row r="8" spans="1:133">
      <c r="A8" s="12"/>
      <c r="B8" s="42">
        <v>513</v>
      </c>
      <c r="C8" s="19" t="s">
        <v>21</v>
      </c>
      <c r="D8" s="43">
        <v>230863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67861</v>
      </c>
      <c r="L8" s="43">
        <v>0</v>
      </c>
      <c r="M8" s="43">
        <v>0</v>
      </c>
      <c r="N8" s="43">
        <f t="shared" si="2"/>
        <v>298724</v>
      </c>
      <c r="O8" s="44">
        <f t="shared" si="1"/>
        <v>65.480929416922407</v>
      </c>
      <c r="P8" s="9"/>
    </row>
    <row r="9" spans="1:133">
      <c r="A9" s="12"/>
      <c r="B9" s="42">
        <v>514</v>
      </c>
      <c r="C9" s="19" t="s">
        <v>22</v>
      </c>
      <c r="D9" s="43">
        <v>37512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37512</v>
      </c>
      <c r="O9" s="44">
        <f t="shared" si="1"/>
        <v>8.2227093380096452</v>
      </c>
      <c r="P9" s="9"/>
    </row>
    <row r="10" spans="1:133">
      <c r="A10" s="12"/>
      <c r="B10" s="42">
        <v>517</v>
      </c>
      <c r="C10" s="19" t="s">
        <v>55</v>
      </c>
      <c r="D10" s="43">
        <v>439330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439330</v>
      </c>
      <c r="O10" s="44">
        <f t="shared" si="1"/>
        <v>96.302060499780794</v>
      </c>
      <c r="P10" s="9"/>
    </row>
    <row r="11" spans="1:133">
      <c r="A11" s="12"/>
      <c r="B11" s="42">
        <v>518</v>
      </c>
      <c r="C11" s="19" t="s">
        <v>23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136723</v>
      </c>
      <c r="L11" s="43">
        <v>0</v>
      </c>
      <c r="M11" s="43">
        <v>0</v>
      </c>
      <c r="N11" s="43">
        <f t="shared" si="2"/>
        <v>136723</v>
      </c>
      <c r="O11" s="44">
        <f t="shared" si="1"/>
        <v>29.969969311705391</v>
      </c>
      <c r="P11" s="9"/>
    </row>
    <row r="12" spans="1:133">
      <c r="A12" s="12"/>
      <c r="B12" s="42">
        <v>519</v>
      </c>
      <c r="C12" s="19" t="s">
        <v>24</v>
      </c>
      <c r="D12" s="43">
        <v>534839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534839</v>
      </c>
      <c r="O12" s="44">
        <f t="shared" si="1"/>
        <v>117.23783428320912</v>
      </c>
      <c r="P12" s="9"/>
    </row>
    <row r="13" spans="1:133" ht="15.75">
      <c r="A13" s="26" t="s">
        <v>25</v>
      </c>
      <c r="B13" s="27"/>
      <c r="C13" s="28"/>
      <c r="D13" s="29">
        <f t="shared" ref="D13:M13" si="3">SUM(D14:D16)</f>
        <v>1350601</v>
      </c>
      <c r="E13" s="29">
        <f t="shared" si="3"/>
        <v>0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>SUM(D13:M13)</f>
        <v>1350601</v>
      </c>
      <c r="O13" s="41">
        <f t="shared" si="1"/>
        <v>296.0545813239807</v>
      </c>
      <c r="P13" s="10"/>
    </row>
    <row r="14" spans="1:133">
      <c r="A14" s="12"/>
      <c r="B14" s="42">
        <v>521</v>
      </c>
      <c r="C14" s="19" t="s">
        <v>26</v>
      </c>
      <c r="D14" s="43">
        <v>785171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>SUM(D14:M14)</f>
        <v>785171</v>
      </c>
      <c r="O14" s="44">
        <f t="shared" si="1"/>
        <v>172.11113546690049</v>
      </c>
      <c r="P14" s="9"/>
    </row>
    <row r="15" spans="1:133">
      <c r="A15" s="12"/>
      <c r="B15" s="42">
        <v>522</v>
      </c>
      <c r="C15" s="19" t="s">
        <v>27</v>
      </c>
      <c r="D15" s="43">
        <v>421869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>SUM(D15:M15)</f>
        <v>421869</v>
      </c>
      <c r="O15" s="44">
        <f t="shared" si="1"/>
        <v>92.474572555896543</v>
      </c>
      <c r="P15" s="9"/>
    </row>
    <row r="16" spans="1:133">
      <c r="A16" s="12"/>
      <c r="B16" s="42">
        <v>524</v>
      </c>
      <c r="C16" s="19" t="s">
        <v>28</v>
      </c>
      <c r="D16" s="43">
        <v>143561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>SUM(D16:M16)</f>
        <v>143561</v>
      </c>
      <c r="O16" s="44">
        <f t="shared" si="1"/>
        <v>31.468873301183692</v>
      </c>
      <c r="P16" s="9"/>
    </row>
    <row r="17" spans="1:119" ht="15.75">
      <c r="A17" s="26" t="s">
        <v>29</v>
      </c>
      <c r="B17" s="27"/>
      <c r="C17" s="28"/>
      <c r="D17" s="29">
        <f t="shared" ref="D17:M17" si="4">SUM(D18:D23)</f>
        <v>111121</v>
      </c>
      <c r="E17" s="29">
        <f t="shared" si="4"/>
        <v>0</v>
      </c>
      <c r="F17" s="29">
        <f t="shared" si="4"/>
        <v>0</v>
      </c>
      <c r="G17" s="29">
        <f t="shared" si="4"/>
        <v>0</v>
      </c>
      <c r="H17" s="29">
        <f t="shared" si="4"/>
        <v>0</v>
      </c>
      <c r="I17" s="29">
        <f t="shared" si="4"/>
        <v>2452591</v>
      </c>
      <c r="J17" s="29">
        <f t="shared" si="4"/>
        <v>0</v>
      </c>
      <c r="K17" s="29">
        <f t="shared" si="4"/>
        <v>0</v>
      </c>
      <c r="L17" s="29">
        <f t="shared" si="4"/>
        <v>0</v>
      </c>
      <c r="M17" s="29">
        <f t="shared" si="4"/>
        <v>0</v>
      </c>
      <c r="N17" s="40">
        <f>SUM(D17:M17)</f>
        <v>2563712</v>
      </c>
      <c r="O17" s="41">
        <f t="shared" si="1"/>
        <v>561.9710653222271</v>
      </c>
      <c r="P17" s="10"/>
    </row>
    <row r="18" spans="1:119">
      <c r="A18" s="12"/>
      <c r="B18" s="42">
        <v>533</v>
      </c>
      <c r="C18" s="19" t="s">
        <v>30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188289</v>
      </c>
      <c r="J18" s="43">
        <v>0</v>
      </c>
      <c r="K18" s="43">
        <v>0</v>
      </c>
      <c r="L18" s="43">
        <v>0</v>
      </c>
      <c r="M18" s="43">
        <v>0</v>
      </c>
      <c r="N18" s="43">
        <f t="shared" ref="N18:N23" si="5">SUM(D18:M18)</f>
        <v>188289</v>
      </c>
      <c r="O18" s="44">
        <f t="shared" si="1"/>
        <v>41.273345024112231</v>
      </c>
      <c r="P18" s="9"/>
    </row>
    <row r="19" spans="1:119">
      <c r="A19" s="12"/>
      <c r="B19" s="42">
        <v>534</v>
      </c>
      <c r="C19" s="19" t="s">
        <v>31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54884</v>
      </c>
      <c r="J19" s="43">
        <v>0</v>
      </c>
      <c r="K19" s="43">
        <v>0</v>
      </c>
      <c r="L19" s="43">
        <v>0</v>
      </c>
      <c r="M19" s="43">
        <v>0</v>
      </c>
      <c r="N19" s="43">
        <f t="shared" si="5"/>
        <v>54884</v>
      </c>
      <c r="O19" s="44">
        <f t="shared" si="1"/>
        <v>12.030688294607629</v>
      </c>
      <c r="P19" s="9"/>
    </row>
    <row r="20" spans="1:119">
      <c r="A20" s="12"/>
      <c r="B20" s="42">
        <v>535</v>
      </c>
      <c r="C20" s="19" t="s">
        <v>32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352397</v>
      </c>
      <c r="J20" s="43">
        <v>0</v>
      </c>
      <c r="K20" s="43">
        <v>0</v>
      </c>
      <c r="L20" s="43">
        <v>0</v>
      </c>
      <c r="M20" s="43">
        <v>0</v>
      </c>
      <c r="N20" s="43">
        <f t="shared" si="5"/>
        <v>352397</v>
      </c>
      <c r="O20" s="44">
        <f t="shared" si="1"/>
        <v>77.246163963174041</v>
      </c>
      <c r="P20" s="9"/>
    </row>
    <row r="21" spans="1:119">
      <c r="A21" s="12"/>
      <c r="B21" s="42">
        <v>536</v>
      </c>
      <c r="C21" s="19" t="s">
        <v>33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1837902</v>
      </c>
      <c r="J21" s="43">
        <v>0</v>
      </c>
      <c r="K21" s="43">
        <v>0</v>
      </c>
      <c r="L21" s="43">
        <v>0</v>
      </c>
      <c r="M21" s="43">
        <v>0</v>
      </c>
      <c r="N21" s="43">
        <f t="shared" si="5"/>
        <v>1837902</v>
      </c>
      <c r="O21" s="44">
        <f t="shared" si="1"/>
        <v>402.87198597106533</v>
      </c>
      <c r="P21" s="9"/>
    </row>
    <row r="22" spans="1:119">
      <c r="A22" s="12"/>
      <c r="B22" s="42">
        <v>538</v>
      </c>
      <c r="C22" s="19" t="s">
        <v>34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19119</v>
      </c>
      <c r="J22" s="43">
        <v>0</v>
      </c>
      <c r="K22" s="43">
        <v>0</v>
      </c>
      <c r="L22" s="43">
        <v>0</v>
      </c>
      <c r="M22" s="43">
        <v>0</v>
      </c>
      <c r="N22" s="43">
        <f t="shared" si="5"/>
        <v>19119</v>
      </c>
      <c r="O22" s="44">
        <f t="shared" si="1"/>
        <v>4.1909250328803154</v>
      </c>
      <c r="P22" s="9"/>
    </row>
    <row r="23" spans="1:119">
      <c r="A23" s="12"/>
      <c r="B23" s="42">
        <v>539</v>
      </c>
      <c r="C23" s="19" t="s">
        <v>35</v>
      </c>
      <c r="D23" s="43">
        <v>111121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5"/>
        <v>111121</v>
      </c>
      <c r="O23" s="44">
        <f t="shared" si="1"/>
        <v>24.35795703638755</v>
      </c>
      <c r="P23" s="9"/>
    </row>
    <row r="24" spans="1:119" ht="15.75">
      <c r="A24" s="26" t="s">
        <v>36</v>
      </c>
      <c r="B24" s="27"/>
      <c r="C24" s="28"/>
      <c r="D24" s="29">
        <f t="shared" ref="D24:M24" si="6">SUM(D25:D25)</f>
        <v>255240</v>
      </c>
      <c r="E24" s="29">
        <f t="shared" si="6"/>
        <v>0</v>
      </c>
      <c r="F24" s="29">
        <f t="shared" si="6"/>
        <v>0</v>
      </c>
      <c r="G24" s="29">
        <f t="shared" si="6"/>
        <v>0</v>
      </c>
      <c r="H24" s="29">
        <f t="shared" si="6"/>
        <v>0</v>
      </c>
      <c r="I24" s="29">
        <f t="shared" si="6"/>
        <v>0</v>
      </c>
      <c r="J24" s="29">
        <f t="shared" si="6"/>
        <v>0</v>
      </c>
      <c r="K24" s="29">
        <f t="shared" si="6"/>
        <v>0</v>
      </c>
      <c r="L24" s="29">
        <f t="shared" si="6"/>
        <v>0</v>
      </c>
      <c r="M24" s="29">
        <f t="shared" si="6"/>
        <v>0</v>
      </c>
      <c r="N24" s="29">
        <f t="shared" ref="N24:N31" si="7">SUM(D24:M24)</f>
        <v>255240</v>
      </c>
      <c r="O24" s="41">
        <f t="shared" si="1"/>
        <v>55.949145111793072</v>
      </c>
      <c r="P24" s="10"/>
    </row>
    <row r="25" spans="1:119">
      <c r="A25" s="12"/>
      <c r="B25" s="42">
        <v>541</v>
      </c>
      <c r="C25" s="19" t="s">
        <v>37</v>
      </c>
      <c r="D25" s="43">
        <v>255240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7"/>
        <v>255240</v>
      </c>
      <c r="O25" s="44">
        <f t="shared" si="1"/>
        <v>55.949145111793072</v>
      </c>
      <c r="P25" s="9"/>
    </row>
    <row r="26" spans="1:119" ht="15.75">
      <c r="A26" s="26" t="s">
        <v>38</v>
      </c>
      <c r="B26" s="27"/>
      <c r="C26" s="28"/>
      <c r="D26" s="29">
        <f t="shared" ref="D26:M26" si="8">SUM(D27:D28)</f>
        <v>622016</v>
      </c>
      <c r="E26" s="29">
        <f t="shared" si="8"/>
        <v>0</v>
      </c>
      <c r="F26" s="29">
        <f t="shared" si="8"/>
        <v>0</v>
      </c>
      <c r="G26" s="29">
        <f t="shared" si="8"/>
        <v>0</v>
      </c>
      <c r="H26" s="29">
        <f t="shared" si="8"/>
        <v>0</v>
      </c>
      <c r="I26" s="29">
        <f t="shared" si="8"/>
        <v>0</v>
      </c>
      <c r="J26" s="29">
        <f t="shared" si="8"/>
        <v>0</v>
      </c>
      <c r="K26" s="29">
        <f t="shared" si="8"/>
        <v>0</v>
      </c>
      <c r="L26" s="29">
        <f t="shared" si="8"/>
        <v>0</v>
      </c>
      <c r="M26" s="29">
        <f t="shared" si="8"/>
        <v>0</v>
      </c>
      <c r="N26" s="29">
        <f t="shared" si="7"/>
        <v>622016</v>
      </c>
      <c r="O26" s="41">
        <f t="shared" si="1"/>
        <v>136.34721613327488</v>
      </c>
      <c r="P26" s="9"/>
    </row>
    <row r="27" spans="1:119">
      <c r="A27" s="12"/>
      <c r="B27" s="42">
        <v>571</v>
      </c>
      <c r="C27" s="19" t="s">
        <v>39</v>
      </c>
      <c r="D27" s="43">
        <v>78117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7"/>
        <v>78117</v>
      </c>
      <c r="O27" s="44">
        <f t="shared" si="1"/>
        <v>17.123410784743534</v>
      </c>
      <c r="P27" s="9"/>
    </row>
    <row r="28" spans="1:119">
      <c r="A28" s="12"/>
      <c r="B28" s="42">
        <v>572</v>
      </c>
      <c r="C28" s="19" t="s">
        <v>40</v>
      </c>
      <c r="D28" s="43">
        <v>543899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7"/>
        <v>543899</v>
      </c>
      <c r="O28" s="44">
        <f t="shared" si="1"/>
        <v>119.22380534853134</v>
      </c>
      <c r="P28" s="9"/>
    </row>
    <row r="29" spans="1:119" ht="15.75">
      <c r="A29" s="26" t="s">
        <v>44</v>
      </c>
      <c r="B29" s="27"/>
      <c r="C29" s="28"/>
      <c r="D29" s="29">
        <f t="shared" ref="D29:M29" si="9">SUM(D30:D30)</f>
        <v>0</v>
      </c>
      <c r="E29" s="29">
        <f t="shared" si="9"/>
        <v>0</v>
      </c>
      <c r="F29" s="29">
        <f t="shared" si="9"/>
        <v>0</v>
      </c>
      <c r="G29" s="29">
        <f t="shared" si="9"/>
        <v>0</v>
      </c>
      <c r="H29" s="29">
        <f t="shared" si="9"/>
        <v>0</v>
      </c>
      <c r="I29" s="29">
        <f t="shared" si="9"/>
        <v>113300</v>
      </c>
      <c r="J29" s="29">
        <f t="shared" si="9"/>
        <v>0</v>
      </c>
      <c r="K29" s="29">
        <f t="shared" si="9"/>
        <v>0</v>
      </c>
      <c r="L29" s="29">
        <f t="shared" si="9"/>
        <v>0</v>
      </c>
      <c r="M29" s="29">
        <f t="shared" si="9"/>
        <v>0</v>
      </c>
      <c r="N29" s="29">
        <f t="shared" si="7"/>
        <v>113300</v>
      </c>
      <c r="O29" s="41">
        <f t="shared" si="1"/>
        <v>24.835598421744848</v>
      </c>
      <c r="P29" s="9"/>
    </row>
    <row r="30" spans="1:119" ht="15.75" thickBot="1">
      <c r="A30" s="12"/>
      <c r="B30" s="42">
        <v>581</v>
      </c>
      <c r="C30" s="19" t="s">
        <v>45</v>
      </c>
      <c r="D30" s="43">
        <v>0</v>
      </c>
      <c r="E30" s="43">
        <v>0</v>
      </c>
      <c r="F30" s="43">
        <v>0</v>
      </c>
      <c r="G30" s="43">
        <v>0</v>
      </c>
      <c r="H30" s="43">
        <v>0</v>
      </c>
      <c r="I30" s="43">
        <v>113300</v>
      </c>
      <c r="J30" s="43">
        <v>0</v>
      </c>
      <c r="K30" s="43">
        <v>0</v>
      </c>
      <c r="L30" s="43">
        <v>0</v>
      </c>
      <c r="M30" s="43">
        <v>0</v>
      </c>
      <c r="N30" s="43">
        <f t="shared" si="7"/>
        <v>113300</v>
      </c>
      <c r="O30" s="44">
        <f t="shared" si="1"/>
        <v>24.835598421744848</v>
      </c>
      <c r="P30" s="9"/>
    </row>
    <row r="31" spans="1:119" ht="16.5" thickBot="1">
      <c r="A31" s="13" t="s">
        <v>10</v>
      </c>
      <c r="B31" s="21"/>
      <c r="C31" s="20"/>
      <c r="D31" s="14">
        <f>SUM(D5,D13,D17,D24,D26,D29)</f>
        <v>3799075</v>
      </c>
      <c r="E31" s="14">
        <f t="shared" ref="E31:M31" si="10">SUM(E5,E13,E17,E24,E26,E29)</f>
        <v>0</v>
      </c>
      <c r="F31" s="14">
        <f t="shared" si="10"/>
        <v>0</v>
      </c>
      <c r="G31" s="14">
        <f t="shared" si="10"/>
        <v>0</v>
      </c>
      <c r="H31" s="14">
        <f t="shared" si="10"/>
        <v>0</v>
      </c>
      <c r="I31" s="14">
        <f t="shared" si="10"/>
        <v>2565891</v>
      </c>
      <c r="J31" s="14">
        <f t="shared" si="10"/>
        <v>0</v>
      </c>
      <c r="K31" s="14">
        <f t="shared" si="10"/>
        <v>204584</v>
      </c>
      <c r="L31" s="14">
        <f t="shared" si="10"/>
        <v>0</v>
      </c>
      <c r="M31" s="14">
        <f t="shared" si="10"/>
        <v>0</v>
      </c>
      <c r="N31" s="14">
        <f t="shared" si="7"/>
        <v>6569550</v>
      </c>
      <c r="O31" s="35">
        <f t="shared" si="1"/>
        <v>1440.0591845681718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5"/>
      <c r="B32" s="17"/>
      <c r="C32" s="17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8"/>
    </row>
    <row r="33" spans="1:15">
      <c r="A33" s="36"/>
      <c r="B33" s="37"/>
      <c r="C33" s="37"/>
      <c r="D33" s="38"/>
      <c r="E33" s="38"/>
      <c r="F33" s="38"/>
      <c r="G33" s="38"/>
      <c r="H33" s="38"/>
      <c r="I33" s="38"/>
      <c r="J33" s="38"/>
      <c r="K33" s="38"/>
      <c r="L33" s="93" t="s">
        <v>56</v>
      </c>
      <c r="M33" s="93"/>
      <c r="N33" s="93"/>
      <c r="O33" s="39">
        <v>4562</v>
      </c>
    </row>
    <row r="34" spans="1:15">
      <c r="A34" s="94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  <row r="35" spans="1:15" ht="15.75" customHeight="1" thickBot="1">
      <c r="A35" s="97" t="s">
        <v>47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9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1128488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199255</v>
      </c>
      <c r="L5" s="24">
        <f t="shared" si="0"/>
        <v>0</v>
      </c>
      <c r="M5" s="24">
        <f t="shared" si="0"/>
        <v>0</v>
      </c>
      <c r="N5" s="25">
        <f>SUM(D5:M5)</f>
        <v>1327743</v>
      </c>
      <c r="O5" s="30">
        <f t="shared" ref="O5:O31" si="1">(N5/O$33)</f>
        <v>293.94354660172684</v>
      </c>
      <c r="P5" s="6"/>
    </row>
    <row r="6" spans="1:133">
      <c r="A6" s="12"/>
      <c r="B6" s="42">
        <v>511</v>
      </c>
      <c r="C6" s="19" t="s">
        <v>19</v>
      </c>
      <c r="D6" s="43">
        <v>51352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51352</v>
      </c>
      <c r="O6" s="44">
        <f t="shared" si="1"/>
        <v>11.368607482842595</v>
      </c>
      <c r="P6" s="9"/>
    </row>
    <row r="7" spans="1:133">
      <c r="A7" s="12"/>
      <c r="B7" s="42">
        <v>512</v>
      </c>
      <c r="C7" s="19" t="s">
        <v>20</v>
      </c>
      <c r="D7" s="43">
        <v>150684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150684</v>
      </c>
      <c r="O7" s="44">
        <f t="shared" si="1"/>
        <v>33.359309276068188</v>
      </c>
      <c r="P7" s="9"/>
    </row>
    <row r="8" spans="1:133">
      <c r="A8" s="12"/>
      <c r="B8" s="42">
        <v>513</v>
      </c>
      <c r="C8" s="19" t="s">
        <v>21</v>
      </c>
      <c r="D8" s="43">
        <v>163261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67437</v>
      </c>
      <c r="L8" s="43">
        <v>0</v>
      </c>
      <c r="M8" s="43">
        <v>0</v>
      </c>
      <c r="N8" s="43">
        <f t="shared" si="2"/>
        <v>230698</v>
      </c>
      <c r="O8" s="44">
        <f t="shared" si="1"/>
        <v>51.073278724817357</v>
      </c>
      <c r="P8" s="9"/>
    </row>
    <row r="9" spans="1:133">
      <c r="A9" s="12"/>
      <c r="B9" s="42">
        <v>514</v>
      </c>
      <c r="C9" s="19" t="s">
        <v>22</v>
      </c>
      <c r="D9" s="43">
        <v>33332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33332</v>
      </c>
      <c r="O9" s="44">
        <f t="shared" si="1"/>
        <v>7.3792340048704892</v>
      </c>
      <c r="P9" s="9"/>
    </row>
    <row r="10" spans="1:133">
      <c r="A10" s="12"/>
      <c r="B10" s="42">
        <v>517</v>
      </c>
      <c r="C10" s="19" t="s">
        <v>55</v>
      </c>
      <c r="D10" s="43">
        <v>76117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76117</v>
      </c>
      <c r="O10" s="44">
        <f t="shared" si="1"/>
        <v>16.851228691609474</v>
      </c>
      <c r="P10" s="9"/>
    </row>
    <row r="11" spans="1:133">
      <c r="A11" s="12"/>
      <c r="B11" s="42">
        <v>518</v>
      </c>
      <c r="C11" s="19" t="s">
        <v>23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131818</v>
      </c>
      <c r="L11" s="43">
        <v>0</v>
      </c>
      <c r="M11" s="43">
        <v>0</v>
      </c>
      <c r="N11" s="43">
        <f t="shared" si="2"/>
        <v>131818</v>
      </c>
      <c r="O11" s="44">
        <f t="shared" si="1"/>
        <v>29.182643347354439</v>
      </c>
      <c r="P11" s="9"/>
    </row>
    <row r="12" spans="1:133">
      <c r="A12" s="12"/>
      <c r="B12" s="42">
        <v>519</v>
      </c>
      <c r="C12" s="19" t="s">
        <v>58</v>
      </c>
      <c r="D12" s="43">
        <v>653742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653742</v>
      </c>
      <c r="O12" s="44">
        <f t="shared" si="1"/>
        <v>144.72924507416428</v>
      </c>
      <c r="P12" s="9"/>
    </row>
    <row r="13" spans="1:133" ht="15.75">
      <c r="A13" s="26" t="s">
        <v>25</v>
      </c>
      <c r="B13" s="27"/>
      <c r="C13" s="28"/>
      <c r="D13" s="29">
        <f t="shared" ref="D13:M13" si="3">SUM(D14:D16)</f>
        <v>1393655</v>
      </c>
      <c r="E13" s="29">
        <f t="shared" si="3"/>
        <v>0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>SUM(D13:M13)</f>
        <v>1393655</v>
      </c>
      <c r="O13" s="41">
        <f t="shared" si="1"/>
        <v>308.53553243303077</v>
      </c>
      <c r="P13" s="10"/>
    </row>
    <row r="14" spans="1:133">
      <c r="A14" s="12"/>
      <c r="B14" s="42">
        <v>521</v>
      </c>
      <c r="C14" s="19" t="s">
        <v>26</v>
      </c>
      <c r="D14" s="43">
        <v>783066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>SUM(D14:M14)</f>
        <v>783066</v>
      </c>
      <c r="O14" s="44">
        <f t="shared" si="1"/>
        <v>173.35975204781934</v>
      </c>
      <c r="P14" s="9"/>
    </row>
    <row r="15" spans="1:133">
      <c r="A15" s="12"/>
      <c r="B15" s="42">
        <v>522</v>
      </c>
      <c r="C15" s="19" t="s">
        <v>27</v>
      </c>
      <c r="D15" s="43">
        <v>432132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>SUM(D15:M15)</f>
        <v>432132</v>
      </c>
      <c r="O15" s="44">
        <f t="shared" si="1"/>
        <v>95.667921186628291</v>
      </c>
      <c r="P15" s="9"/>
    </row>
    <row r="16" spans="1:133">
      <c r="A16" s="12"/>
      <c r="B16" s="42">
        <v>524</v>
      </c>
      <c r="C16" s="19" t="s">
        <v>28</v>
      </c>
      <c r="D16" s="43">
        <v>178457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>SUM(D16:M16)</f>
        <v>178457</v>
      </c>
      <c r="O16" s="44">
        <f t="shared" si="1"/>
        <v>39.507859198583134</v>
      </c>
      <c r="P16" s="9"/>
    </row>
    <row r="17" spans="1:119" ht="15.75">
      <c r="A17" s="26" t="s">
        <v>29</v>
      </c>
      <c r="B17" s="27"/>
      <c r="C17" s="28"/>
      <c r="D17" s="29">
        <f t="shared" ref="D17:M17" si="4">SUM(D18:D23)</f>
        <v>93173</v>
      </c>
      <c r="E17" s="29">
        <f t="shared" si="4"/>
        <v>0</v>
      </c>
      <c r="F17" s="29">
        <f t="shared" si="4"/>
        <v>0</v>
      </c>
      <c r="G17" s="29">
        <f t="shared" si="4"/>
        <v>0</v>
      </c>
      <c r="H17" s="29">
        <f t="shared" si="4"/>
        <v>0</v>
      </c>
      <c r="I17" s="29">
        <f t="shared" si="4"/>
        <v>2435416</v>
      </c>
      <c r="J17" s="29">
        <f t="shared" si="4"/>
        <v>0</v>
      </c>
      <c r="K17" s="29">
        <f t="shared" si="4"/>
        <v>0</v>
      </c>
      <c r="L17" s="29">
        <f t="shared" si="4"/>
        <v>0</v>
      </c>
      <c r="M17" s="29">
        <f t="shared" si="4"/>
        <v>0</v>
      </c>
      <c r="N17" s="40">
        <f>SUM(D17:M17)</f>
        <v>2528589</v>
      </c>
      <c r="O17" s="41">
        <f t="shared" si="1"/>
        <v>559.79388974983397</v>
      </c>
      <c r="P17" s="10"/>
    </row>
    <row r="18" spans="1:119">
      <c r="A18" s="12"/>
      <c r="B18" s="42">
        <v>533</v>
      </c>
      <c r="C18" s="19" t="s">
        <v>30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495082</v>
      </c>
      <c r="J18" s="43">
        <v>0</v>
      </c>
      <c r="K18" s="43">
        <v>0</v>
      </c>
      <c r="L18" s="43">
        <v>0</v>
      </c>
      <c r="M18" s="43">
        <v>0</v>
      </c>
      <c r="N18" s="43">
        <f t="shared" ref="N18:N23" si="5">SUM(D18:M18)</f>
        <v>495082</v>
      </c>
      <c r="O18" s="44">
        <f t="shared" si="1"/>
        <v>109.60416205446093</v>
      </c>
      <c r="P18" s="9"/>
    </row>
    <row r="19" spans="1:119">
      <c r="A19" s="12"/>
      <c r="B19" s="42">
        <v>534</v>
      </c>
      <c r="C19" s="19" t="s">
        <v>59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516311</v>
      </c>
      <c r="J19" s="43">
        <v>0</v>
      </c>
      <c r="K19" s="43">
        <v>0</v>
      </c>
      <c r="L19" s="43">
        <v>0</v>
      </c>
      <c r="M19" s="43">
        <v>0</v>
      </c>
      <c r="N19" s="43">
        <f t="shared" si="5"/>
        <v>516311</v>
      </c>
      <c r="O19" s="44">
        <f t="shared" si="1"/>
        <v>114.30396280717291</v>
      </c>
      <c r="P19" s="9"/>
    </row>
    <row r="20" spans="1:119">
      <c r="A20" s="12"/>
      <c r="B20" s="42">
        <v>535</v>
      </c>
      <c r="C20" s="19" t="s">
        <v>32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699617</v>
      </c>
      <c r="J20" s="43">
        <v>0</v>
      </c>
      <c r="K20" s="43">
        <v>0</v>
      </c>
      <c r="L20" s="43">
        <v>0</v>
      </c>
      <c r="M20" s="43">
        <v>0</v>
      </c>
      <c r="N20" s="43">
        <f t="shared" si="5"/>
        <v>699617</v>
      </c>
      <c r="O20" s="44">
        <f t="shared" si="1"/>
        <v>154.88532211644898</v>
      </c>
      <c r="P20" s="9"/>
    </row>
    <row r="21" spans="1:119">
      <c r="A21" s="12"/>
      <c r="B21" s="42">
        <v>536</v>
      </c>
      <c r="C21" s="19" t="s">
        <v>69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651604</v>
      </c>
      <c r="J21" s="43">
        <v>0</v>
      </c>
      <c r="K21" s="43">
        <v>0</v>
      </c>
      <c r="L21" s="43">
        <v>0</v>
      </c>
      <c r="M21" s="43">
        <v>0</v>
      </c>
      <c r="N21" s="43">
        <f t="shared" si="5"/>
        <v>651604</v>
      </c>
      <c r="O21" s="44">
        <f t="shared" si="1"/>
        <v>144.25592207217178</v>
      </c>
      <c r="P21" s="9"/>
    </row>
    <row r="22" spans="1:119">
      <c r="A22" s="12"/>
      <c r="B22" s="42">
        <v>538</v>
      </c>
      <c r="C22" s="19" t="s">
        <v>60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38342</v>
      </c>
      <c r="J22" s="43">
        <v>0</v>
      </c>
      <c r="K22" s="43">
        <v>0</v>
      </c>
      <c r="L22" s="43">
        <v>0</v>
      </c>
      <c r="M22" s="43">
        <v>0</v>
      </c>
      <c r="N22" s="43">
        <f t="shared" si="5"/>
        <v>38342</v>
      </c>
      <c r="O22" s="44">
        <f t="shared" si="1"/>
        <v>8.4883772415319907</v>
      </c>
      <c r="P22" s="9"/>
    </row>
    <row r="23" spans="1:119">
      <c r="A23" s="12"/>
      <c r="B23" s="42">
        <v>539</v>
      </c>
      <c r="C23" s="19" t="s">
        <v>35</v>
      </c>
      <c r="D23" s="43">
        <v>93173</v>
      </c>
      <c r="E23" s="43">
        <v>0</v>
      </c>
      <c r="F23" s="43">
        <v>0</v>
      </c>
      <c r="G23" s="43">
        <v>0</v>
      </c>
      <c r="H23" s="43">
        <v>0</v>
      </c>
      <c r="I23" s="43">
        <v>34460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5"/>
        <v>127633</v>
      </c>
      <c r="O23" s="44">
        <f t="shared" si="1"/>
        <v>28.256143458047376</v>
      </c>
      <c r="P23" s="9"/>
    </row>
    <row r="24" spans="1:119" ht="15.75">
      <c r="A24" s="26" t="s">
        <v>36</v>
      </c>
      <c r="B24" s="27"/>
      <c r="C24" s="28"/>
      <c r="D24" s="29">
        <f t="shared" ref="D24:M24" si="6">SUM(D25:D25)</f>
        <v>301206</v>
      </c>
      <c r="E24" s="29">
        <f t="shared" si="6"/>
        <v>0</v>
      </c>
      <c r="F24" s="29">
        <f t="shared" si="6"/>
        <v>0</v>
      </c>
      <c r="G24" s="29">
        <f t="shared" si="6"/>
        <v>0</v>
      </c>
      <c r="H24" s="29">
        <f t="shared" si="6"/>
        <v>0</v>
      </c>
      <c r="I24" s="29">
        <f t="shared" si="6"/>
        <v>0</v>
      </c>
      <c r="J24" s="29">
        <f t="shared" si="6"/>
        <v>0</v>
      </c>
      <c r="K24" s="29">
        <f t="shared" si="6"/>
        <v>0</v>
      </c>
      <c r="L24" s="29">
        <f t="shared" si="6"/>
        <v>0</v>
      </c>
      <c r="M24" s="29">
        <f t="shared" si="6"/>
        <v>0</v>
      </c>
      <c r="N24" s="29">
        <f t="shared" ref="N24:N31" si="7">SUM(D24:M24)</f>
        <v>301206</v>
      </c>
      <c r="O24" s="41">
        <f t="shared" si="1"/>
        <v>66.682754040292224</v>
      </c>
      <c r="P24" s="10"/>
    </row>
    <row r="25" spans="1:119">
      <c r="A25" s="12"/>
      <c r="B25" s="42">
        <v>541</v>
      </c>
      <c r="C25" s="19" t="s">
        <v>61</v>
      </c>
      <c r="D25" s="43">
        <v>301206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7"/>
        <v>301206</v>
      </c>
      <c r="O25" s="44">
        <f t="shared" si="1"/>
        <v>66.682754040292224</v>
      </c>
      <c r="P25" s="9"/>
    </row>
    <row r="26" spans="1:119" ht="15.75">
      <c r="A26" s="26" t="s">
        <v>38</v>
      </c>
      <c r="B26" s="27"/>
      <c r="C26" s="28"/>
      <c r="D26" s="29">
        <f t="shared" ref="D26:M26" si="8">SUM(D27:D28)</f>
        <v>374410</v>
      </c>
      <c r="E26" s="29">
        <f t="shared" si="8"/>
        <v>0</v>
      </c>
      <c r="F26" s="29">
        <f t="shared" si="8"/>
        <v>0</v>
      </c>
      <c r="G26" s="29">
        <f t="shared" si="8"/>
        <v>0</v>
      </c>
      <c r="H26" s="29">
        <f t="shared" si="8"/>
        <v>0</v>
      </c>
      <c r="I26" s="29">
        <f t="shared" si="8"/>
        <v>0</v>
      </c>
      <c r="J26" s="29">
        <f t="shared" si="8"/>
        <v>0</v>
      </c>
      <c r="K26" s="29">
        <f t="shared" si="8"/>
        <v>0</v>
      </c>
      <c r="L26" s="29">
        <f t="shared" si="8"/>
        <v>0</v>
      </c>
      <c r="M26" s="29">
        <f t="shared" si="8"/>
        <v>0</v>
      </c>
      <c r="N26" s="29">
        <f t="shared" si="7"/>
        <v>374410</v>
      </c>
      <c r="O26" s="41">
        <f t="shared" si="1"/>
        <v>82.889085676333849</v>
      </c>
      <c r="P26" s="9"/>
    </row>
    <row r="27" spans="1:119">
      <c r="A27" s="12"/>
      <c r="B27" s="42">
        <v>571</v>
      </c>
      <c r="C27" s="19" t="s">
        <v>39</v>
      </c>
      <c r="D27" s="43">
        <v>135498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7"/>
        <v>135498</v>
      </c>
      <c r="O27" s="44">
        <f t="shared" si="1"/>
        <v>29.997343369493027</v>
      </c>
      <c r="P27" s="9"/>
    </row>
    <row r="28" spans="1:119">
      <c r="A28" s="12"/>
      <c r="B28" s="42">
        <v>572</v>
      </c>
      <c r="C28" s="19" t="s">
        <v>62</v>
      </c>
      <c r="D28" s="43">
        <v>238912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7"/>
        <v>238912</v>
      </c>
      <c r="O28" s="44">
        <f t="shared" si="1"/>
        <v>52.891742306840825</v>
      </c>
      <c r="P28" s="9"/>
    </row>
    <row r="29" spans="1:119" ht="15.75">
      <c r="A29" s="26" t="s">
        <v>63</v>
      </c>
      <c r="B29" s="27"/>
      <c r="C29" s="28"/>
      <c r="D29" s="29">
        <f t="shared" ref="D29:M29" si="9">SUM(D30:D30)</f>
        <v>0</v>
      </c>
      <c r="E29" s="29">
        <f t="shared" si="9"/>
        <v>0</v>
      </c>
      <c r="F29" s="29">
        <f t="shared" si="9"/>
        <v>0</v>
      </c>
      <c r="G29" s="29">
        <f t="shared" si="9"/>
        <v>0</v>
      </c>
      <c r="H29" s="29">
        <f t="shared" si="9"/>
        <v>0</v>
      </c>
      <c r="I29" s="29">
        <f t="shared" si="9"/>
        <v>220000</v>
      </c>
      <c r="J29" s="29">
        <f t="shared" si="9"/>
        <v>0</v>
      </c>
      <c r="K29" s="29">
        <f t="shared" si="9"/>
        <v>0</v>
      </c>
      <c r="L29" s="29">
        <f t="shared" si="9"/>
        <v>0</v>
      </c>
      <c r="M29" s="29">
        <f t="shared" si="9"/>
        <v>0</v>
      </c>
      <c r="N29" s="29">
        <f t="shared" si="7"/>
        <v>220000</v>
      </c>
      <c r="O29" s="41">
        <f t="shared" si="1"/>
        <v>48.704892627850342</v>
      </c>
      <c r="P29" s="9"/>
    </row>
    <row r="30" spans="1:119" ht="15.75" thickBot="1">
      <c r="A30" s="12"/>
      <c r="B30" s="42">
        <v>581</v>
      </c>
      <c r="C30" s="19" t="s">
        <v>64</v>
      </c>
      <c r="D30" s="43">
        <v>0</v>
      </c>
      <c r="E30" s="43">
        <v>0</v>
      </c>
      <c r="F30" s="43">
        <v>0</v>
      </c>
      <c r="G30" s="43">
        <v>0</v>
      </c>
      <c r="H30" s="43">
        <v>0</v>
      </c>
      <c r="I30" s="43">
        <v>220000</v>
      </c>
      <c r="J30" s="43">
        <v>0</v>
      </c>
      <c r="K30" s="43">
        <v>0</v>
      </c>
      <c r="L30" s="43">
        <v>0</v>
      </c>
      <c r="M30" s="43">
        <v>0</v>
      </c>
      <c r="N30" s="43">
        <f t="shared" si="7"/>
        <v>220000</v>
      </c>
      <c r="O30" s="44">
        <f t="shared" si="1"/>
        <v>48.704892627850342</v>
      </c>
      <c r="P30" s="9"/>
    </row>
    <row r="31" spans="1:119" ht="16.5" thickBot="1">
      <c r="A31" s="13" t="s">
        <v>10</v>
      </c>
      <c r="B31" s="21"/>
      <c r="C31" s="20"/>
      <c r="D31" s="14">
        <f>SUM(D5,D13,D17,D24,D26,D29)</f>
        <v>3290932</v>
      </c>
      <c r="E31" s="14">
        <f t="shared" ref="E31:M31" si="10">SUM(E5,E13,E17,E24,E26,E29)</f>
        <v>0</v>
      </c>
      <c r="F31" s="14">
        <f t="shared" si="10"/>
        <v>0</v>
      </c>
      <c r="G31" s="14">
        <f t="shared" si="10"/>
        <v>0</v>
      </c>
      <c r="H31" s="14">
        <f t="shared" si="10"/>
        <v>0</v>
      </c>
      <c r="I31" s="14">
        <f t="shared" si="10"/>
        <v>2655416</v>
      </c>
      <c r="J31" s="14">
        <f t="shared" si="10"/>
        <v>0</v>
      </c>
      <c r="K31" s="14">
        <f t="shared" si="10"/>
        <v>199255</v>
      </c>
      <c r="L31" s="14">
        <f t="shared" si="10"/>
        <v>0</v>
      </c>
      <c r="M31" s="14">
        <f t="shared" si="10"/>
        <v>0</v>
      </c>
      <c r="N31" s="14">
        <f t="shared" si="7"/>
        <v>6145603</v>
      </c>
      <c r="O31" s="35">
        <f t="shared" si="1"/>
        <v>1360.5497011290679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5"/>
      <c r="B32" s="17"/>
      <c r="C32" s="17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8"/>
    </row>
    <row r="33" spans="1:15">
      <c r="A33" s="36"/>
      <c r="B33" s="37"/>
      <c r="C33" s="37"/>
      <c r="D33" s="38"/>
      <c r="E33" s="38"/>
      <c r="F33" s="38"/>
      <c r="G33" s="38"/>
      <c r="H33" s="38"/>
      <c r="I33" s="38"/>
      <c r="J33" s="38"/>
      <c r="K33" s="38"/>
      <c r="L33" s="93" t="s">
        <v>71</v>
      </c>
      <c r="M33" s="93"/>
      <c r="N33" s="93"/>
      <c r="O33" s="39">
        <v>4517</v>
      </c>
    </row>
    <row r="34" spans="1:15">
      <c r="A34" s="94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  <row r="35" spans="1:15" ht="15.75" customHeight="1" thickBot="1">
      <c r="A35" s="97" t="s">
        <v>47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9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5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42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84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3"/>
      <c r="O3" s="34"/>
      <c r="P3" s="115" t="s">
        <v>85</v>
      </c>
      <c r="Q3" s="11"/>
      <c r="R3"/>
    </row>
    <row r="4" spans="1:134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86</v>
      </c>
      <c r="N4" s="32" t="s">
        <v>5</v>
      </c>
      <c r="O4" s="32" t="s">
        <v>87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 t="shared" ref="D5:N5" si="0">SUM(D6:D11)</f>
        <v>1333670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677116</v>
      </c>
      <c r="L5" s="24">
        <f t="shared" si="0"/>
        <v>0</v>
      </c>
      <c r="M5" s="24">
        <f t="shared" si="0"/>
        <v>1235674</v>
      </c>
      <c r="N5" s="24">
        <f t="shared" si="0"/>
        <v>0</v>
      </c>
      <c r="O5" s="25">
        <f t="shared" ref="O5:O31" si="1">SUM(D5:N5)</f>
        <v>3246460</v>
      </c>
      <c r="P5" s="30">
        <f t="shared" ref="P5:P31" si="2">(O5/P$33)</f>
        <v>494.28440925700363</v>
      </c>
      <c r="Q5" s="6"/>
    </row>
    <row r="6" spans="1:134">
      <c r="A6" s="12"/>
      <c r="B6" s="42">
        <v>511</v>
      </c>
      <c r="C6" s="19" t="s">
        <v>19</v>
      </c>
      <c r="D6" s="43">
        <v>341679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 t="shared" si="1"/>
        <v>341679</v>
      </c>
      <c r="P6" s="44">
        <f t="shared" si="2"/>
        <v>52.021772228989036</v>
      </c>
      <c r="Q6" s="9"/>
    </row>
    <row r="7" spans="1:134">
      <c r="A7" s="12"/>
      <c r="B7" s="42">
        <v>512</v>
      </c>
      <c r="C7" s="19" t="s">
        <v>20</v>
      </c>
      <c r="D7" s="43">
        <v>546830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si="1"/>
        <v>546830</v>
      </c>
      <c r="P7" s="44">
        <f t="shared" si="2"/>
        <v>83.256699147381241</v>
      </c>
      <c r="Q7" s="9"/>
    </row>
    <row r="8" spans="1:134">
      <c r="A8" s="12"/>
      <c r="B8" s="42">
        <v>513</v>
      </c>
      <c r="C8" s="19" t="s">
        <v>21</v>
      </c>
      <c r="D8" s="43">
        <v>274052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1235674</v>
      </c>
      <c r="N8" s="43">
        <v>0</v>
      </c>
      <c r="O8" s="43">
        <f t="shared" si="1"/>
        <v>1509726</v>
      </c>
      <c r="P8" s="44">
        <f t="shared" si="2"/>
        <v>229.86084043848965</v>
      </c>
      <c r="Q8" s="9"/>
    </row>
    <row r="9" spans="1:134">
      <c r="A9" s="12"/>
      <c r="B9" s="42">
        <v>514</v>
      </c>
      <c r="C9" s="19" t="s">
        <v>22</v>
      </c>
      <c r="D9" s="43">
        <v>106863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1"/>
        <v>106863</v>
      </c>
      <c r="P9" s="44">
        <f t="shared" si="2"/>
        <v>16.270249695493302</v>
      </c>
      <c r="Q9" s="9"/>
    </row>
    <row r="10" spans="1:134">
      <c r="A10" s="12"/>
      <c r="B10" s="42">
        <v>518</v>
      </c>
      <c r="C10" s="19" t="s">
        <v>23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677116</v>
      </c>
      <c r="L10" s="43">
        <v>0</v>
      </c>
      <c r="M10" s="43">
        <v>0</v>
      </c>
      <c r="N10" s="43">
        <v>0</v>
      </c>
      <c r="O10" s="43">
        <f t="shared" si="1"/>
        <v>677116</v>
      </c>
      <c r="P10" s="44">
        <f t="shared" si="2"/>
        <v>103.0931790499391</v>
      </c>
      <c r="Q10" s="9"/>
    </row>
    <row r="11" spans="1:134">
      <c r="A11" s="12"/>
      <c r="B11" s="42">
        <v>519</v>
      </c>
      <c r="C11" s="19" t="s">
        <v>24</v>
      </c>
      <c r="D11" s="43">
        <v>64246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si="1"/>
        <v>64246</v>
      </c>
      <c r="P11" s="44">
        <f t="shared" si="2"/>
        <v>9.7816686967113284</v>
      </c>
      <c r="Q11" s="9"/>
    </row>
    <row r="12" spans="1:134" ht="15.75">
      <c r="A12" s="26" t="s">
        <v>25</v>
      </c>
      <c r="B12" s="27"/>
      <c r="C12" s="28"/>
      <c r="D12" s="29">
        <f t="shared" ref="D12:N12" si="3">SUM(D13:D15)</f>
        <v>2493741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29">
        <f t="shared" si="3"/>
        <v>0</v>
      </c>
      <c r="O12" s="40">
        <f t="shared" si="1"/>
        <v>2493741</v>
      </c>
      <c r="P12" s="41">
        <f t="shared" si="2"/>
        <v>379.68042021924481</v>
      </c>
      <c r="Q12" s="10"/>
    </row>
    <row r="13" spans="1:134">
      <c r="A13" s="12"/>
      <c r="B13" s="42">
        <v>521</v>
      </c>
      <c r="C13" s="19" t="s">
        <v>26</v>
      </c>
      <c r="D13" s="43">
        <v>1406289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 t="shared" si="1"/>
        <v>1406289</v>
      </c>
      <c r="P13" s="44">
        <f t="shared" si="2"/>
        <v>214.11221071863582</v>
      </c>
      <c r="Q13" s="9"/>
    </row>
    <row r="14" spans="1:134">
      <c r="A14" s="12"/>
      <c r="B14" s="42">
        <v>522</v>
      </c>
      <c r="C14" s="19" t="s">
        <v>27</v>
      </c>
      <c r="D14" s="43">
        <v>646914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si="1"/>
        <v>646914</v>
      </c>
      <c r="P14" s="44">
        <f t="shared" si="2"/>
        <v>98.49482338611449</v>
      </c>
      <c r="Q14" s="9"/>
    </row>
    <row r="15" spans="1:134">
      <c r="A15" s="12"/>
      <c r="B15" s="42">
        <v>524</v>
      </c>
      <c r="C15" s="19" t="s">
        <v>28</v>
      </c>
      <c r="D15" s="43">
        <v>440538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si="1"/>
        <v>440538</v>
      </c>
      <c r="P15" s="44">
        <f t="shared" si="2"/>
        <v>67.073386114494525</v>
      </c>
      <c r="Q15" s="9"/>
    </row>
    <row r="16" spans="1:134" ht="15.75">
      <c r="A16" s="26" t="s">
        <v>29</v>
      </c>
      <c r="B16" s="27"/>
      <c r="C16" s="28"/>
      <c r="D16" s="29">
        <f t="shared" ref="D16:N16" si="4">SUM(D17:D21)</f>
        <v>584659</v>
      </c>
      <c r="E16" s="29">
        <f t="shared" si="4"/>
        <v>0</v>
      </c>
      <c r="F16" s="29">
        <f t="shared" si="4"/>
        <v>0</v>
      </c>
      <c r="G16" s="29">
        <f t="shared" si="4"/>
        <v>0</v>
      </c>
      <c r="H16" s="29">
        <f t="shared" si="4"/>
        <v>0</v>
      </c>
      <c r="I16" s="29">
        <f t="shared" si="4"/>
        <v>2258633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29">
        <f t="shared" si="4"/>
        <v>0</v>
      </c>
      <c r="O16" s="40">
        <f t="shared" si="1"/>
        <v>2843292</v>
      </c>
      <c r="P16" s="41">
        <f t="shared" si="2"/>
        <v>432.90073081607795</v>
      </c>
      <c r="Q16" s="10"/>
    </row>
    <row r="17" spans="1:120">
      <c r="A17" s="12"/>
      <c r="B17" s="42">
        <v>533</v>
      </c>
      <c r="C17" s="19" t="s">
        <v>30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771242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si="1"/>
        <v>771242</v>
      </c>
      <c r="P17" s="44">
        <f t="shared" si="2"/>
        <v>117.4241778319123</v>
      </c>
      <c r="Q17" s="9"/>
    </row>
    <row r="18" spans="1:120">
      <c r="A18" s="12"/>
      <c r="B18" s="42">
        <v>534</v>
      </c>
      <c r="C18" s="19" t="s">
        <v>31</v>
      </c>
      <c r="D18" s="43">
        <v>526875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f t="shared" si="1"/>
        <v>526875</v>
      </c>
      <c r="P18" s="44">
        <f t="shared" si="2"/>
        <v>80.218483556638247</v>
      </c>
      <c r="Q18" s="9"/>
    </row>
    <row r="19" spans="1:120">
      <c r="A19" s="12"/>
      <c r="B19" s="42">
        <v>535</v>
      </c>
      <c r="C19" s="19" t="s">
        <v>32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1397709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 t="shared" si="1"/>
        <v>1397709</v>
      </c>
      <c r="P19" s="44">
        <f t="shared" si="2"/>
        <v>212.80587697929354</v>
      </c>
      <c r="Q19" s="9"/>
    </row>
    <row r="20" spans="1:120">
      <c r="A20" s="12"/>
      <c r="B20" s="42">
        <v>538</v>
      </c>
      <c r="C20" s="19" t="s">
        <v>34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89682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f t="shared" si="1"/>
        <v>89682</v>
      </c>
      <c r="P20" s="44">
        <f t="shared" si="2"/>
        <v>13.654384896467722</v>
      </c>
      <c r="Q20" s="9"/>
    </row>
    <row r="21" spans="1:120">
      <c r="A21" s="12"/>
      <c r="B21" s="42">
        <v>539</v>
      </c>
      <c r="C21" s="19" t="s">
        <v>35</v>
      </c>
      <c r="D21" s="43">
        <v>57784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f t="shared" si="1"/>
        <v>57784</v>
      </c>
      <c r="P21" s="44">
        <f t="shared" si="2"/>
        <v>8.7978075517661392</v>
      </c>
      <c r="Q21" s="9"/>
    </row>
    <row r="22" spans="1:120" ht="15.75">
      <c r="A22" s="26" t="s">
        <v>36</v>
      </c>
      <c r="B22" s="27"/>
      <c r="C22" s="28"/>
      <c r="D22" s="29">
        <f t="shared" ref="D22:N22" si="5">SUM(D23:D23)</f>
        <v>527059</v>
      </c>
      <c r="E22" s="29">
        <f t="shared" si="5"/>
        <v>0</v>
      </c>
      <c r="F22" s="29">
        <f t="shared" si="5"/>
        <v>0</v>
      </c>
      <c r="G22" s="29">
        <f t="shared" si="5"/>
        <v>0</v>
      </c>
      <c r="H22" s="29">
        <f t="shared" si="5"/>
        <v>0</v>
      </c>
      <c r="I22" s="29">
        <f t="shared" si="5"/>
        <v>0</v>
      </c>
      <c r="J22" s="29">
        <f t="shared" si="5"/>
        <v>0</v>
      </c>
      <c r="K22" s="29">
        <f t="shared" si="5"/>
        <v>0</v>
      </c>
      <c r="L22" s="29">
        <f t="shared" si="5"/>
        <v>0</v>
      </c>
      <c r="M22" s="29">
        <f t="shared" si="5"/>
        <v>0</v>
      </c>
      <c r="N22" s="29">
        <f t="shared" si="5"/>
        <v>0</v>
      </c>
      <c r="O22" s="29">
        <f t="shared" si="1"/>
        <v>527059</v>
      </c>
      <c r="P22" s="41">
        <f t="shared" si="2"/>
        <v>80.246498172959804</v>
      </c>
      <c r="Q22" s="10"/>
    </row>
    <row r="23" spans="1:120">
      <c r="A23" s="12"/>
      <c r="B23" s="42">
        <v>541</v>
      </c>
      <c r="C23" s="19" t="s">
        <v>37</v>
      </c>
      <c r="D23" s="43">
        <v>527059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f t="shared" si="1"/>
        <v>527059</v>
      </c>
      <c r="P23" s="44">
        <f t="shared" si="2"/>
        <v>80.246498172959804</v>
      </c>
      <c r="Q23" s="9"/>
    </row>
    <row r="24" spans="1:120" ht="15.75">
      <c r="A24" s="26" t="s">
        <v>73</v>
      </c>
      <c r="B24" s="27"/>
      <c r="C24" s="28"/>
      <c r="D24" s="29">
        <f t="shared" ref="D24:N24" si="6">SUM(D25:D25)</f>
        <v>0</v>
      </c>
      <c r="E24" s="29">
        <f t="shared" si="6"/>
        <v>304075</v>
      </c>
      <c r="F24" s="29">
        <f t="shared" si="6"/>
        <v>0</v>
      </c>
      <c r="G24" s="29">
        <f t="shared" si="6"/>
        <v>0</v>
      </c>
      <c r="H24" s="29">
        <f t="shared" si="6"/>
        <v>0</v>
      </c>
      <c r="I24" s="29">
        <f t="shared" si="6"/>
        <v>0</v>
      </c>
      <c r="J24" s="29">
        <f t="shared" si="6"/>
        <v>0</v>
      </c>
      <c r="K24" s="29">
        <f t="shared" si="6"/>
        <v>0</v>
      </c>
      <c r="L24" s="29">
        <f t="shared" si="6"/>
        <v>0</v>
      </c>
      <c r="M24" s="29">
        <f t="shared" si="6"/>
        <v>0</v>
      </c>
      <c r="N24" s="29">
        <f t="shared" si="6"/>
        <v>0</v>
      </c>
      <c r="O24" s="29">
        <f t="shared" si="1"/>
        <v>304075</v>
      </c>
      <c r="P24" s="41">
        <f t="shared" si="2"/>
        <v>46.296437271619979</v>
      </c>
      <c r="Q24" s="10"/>
    </row>
    <row r="25" spans="1:120">
      <c r="A25" s="90"/>
      <c r="B25" s="91">
        <v>559</v>
      </c>
      <c r="C25" s="92" t="s">
        <v>74</v>
      </c>
      <c r="D25" s="43">
        <v>0</v>
      </c>
      <c r="E25" s="43">
        <v>304075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v>0</v>
      </c>
      <c r="O25" s="43">
        <f t="shared" si="1"/>
        <v>304075</v>
      </c>
      <c r="P25" s="44">
        <f t="shared" si="2"/>
        <v>46.296437271619979</v>
      </c>
      <c r="Q25" s="9"/>
    </row>
    <row r="26" spans="1:120" ht="15.75">
      <c r="A26" s="26" t="s">
        <v>38</v>
      </c>
      <c r="B26" s="27"/>
      <c r="C26" s="28"/>
      <c r="D26" s="29">
        <f t="shared" ref="D26:N26" si="7">SUM(D27:D28)</f>
        <v>777252</v>
      </c>
      <c r="E26" s="29">
        <f t="shared" si="7"/>
        <v>0</v>
      </c>
      <c r="F26" s="29">
        <f t="shared" si="7"/>
        <v>0</v>
      </c>
      <c r="G26" s="29">
        <f t="shared" si="7"/>
        <v>0</v>
      </c>
      <c r="H26" s="29">
        <f t="shared" si="7"/>
        <v>0</v>
      </c>
      <c r="I26" s="29">
        <f t="shared" si="7"/>
        <v>0</v>
      </c>
      <c r="J26" s="29">
        <f t="shared" si="7"/>
        <v>0</v>
      </c>
      <c r="K26" s="29">
        <f t="shared" si="7"/>
        <v>0</v>
      </c>
      <c r="L26" s="29">
        <f t="shared" si="7"/>
        <v>0</v>
      </c>
      <c r="M26" s="29">
        <f t="shared" si="7"/>
        <v>0</v>
      </c>
      <c r="N26" s="29">
        <f t="shared" si="7"/>
        <v>0</v>
      </c>
      <c r="O26" s="29">
        <f t="shared" si="1"/>
        <v>777252</v>
      </c>
      <c r="P26" s="41">
        <f t="shared" si="2"/>
        <v>118.33922046285018</v>
      </c>
      <c r="Q26" s="9"/>
    </row>
    <row r="27" spans="1:120">
      <c r="A27" s="12"/>
      <c r="B27" s="42">
        <v>571</v>
      </c>
      <c r="C27" s="19" t="s">
        <v>39</v>
      </c>
      <c r="D27" s="43">
        <v>199940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v>0</v>
      </c>
      <c r="O27" s="43">
        <f t="shared" si="1"/>
        <v>199940</v>
      </c>
      <c r="P27" s="44">
        <f t="shared" si="2"/>
        <v>30.441534713763701</v>
      </c>
      <c r="Q27" s="9"/>
    </row>
    <row r="28" spans="1:120">
      <c r="A28" s="12"/>
      <c r="B28" s="42">
        <v>572</v>
      </c>
      <c r="C28" s="19" t="s">
        <v>40</v>
      </c>
      <c r="D28" s="43">
        <v>577312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v>0</v>
      </c>
      <c r="O28" s="43">
        <f t="shared" si="1"/>
        <v>577312</v>
      </c>
      <c r="P28" s="44">
        <f t="shared" si="2"/>
        <v>87.897685749086477</v>
      </c>
      <c r="Q28" s="9"/>
    </row>
    <row r="29" spans="1:120" ht="15.75">
      <c r="A29" s="26" t="s">
        <v>44</v>
      </c>
      <c r="B29" s="27"/>
      <c r="C29" s="28"/>
      <c r="D29" s="29">
        <f t="shared" ref="D29:N29" si="8">SUM(D30:D30)</f>
        <v>0</v>
      </c>
      <c r="E29" s="29">
        <f t="shared" si="8"/>
        <v>53038</v>
      </c>
      <c r="F29" s="29">
        <f t="shared" si="8"/>
        <v>0</v>
      </c>
      <c r="G29" s="29">
        <f t="shared" si="8"/>
        <v>0</v>
      </c>
      <c r="H29" s="29">
        <f t="shared" si="8"/>
        <v>0</v>
      </c>
      <c r="I29" s="29">
        <f t="shared" si="8"/>
        <v>552421</v>
      </c>
      <c r="J29" s="29">
        <f t="shared" si="8"/>
        <v>0</v>
      </c>
      <c r="K29" s="29">
        <f t="shared" si="8"/>
        <v>0</v>
      </c>
      <c r="L29" s="29">
        <f t="shared" si="8"/>
        <v>0</v>
      </c>
      <c r="M29" s="29">
        <f t="shared" si="8"/>
        <v>0</v>
      </c>
      <c r="N29" s="29">
        <f t="shared" si="8"/>
        <v>0</v>
      </c>
      <c r="O29" s="29">
        <f t="shared" si="1"/>
        <v>605459</v>
      </c>
      <c r="P29" s="41">
        <f t="shared" si="2"/>
        <v>92.183160779537147</v>
      </c>
      <c r="Q29" s="9"/>
    </row>
    <row r="30" spans="1:120" ht="15.75" thickBot="1">
      <c r="A30" s="12"/>
      <c r="B30" s="42">
        <v>581</v>
      </c>
      <c r="C30" s="19" t="s">
        <v>88</v>
      </c>
      <c r="D30" s="43">
        <v>0</v>
      </c>
      <c r="E30" s="43">
        <v>53038</v>
      </c>
      <c r="F30" s="43">
        <v>0</v>
      </c>
      <c r="G30" s="43">
        <v>0</v>
      </c>
      <c r="H30" s="43">
        <v>0</v>
      </c>
      <c r="I30" s="43">
        <v>552421</v>
      </c>
      <c r="J30" s="43">
        <v>0</v>
      </c>
      <c r="K30" s="43">
        <v>0</v>
      </c>
      <c r="L30" s="43">
        <v>0</v>
      </c>
      <c r="M30" s="43">
        <v>0</v>
      </c>
      <c r="N30" s="43">
        <v>0</v>
      </c>
      <c r="O30" s="43">
        <f t="shared" si="1"/>
        <v>605459</v>
      </c>
      <c r="P30" s="44">
        <f t="shared" si="2"/>
        <v>92.183160779537147</v>
      </c>
      <c r="Q30" s="9"/>
    </row>
    <row r="31" spans="1:120" ht="16.5" thickBot="1">
      <c r="A31" s="13" t="s">
        <v>10</v>
      </c>
      <c r="B31" s="21"/>
      <c r="C31" s="20"/>
      <c r="D31" s="14">
        <f>SUM(D5,D12,D16,D22,D24,D26,D29)</f>
        <v>5716381</v>
      </c>
      <c r="E31" s="14">
        <f t="shared" ref="E31:N31" si="9">SUM(E5,E12,E16,E22,E24,E26,E29)</f>
        <v>357113</v>
      </c>
      <c r="F31" s="14">
        <f t="shared" si="9"/>
        <v>0</v>
      </c>
      <c r="G31" s="14">
        <f t="shared" si="9"/>
        <v>0</v>
      </c>
      <c r="H31" s="14">
        <f t="shared" si="9"/>
        <v>0</v>
      </c>
      <c r="I31" s="14">
        <f t="shared" si="9"/>
        <v>2811054</v>
      </c>
      <c r="J31" s="14">
        <f t="shared" si="9"/>
        <v>0</v>
      </c>
      <c r="K31" s="14">
        <f t="shared" si="9"/>
        <v>677116</v>
      </c>
      <c r="L31" s="14">
        <f t="shared" si="9"/>
        <v>0</v>
      </c>
      <c r="M31" s="14">
        <f t="shared" si="9"/>
        <v>1235674</v>
      </c>
      <c r="N31" s="14">
        <f t="shared" si="9"/>
        <v>0</v>
      </c>
      <c r="O31" s="14">
        <f t="shared" si="1"/>
        <v>10797338</v>
      </c>
      <c r="P31" s="35">
        <f t="shared" si="2"/>
        <v>1643.9308769792935</v>
      </c>
      <c r="Q31" s="6"/>
      <c r="R31" s="2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</row>
    <row r="32" spans="1:120">
      <c r="A32" s="15"/>
      <c r="B32" s="17"/>
      <c r="C32" s="17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8"/>
    </row>
    <row r="33" spans="1:16">
      <c r="A33" s="36"/>
      <c r="B33" s="37"/>
      <c r="C33" s="37"/>
      <c r="D33" s="38"/>
      <c r="E33" s="38"/>
      <c r="F33" s="38"/>
      <c r="G33" s="38"/>
      <c r="H33" s="38"/>
      <c r="I33" s="38"/>
      <c r="J33" s="38"/>
      <c r="K33" s="38"/>
      <c r="L33" s="38"/>
      <c r="M33" s="93" t="s">
        <v>89</v>
      </c>
      <c r="N33" s="93"/>
      <c r="O33" s="93"/>
      <c r="P33" s="39">
        <v>6568</v>
      </c>
    </row>
    <row r="34" spans="1:16">
      <c r="A34" s="94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6"/>
    </row>
    <row r="35" spans="1:16" ht="15.75" customHeight="1" thickBot="1">
      <c r="A35" s="97" t="s">
        <v>47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9"/>
    </row>
  </sheetData>
  <mergeCells count="10">
    <mergeCell ref="M33:O33"/>
    <mergeCell ref="A34:P34"/>
    <mergeCell ref="A35:P35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1349351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1050062</v>
      </c>
      <c r="L5" s="24">
        <f t="shared" si="0"/>
        <v>0</v>
      </c>
      <c r="M5" s="24">
        <f t="shared" si="0"/>
        <v>0</v>
      </c>
      <c r="N5" s="25">
        <f t="shared" ref="N5:N31" si="1">SUM(D5:M5)</f>
        <v>2399413</v>
      </c>
      <c r="O5" s="30">
        <f t="shared" ref="O5:O31" si="2">(N5/O$33)</f>
        <v>377.80081876869787</v>
      </c>
      <c r="P5" s="6"/>
    </row>
    <row r="6" spans="1:133">
      <c r="A6" s="12"/>
      <c r="B6" s="42">
        <v>511</v>
      </c>
      <c r="C6" s="19" t="s">
        <v>19</v>
      </c>
      <c r="D6" s="43">
        <v>419775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419775</v>
      </c>
      <c r="O6" s="44">
        <f t="shared" si="2"/>
        <v>66.095890410958901</v>
      </c>
      <c r="P6" s="9"/>
    </row>
    <row r="7" spans="1:133">
      <c r="A7" s="12"/>
      <c r="B7" s="42">
        <v>512</v>
      </c>
      <c r="C7" s="19" t="s">
        <v>20</v>
      </c>
      <c r="D7" s="43">
        <v>445457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445457</v>
      </c>
      <c r="O7" s="44">
        <f t="shared" si="2"/>
        <v>70.139663045189735</v>
      </c>
      <c r="P7" s="9"/>
    </row>
    <row r="8" spans="1:133">
      <c r="A8" s="12"/>
      <c r="B8" s="42">
        <v>513</v>
      </c>
      <c r="C8" s="19" t="s">
        <v>21</v>
      </c>
      <c r="D8" s="43">
        <v>291638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291638</v>
      </c>
      <c r="O8" s="44">
        <f t="shared" si="2"/>
        <v>45.920012596441502</v>
      </c>
      <c r="P8" s="9"/>
    </row>
    <row r="9" spans="1:133">
      <c r="A9" s="12"/>
      <c r="B9" s="42">
        <v>514</v>
      </c>
      <c r="C9" s="19" t="s">
        <v>22</v>
      </c>
      <c r="D9" s="43">
        <v>133537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133537</v>
      </c>
      <c r="O9" s="44">
        <f t="shared" si="2"/>
        <v>21.026137616123446</v>
      </c>
      <c r="P9" s="9"/>
    </row>
    <row r="10" spans="1:133">
      <c r="A10" s="12"/>
      <c r="B10" s="42">
        <v>518</v>
      </c>
      <c r="C10" s="19" t="s">
        <v>23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1050062</v>
      </c>
      <c r="L10" s="43">
        <v>0</v>
      </c>
      <c r="M10" s="43">
        <v>0</v>
      </c>
      <c r="N10" s="43">
        <f t="shared" si="1"/>
        <v>1050062</v>
      </c>
      <c r="O10" s="44">
        <f t="shared" si="2"/>
        <v>165.3380569988978</v>
      </c>
      <c r="P10" s="9"/>
    </row>
    <row r="11" spans="1:133">
      <c r="A11" s="12"/>
      <c r="B11" s="42">
        <v>519</v>
      </c>
      <c r="C11" s="19" t="s">
        <v>58</v>
      </c>
      <c r="D11" s="43">
        <v>58944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58944</v>
      </c>
      <c r="O11" s="44">
        <f t="shared" si="2"/>
        <v>9.2810581010864439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SUM(D13:D15)</f>
        <v>2671537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2671537</v>
      </c>
      <c r="O12" s="41">
        <f t="shared" si="2"/>
        <v>420.64824437096519</v>
      </c>
      <c r="P12" s="10"/>
    </row>
    <row r="13" spans="1:133">
      <c r="A13" s="12"/>
      <c r="B13" s="42">
        <v>521</v>
      </c>
      <c r="C13" s="19" t="s">
        <v>26</v>
      </c>
      <c r="D13" s="43">
        <v>1454638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1454638</v>
      </c>
      <c r="O13" s="44">
        <f t="shared" si="2"/>
        <v>229.04078097937332</v>
      </c>
      <c r="P13" s="9"/>
    </row>
    <row r="14" spans="1:133">
      <c r="A14" s="12"/>
      <c r="B14" s="42">
        <v>522</v>
      </c>
      <c r="C14" s="19" t="s">
        <v>27</v>
      </c>
      <c r="D14" s="43">
        <v>698166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698166</v>
      </c>
      <c r="O14" s="44">
        <f t="shared" si="2"/>
        <v>109.93008974964573</v>
      </c>
      <c r="P14" s="9"/>
    </row>
    <row r="15" spans="1:133">
      <c r="A15" s="12"/>
      <c r="B15" s="42">
        <v>524</v>
      </c>
      <c r="C15" s="19" t="s">
        <v>28</v>
      </c>
      <c r="D15" s="43">
        <v>518733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518733</v>
      </c>
      <c r="O15" s="44">
        <f t="shared" si="2"/>
        <v>81.677373641946147</v>
      </c>
      <c r="P15" s="9"/>
    </row>
    <row r="16" spans="1:133" ht="15.75">
      <c r="A16" s="26" t="s">
        <v>29</v>
      </c>
      <c r="B16" s="27"/>
      <c r="C16" s="28"/>
      <c r="D16" s="29">
        <f t="shared" ref="D16:M16" si="4">SUM(D17:D21)</f>
        <v>621346</v>
      </c>
      <c r="E16" s="29">
        <f t="shared" si="4"/>
        <v>0</v>
      </c>
      <c r="F16" s="29">
        <f t="shared" si="4"/>
        <v>0</v>
      </c>
      <c r="G16" s="29">
        <f t="shared" si="4"/>
        <v>0</v>
      </c>
      <c r="H16" s="29">
        <f t="shared" si="4"/>
        <v>0</v>
      </c>
      <c r="I16" s="29">
        <f t="shared" si="4"/>
        <v>2278788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40">
        <f t="shared" si="1"/>
        <v>2900134</v>
      </c>
      <c r="O16" s="41">
        <f t="shared" si="2"/>
        <v>456.64210360573139</v>
      </c>
      <c r="P16" s="10"/>
    </row>
    <row r="17" spans="1:119">
      <c r="A17" s="12"/>
      <c r="B17" s="42">
        <v>533</v>
      </c>
      <c r="C17" s="19" t="s">
        <v>30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782955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782955</v>
      </c>
      <c r="O17" s="44">
        <f t="shared" si="2"/>
        <v>123.28058573452999</v>
      </c>
      <c r="P17" s="9"/>
    </row>
    <row r="18" spans="1:119">
      <c r="A18" s="12"/>
      <c r="B18" s="42">
        <v>534</v>
      </c>
      <c r="C18" s="19" t="s">
        <v>59</v>
      </c>
      <c r="D18" s="43">
        <v>570522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570522</v>
      </c>
      <c r="O18" s="44">
        <f t="shared" si="2"/>
        <v>89.831837505904588</v>
      </c>
      <c r="P18" s="9"/>
    </row>
    <row r="19" spans="1:119">
      <c r="A19" s="12"/>
      <c r="B19" s="42">
        <v>535</v>
      </c>
      <c r="C19" s="19" t="s">
        <v>32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1399188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1399188</v>
      </c>
      <c r="O19" s="44">
        <f t="shared" si="2"/>
        <v>220.30987246102976</v>
      </c>
      <c r="P19" s="9"/>
    </row>
    <row r="20" spans="1:119">
      <c r="A20" s="12"/>
      <c r="B20" s="42">
        <v>538</v>
      </c>
      <c r="C20" s="19" t="s">
        <v>60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96645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96645</v>
      </c>
      <c r="O20" s="44">
        <f t="shared" si="2"/>
        <v>15.217288615965989</v>
      </c>
      <c r="P20" s="9"/>
    </row>
    <row r="21" spans="1:119">
      <c r="A21" s="12"/>
      <c r="B21" s="42">
        <v>539</v>
      </c>
      <c r="C21" s="19" t="s">
        <v>35</v>
      </c>
      <c r="D21" s="43">
        <v>50824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50824</v>
      </c>
      <c r="O21" s="44">
        <f t="shared" si="2"/>
        <v>8.0025192883010554</v>
      </c>
      <c r="P21" s="9"/>
    </row>
    <row r="22" spans="1:119" ht="15.75">
      <c r="A22" s="26" t="s">
        <v>36</v>
      </c>
      <c r="B22" s="27"/>
      <c r="C22" s="28"/>
      <c r="D22" s="29">
        <f t="shared" ref="D22:M22" si="5">SUM(D23:D23)</f>
        <v>446742</v>
      </c>
      <c r="E22" s="29">
        <f t="shared" si="5"/>
        <v>0</v>
      </c>
      <c r="F22" s="29">
        <f t="shared" si="5"/>
        <v>0</v>
      </c>
      <c r="G22" s="29">
        <f t="shared" si="5"/>
        <v>0</v>
      </c>
      <c r="H22" s="29">
        <f t="shared" si="5"/>
        <v>0</v>
      </c>
      <c r="I22" s="29">
        <f t="shared" si="5"/>
        <v>0</v>
      </c>
      <c r="J22" s="29">
        <f t="shared" si="5"/>
        <v>0</v>
      </c>
      <c r="K22" s="29">
        <f t="shared" si="5"/>
        <v>0</v>
      </c>
      <c r="L22" s="29">
        <f t="shared" si="5"/>
        <v>0</v>
      </c>
      <c r="M22" s="29">
        <f t="shared" si="5"/>
        <v>0</v>
      </c>
      <c r="N22" s="29">
        <f t="shared" si="1"/>
        <v>446742</v>
      </c>
      <c r="O22" s="41">
        <f t="shared" si="2"/>
        <v>70.341993386868211</v>
      </c>
      <c r="P22" s="10"/>
    </row>
    <row r="23" spans="1:119">
      <c r="A23" s="12"/>
      <c r="B23" s="42">
        <v>541</v>
      </c>
      <c r="C23" s="19" t="s">
        <v>61</v>
      </c>
      <c r="D23" s="43">
        <v>446742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446742</v>
      </c>
      <c r="O23" s="44">
        <f t="shared" si="2"/>
        <v>70.341993386868211</v>
      </c>
      <c r="P23" s="9"/>
    </row>
    <row r="24" spans="1:119" ht="15.75">
      <c r="A24" s="26" t="s">
        <v>73</v>
      </c>
      <c r="B24" s="27"/>
      <c r="C24" s="28"/>
      <c r="D24" s="29">
        <f t="shared" ref="D24:M24" si="6">SUM(D25:D25)</f>
        <v>0</v>
      </c>
      <c r="E24" s="29">
        <f t="shared" si="6"/>
        <v>80828</v>
      </c>
      <c r="F24" s="29">
        <f t="shared" si="6"/>
        <v>0</v>
      </c>
      <c r="G24" s="29">
        <f t="shared" si="6"/>
        <v>0</v>
      </c>
      <c r="H24" s="29">
        <f t="shared" si="6"/>
        <v>0</v>
      </c>
      <c r="I24" s="29">
        <f t="shared" si="6"/>
        <v>0</v>
      </c>
      <c r="J24" s="29">
        <f t="shared" si="6"/>
        <v>0</v>
      </c>
      <c r="K24" s="29">
        <f t="shared" si="6"/>
        <v>0</v>
      </c>
      <c r="L24" s="29">
        <f t="shared" si="6"/>
        <v>0</v>
      </c>
      <c r="M24" s="29">
        <f t="shared" si="6"/>
        <v>0</v>
      </c>
      <c r="N24" s="29">
        <f t="shared" si="1"/>
        <v>80828</v>
      </c>
      <c r="O24" s="41">
        <f t="shared" si="2"/>
        <v>12.726814674854353</v>
      </c>
      <c r="P24" s="10"/>
    </row>
    <row r="25" spans="1:119">
      <c r="A25" s="90"/>
      <c r="B25" s="91">
        <v>559</v>
      </c>
      <c r="C25" s="92" t="s">
        <v>74</v>
      </c>
      <c r="D25" s="43">
        <v>0</v>
      </c>
      <c r="E25" s="43">
        <v>80828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80828</v>
      </c>
      <c r="O25" s="44">
        <f t="shared" si="2"/>
        <v>12.726814674854353</v>
      </c>
      <c r="P25" s="9"/>
    </row>
    <row r="26" spans="1:119" ht="15.75">
      <c r="A26" s="26" t="s">
        <v>38</v>
      </c>
      <c r="B26" s="27"/>
      <c r="C26" s="28"/>
      <c r="D26" s="29">
        <f t="shared" ref="D26:M26" si="7">SUM(D27:D28)</f>
        <v>688053</v>
      </c>
      <c r="E26" s="29">
        <f t="shared" si="7"/>
        <v>0</v>
      </c>
      <c r="F26" s="29">
        <f t="shared" si="7"/>
        <v>0</v>
      </c>
      <c r="G26" s="29">
        <f t="shared" si="7"/>
        <v>0</v>
      </c>
      <c r="H26" s="29">
        <f t="shared" si="7"/>
        <v>0</v>
      </c>
      <c r="I26" s="29">
        <f t="shared" si="7"/>
        <v>0</v>
      </c>
      <c r="J26" s="29">
        <f t="shared" si="7"/>
        <v>0</v>
      </c>
      <c r="K26" s="29">
        <f t="shared" si="7"/>
        <v>0</v>
      </c>
      <c r="L26" s="29">
        <f t="shared" si="7"/>
        <v>0</v>
      </c>
      <c r="M26" s="29">
        <f t="shared" si="7"/>
        <v>0</v>
      </c>
      <c r="N26" s="29">
        <f t="shared" si="1"/>
        <v>688053</v>
      </c>
      <c r="O26" s="41">
        <f t="shared" si="2"/>
        <v>108.33774208786018</v>
      </c>
      <c r="P26" s="9"/>
    </row>
    <row r="27" spans="1:119">
      <c r="A27" s="12"/>
      <c r="B27" s="42">
        <v>571</v>
      </c>
      <c r="C27" s="19" t="s">
        <v>39</v>
      </c>
      <c r="D27" s="43">
        <v>170645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1"/>
        <v>170645</v>
      </c>
      <c r="O27" s="44">
        <f t="shared" si="2"/>
        <v>26.868997008345143</v>
      </c>
      <c r="P27" s="9"/>
    </row>
    <row r="28" spans="1:119">
      <c r="A28" s="12"/>
      <c r="B28" s="42">
        <v>572</v>
      </c>
      <c r="C28" s="19" t="s">
        <v>62</v>
      </c>
      <c r="D28" s="43">
        <v>517408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1"/>
        <v>517408</v>
      </c>
      <c r="O28" s="44">
        <f t="shared" si="2"/>
        <v>81.468745079515031</v>
      </c>
      <c r="P28" s="9"/>
    </row>
    <row r="29" spans="1:119" ht="15.75">
      <c r="A29" s="26" t="s">
        <v>63</v>
      </c>
      <c r="B29" s="27"/>
      <c r="C29" s="28"/>
      <c r="D29" s="29">
        <f t="shared" ref="D29:M29" si="8">SUM(D30:D30)</f>
        <v>0</v>
      </c>
      <c r="E29" s="29">
        <f t="shared" si="8"/>
        <v>0</v>
      </c>
      <c r="F29" s="29">
        <f t="shared" si="8"/>
        <v>0</v>
      </c>
      <c r="G29" s="29">
        <f t="shared" si="8"/>
        <v>0</v>
      </c>
      <c r="H29" s="29">
        <f t="shared" si="8"/>
        <v>0</v>
      </c>
      <c r="I29" s="29">
        <f t="shared" si="8"/>
        <v>545701</v>
      </c>
      <c r="J29" s="29">
        <f t="shared" si="8"/>
        <v>0</v>
      </c>
      <c r="K29" s="29">
        <f t="shared" si="8"/>
        <v>0</v>
      </c>
      <c r="L29" s="29">
        <f t="shared" si="8"/>
        <v>0</v>
      </c>
      <c r="M29" s="29">
        <f t="shared" si="8"/>
        <v>0</v>
      </c>
      <c r="N29" s="29">
        <f t="shared" si="1"/>
        <v>545701</v>
      </c>
      <c r="O29" s="41">
        <f t="shared" si="2"/>
        <v>85.923634073374274</v>
      </c>
      <c r="P29" s="9"/>
    </row>
    <row r="30" spans="1:119" ht="15.75" thickBot="1">
      <c r="A30" s="12"/>
      <c r="B30" s="42">
        <v>581</v>
      </c>
      <c r="C30" s="19" t="s">
        <v>64</v>
      </c>
      <c r="D30" s="43">
        <v>0</v>
      </c>
      <c r="E30" s="43">
        <v>0</v>
      </c>
      <c r="F30" s="43">
        <v>0</v>
      </c>
      <c r="G30" s="43">
        <v>0</v>
      </c>
      <c r="H30" s="43">
        <v>0</v>
      </c>
      <c r="I30" s="43">
        <v>545701</v>
      </c>
      <c r="J30" s="43">
        <v>0</v>
      </c>
      <c r="K30" s="43">
        <v>0</v>
      </c>
      <c r="L30" s="43">
        <v>0</v>
      </c>
      <c r="M30" s="43">
        <v>0</v>
      </c>
      <c r="N30" s="43">
        <f t="shared" si="1"/>
        <v>545701</v>
      </c>
      <c r="O30" s="44">
        <f t="shared" si="2"/>
        <v>85.923634073374274</v>
      </c>
      <c r="P30" s="9"/>
    </row>
    <row r="31" spans="1:119" ht="16.5" thickBot="1">
      <c r="A31" s="13" t="s">
        <v>10</v>
      </c>
      <c r="B31" s="21"/>
      <c r="C31" s="20"/>
      <c r="D31" s="14">
        <f>SUM(D5,D12,D16,D22,D24,D26,D29)</f>
        <v>5777029</v>
      </c>
      <c r="E31" s="14">
        <f t="shared" ref="E31:M31" si="9">SUM(E5,E12,E16,E22,E24,E26,E29)</f>
        <v>80828</v>
      </c>
      <c r="F31" s="14">
        <f t="shared" si="9"/>
        <v>0</v>
      </c>
      <c r="G31" s="14">
        <f t="shared" si="9"/>
        <v>0</v>
      </c>
      <c r="H31" s="14">
        <f t="shared" si="9"/>
        <v>0</v>
      </c>
      <c r="I31" s="14">
        <f t="shared" si="9"/>
        <v>2824489</v>
      </c>
      <c r="J31" s="14">
        <f t="shared" si="9"/>
        <v>0</v>
      </c>
      <c r="K31" s="14">
        <f t="shared" si="9"/>
        <v>1050062</v>
      </c>
      <c r="L31" s="14">
        <f t="shared" si="9"/>
        <v>0</v>
      </c>
      <c r="M31" s="14">
        <f t="shared" si="9"/>
        <v>0</v>
      </c>
      <c r="N31" s="14">
        <f t="shared" si="1"/>
        <v>9732408</v>
      </c>
      <c r="O31" s="35">
        <f t="shared" si="2"/>
        <v>1532.4213509683514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5"/>
      <c r="B32" s="17"/>
      <c r="C32" s="17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8"/>
    </row>
    <row r="33" spans="1:15">
      <c r="A33" s="36"/>
      <c r="B33" s="37"/>
      <c r="C33" s="37"/>
      <c r="D33" s="38"/>
      <c r="E33" s="38"/>
      <c r="F33" s="38"/>
      <c r="G33" s="38"/>
      <c r="H33" s="38"/>
      <c r="I33" s="38"/>
      <c r="J33" s="38"/>
      <c r="K33" s="38"/>
      <c r="L33" s="93" t="s">
        <v>83</v>
      </c>
      <c r="M33" s="93"/>
      <c r="N33" s="93"/>
      <c r="O33" s="39">
        <v>6351</v>
      </c>
    </row>
    <row r="34" spans="1:15">
      <c r="A34" s="94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  <row r="35" spans="1:15" ht="15.75" customHeight="1" thickBot="1">
      <c r="A35" s="97" t="s">
        <v>47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9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1351062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437893</v>
      </c>
      <c r="L5" s="24">
        <f t="shared" si="0"/>
        <v>0</v>
      </c>
      <c r="M5" s="24">
        <f t="shared" si="0"/>
        <v>0</v>
      </c>
      <c r="N5" s="25">
        <f t="shared" ref="N5:N31" si="1">SUM(D5:M5)</f>
        <v>1788955</v>
      </c>
      <c r="O5" s="30">
        <f t="shared" ref="O5:O31" si="2">(N5/O$33)</f>
        <v>288.58767543152123</v>
      </c>
      <c r="P5" s="6"/>
    </row>
    <row r="6" spans="1:133">
      <c r="A6" s="12"/>
      <c r="B6" s="42">
        <v>511</v>
      </c>
      <c r="C6" s="19" t="s">
        <v>19</v>
      </c>
      <c r="D6" s="43">
        <v>360253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360253</v>
      </c>
      <c r="O6" s="44">
        <f t="shared" si="2"/>
        <v>58.114695918696562</v>
      </c>
      <c r="P6" s="9"/>
    </row>
    <row r="7" spans="1:133">
      <c r="A7" s="12"/>
      <c r="B7" s="42">
        <v>512</v>
      </c>
      <c r="C7" s="19" t="s">
        <v>20</v>
      </c>
      <c r="D7" s="43">
        <v>442702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442702</v>
      </c>
      <c r="O7" s="44">
        <f t="shared" si="2"/>
        <v>71.415066946281655</v>
      </c>
      <c r="P7" s="9"/>
    </row>
    <row r="8" spans="1:133">
      <c r="A8" s="12"/>
      <c r="B8" s="42">
        <v>513</v>
      </c>
      <c r="C8" s="19" t="s">
        <v>21</v>
      </c>
      <c r="D8" s="43">
        <v>376258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376258</v>
      </c>
      <c r="O8" s="44">
        <f t="shared" si="2"/>
        <v>60.696563961929343</v>
      </c>
      <c r="P8" s="9"/>
    </row>
    <row r="9" spans="1:133">
      <c r="A9" s="12"/>
      <c r="B9" s="42">
        <v>514</v>
      </c>
      <c r="C9" s="19" t="s">
        <v>22</v>
      </c>
      <c r="D9" s="43">
        <v>113099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113099</v>
      </c>
      <c r="O9" s="44">
        <f t="shared" si="2"/>
        <v>18.244716889820939</v>
      </c>
      <c r="P9" s="9"/>
    </row>
    <row r="10" spans="1:133">
      <c r="A10" s="12"/>
      <c r="B10" s="42">
        <v>518</v>
      </c>
      <c r="C10" s="19" t="s">
        <v>23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437893</v>
      </c>
      <c r="L10" s="43">
        <v>0</v>
      </c>
      <c r="M10" s="43">
        <v>0</v>
      </c>
      <c r="N10" s="43">
        <f t="shared" si="1"/>
        <v>437893</v>
      </c>
      <c r="O10" s="44">
        <f t="shared" si="2"/>
        <v>70.639296660751739</v>
      </c>
      <c r="P10" s="9"/>
    </row>
    <row r="11" spans="1:133">
      <c r="A11" s="12"/>
      <c r="B11" s="42">
        <v>519</v>
      </c>
      <c r="C11" s="19" t="s">
        <v>58</v>
      </c>
      <c r="D11" s="43">
        <v>58750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58750</v>
      </c>
      <c r="O11" s="44">
        <f t="shared" si="2"/>
        <v>9.4773350540409744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SUM(D13:D15)</f>
        <v>2385671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2385671</v>
      </c>
      <c r="O12" s="41">
        <f t="shared" si="2"/>
        <v>384.84771737376997</v>
      </c>
      <c r="P12" s="10"/>
    </row>
    <row r="13" spans="1:133">
      <c r="A13" s="12"/>
      <c r="B13" s="42">
        <v>521</v>
      </c>
      <c r="C13" s="19" t="s">
        <v>26</v>
      </c>
      <c r="D13" s="43">
        <v>1285070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1285070</v>
      </c>
      <c r="O13" s="44">
        <f t="shared" si="2"/>
        <v>207.30279077270526</v>
      </c>
      <c r="P13" s="9"/>
    </row>
    <row r="14" spans="1:133">
      <c r="A14" s="12"/>
      <c r="B14" s="42">
        <v>522</v>
      </c>
      <c r="C14" s="19" t="s">
        <v>27</v>
      </c>
      <c r="D14" s="43">
        <v>621402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621402</v>
      </c>
      <c r="O14" s="44">
        <f t="shared" si="2"/>
        <v>100.24229714470076</v>
      </c>
      <c r="P14" s="9"/>
    </row>
    <row r="15" spans="1:133">
      <c r="A15" s="12"/>
      <c r="B15" s="42">
        <v>524</v>
      </c>
      <c r="C15" s="19" t="s">
        <v>28</v>
      </c>
      <c r="D15" s="43">
        <v>479199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479199</v>
      </c>
      <c r="O15" s="44">
        <f t="shared" si="2"/>
        <v>77.302629456363931</v>
      </c>
      <c r="P15" s="9"/>
    </row>
    <row r="16" spans="1:133" ht="15.75">
      <c r="A16" s="26" t="s">
        <v>29</v>
      </c>
      <c r="B16" s="27"/>
      <c r="C16" s="28"/>
      <c r="D16" s="29">
        <f t="shared" ref="D16:M16" si="4">SUM(D17:D21)</f>
        <v>636313</v>
      </c>
      <c r="E16" s="29">
        <f t="shared" si="4"/>
        <v>0</v>
      </c>
      <c r="F16" s="29">
        <f t="shared" si="4"/>
        <v>0</v>
      </c>
      <c r="G16" s="29">
        <f t="shared" si="4"/>
        <v>0</v>
      </c>
      <c r="H16" s="29">
        <f t="shared" si="4"/>
        <v>0</v>
      </c>
      <c r="I16" s="29">
        <f t="shared" si="4"/>
        <v>2270219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40">
        <f t="shared" si="1"/>
        <v>2906532</v>
      </c>
      <c r="O16" s="41">
        <f t="shared" si="2"/>
        <v>468.87110824326504</v>
      </c>
      <c r="P16" s="10"/>
    </row>
    <row r="17" spans="1:119">
      <c r="A17" s="12"/>
      <c r="B17" s="42">
        <v>533</v>
      </c>
      <c r="C17" s="19" t="s">
        <v>30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735065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735065</v>
      </c>
      <c r="O17" s="44">
        <f t="shared" si="2"/>
        <v>118.57799645104049</v>
      </c>
      <c r="P17" s="9"/>
    </row>
    <row r="18" spans="1:119">
      <c r="A18" s="12"/>
      <c r="B18" s="42">
        <v>534</v>
      </c>
      <c r="C18" s="19" t="s">
        <v>59</v>
      </c>
      <c r="D18" s="43">
        <v>583387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583387</v>
      </c>
      <c r="O18" s="44">
        <f t="shared" si="2"/>
        <v>94.109856428456197</v>
      </c>
      <c r="P18" s="9"/>
    </row>
    <row r="19" spans="1:119">
      <c r="A19" s="12"/>
      <c r="B19" s="42">
        <v>535</v>
      </c>
      <c r="C19" s="19" t="s">
        <v>32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1444744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1444744</v>
      </c>
      <c r="O19" s="44">
        <f t="shared" si="2"/>
        <v>233.0608162606872</v>
      </c>
      <c r="P19" s="9"/>
    </row>
    <row r="20" spans="1:119">
      <c r="A20" s="12"/>
      <c r="B20" s="42">
        <v>538</v>
      </c>
      <c r="C20" s="19" t="s">
        <v>60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90410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90410</v>
      </c>
      <c r="O20" s="44">
        <f t="shared" si="2"/>
        <v>14.58461042103565</v>
      </c>
      <c r="P20" s="9"/>
    </row>
    <row r="21" spans="1:119">
      <c r="A21" s="12"/>
      <c r="B21" s="42">
        <v>539</v>
      </c>
      <c r="C21" s="19" t="s">
        <v>35</v>
      </c>
      <c r="D21" s="43">
        <v>52926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52926</v>
      </c>
      <c r="O21" s="44">
        <f t="shared" si="2"/>
        <v>8.5378286820454914</v>
      </c>
      <c r="P21" s="9"/>
    </row>
    <row r="22" spans="1:119" ht="15.75">
      <c r="A22" s="26" t="s">
        <v>36</v>
      </c>
      <c r="B22" s="27"/>
      <c r="C22" s="28"/>
      <c r="D22" s="29">
        <f t="shared" ref="D22:M22" si="5">SUM(D23:D23)</f>
        <v>996128</v>
      </c>
      <c r="E22" s="29">
        <f t="shared" si="5"/>
        <v>0</v>
      </c>
      <c r="F22" s="29">
        <f t="shared" si="5"/>
        <v>0</v>
      </c>
      <c r="G22" s="29">
        <f t="shared" si="5"/>
        <v>0</v>
      </c>
      <c r="H22" s="29">
        <f t="shared" si="5"/>
        <v>0</v>
      </c>
      <c r="I22" s="29">
        <f t="shared" si="5"/>
        <v>0</v>
      </c>
      <c r="J22" s="29">
        <f t="shared" si="5"/>
        <v>0</v>
      </c>
      <c r="K22" s="29">
        <f t="shared" si="5"/>
        <v>0</v>
      </c>
      <c r="L22" s="29">
        <f t="shared" si="5"/>
        <v>0</v>
      </c>
      <c r="M22" s="29">
        <f t="shared" si="5"/>
        <v>0</v>
      </c>
      <c r="N22" s="29">
        <f t="shared" si="1"/>
        <v>996128</v>
      </c>
      <c r="O22" s="41">
        <f t="shared" si="2"/>
        <v>160.69172447168899</v>
      </c>
      <c r="P22" s="10"/>
    </row>
    <row r="23" spans="1:119">
      <c r="A23" s="12"/>
      <c r="B23" s="42">
        <v>541</v>
      </c>
      <c r="C23" s="19" t="s">
        <v>61</v>
      </c>
      <c r="D23" s="43">
        <v>996128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996128</v>
      </c>
      <c r="O23" s="44">
        <f t="shared" si="2"/>
        <v>160.69172447168899</v>
      </c>
      <c r="P23" s="9"/>
    </row>
    <row r="24" spans="1:119" ht="15.75">
      <c r="A24" s="26" t="s">
        <v>73</v>
      </c>
      <c r="B24" s="27"/>
      <c r="C24" s="28"/>
      <c r="D24" s="29">
        <f t="shared" ref="D24:M24" si="6">SUM(D25:D25)</f>
        <v>0</v>
      </c>
      <c r="E24" s="29">
        <f t="shared" si="6"/>
        <v>239790</v>
      </c>
      <c r="F24" s="29">
        <f t="shared" si="6"/>
        <v>0</v>
      </c>
      <c r="G24" s="29">
        <f t="shared" si="6"/>
        <v>0</v>
      </c>
      <c r="H24" s="29">
        <f t="shared" si="6"/>
        <v>0</v>
      </c>
      <c r="I24" s="29">
        <f t="shared" si="6"/>
        <v>0</v>
      </c>
      <c r="J24" s="29">
        <f t="shared" si="6"/>
        <v>0</v>
      </c>
      <c r="K24" s="29">
        <f t="shared" si="6"/>
        <v>0</v>
      </c>
      <c r="L24" s="29">
        <f t="shared" si="6"/>
        <v>0</v>
      </c>
      <c r="M24" s="29">
        <f t="shared" si="6"/>
        <v>0</v>
      </c>
      <c r="N24" s="29">
        <f t="shared" si="1"/>
        <v>239790</v>
      </c>
      <c r="O24" s="41">
        <f t="shared" si="2"/>
        <v>38.682045491208257</v>
      </c>
      <c r="P24" s="10"/>
    </row>
    <row r="25" spans="1:119">
      <c r="A25" s="90"/>
      <c r="B25" s="91">
        <v>559</v>
      </c>
      <c r="C25" s="92" t="s">
        <v>74</v>
      </c>
      <c r="D25" s="43">
        <v>0</v>
      </c>
      <c r="E25" s="43">
        <v>239790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239790</v>
      </c>
      <c r="O25" s="44">
        <f t="shared" si="2"/>
        <v>38.682045491208257</v>
      </c>
      <c r="P25" s="9"/>
    </row>
    <row r="26" spans="1:119" ht="15.75">
      <c r="A26" s="26" t="s">
        <v>38</v>
      </c>
      <c r="B26" s="27"/>
      <c r="C26" s="28"/>
      <c r="D26" s="29">
        <f t="shared" ref="D26:M26" si="7">SUM(D27:D28)</f>
        <v>917397</v>
      </c>
      <c r="E26" s="29">
        <f t="shared" si="7"/>
        <v>0</v>
      </c>
      <c r="F26" s="29">
        <f t="shared" si="7"/>
        <v>0</v>
      </c>
      <c r="G26" s="29">
        <f t="shared" si="7"/>
        <v>0</v>
      </c>
      <c r="H26" s="29">
        <f t="shared" si="7"/>
        <v>0</v>
      </c>
      <c r="I26" s="29">
        <f t="shared" si="7"/>
        <v>0</v>
      </c>
      <c r="J26" s="29">
        <f t="shared" si="7"/>
        <v>0</v>
      </c>
      <c r="K26" s="29">
        <f t="shared" si="7"/>
        <v>0</v>
      </c>
      <c r="L26" s="29">
        <f t="shared" si="7"/>
        <v>0</v>
      </c>
      <c r="M26" s="29">
        <f t="shared" si="7"/>
        <v>0</v>
      </c>
      <c r="N26" s="29">
        <f t="shared" si="1"/>
        <v>917397</v>
      </c>
      <c r="O26" s="41">
        <f t="shared" si="2"/>
        <v>147.991127601226</v>
      </c>
      <c r="P26" s="9"/>
    </row>
    <row r="27" spans="1:119">
      <c r="A27" s="12"/>
      <c r="B27" s="42">
        <v>571</v>
      </c>
      <c r="C27" s="19" t="s">
        <v>39</v>
      </c>
      <c r="D27" s="43">
        <v>167184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1"/>
        <v>167184</v>
      </c>
      <c r="O27" s="44">
        <f t="shared" si="2"/>
        <v>26.969511211485724</v>
      </c>
      <c r="P27" s="9"/>
    </row>
    <row r="28" spans="1:119">
      <c r="A28" s="12"/>
      <c r="B28" s="42">
        <v>572</v>
      </c>
      <c r="C28" s="19" t="s">
        <v>62</v>
      </c>
      <c r="D28" s="43">
        <v>750213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1"/>
        <v>750213</v>
      </c>
      <c r="O28" s="44">
        <f t="shared" si="2"/>
        <v>121.02161638974027</v>
      </c>
      <c r="P28" s="9"/>
    </row>
    <row r="29" spans="1:119" ht="15.75">
      <c r="A29" s="26" t="s">
        <v>63</v>
      </c>
      <c r="B29" s="27"/>
      <c r="C29" s="28"/>
      <c r="D29" s="29">
        <f t="shared" ref="D29:M29" si="8">SUM(D30:D30)</f>
        <v>0</v>
      </c>
      <c r="E29" s="29">
        <f t="shared" si="8"/>
        <v>0</v>
      </c>
      <c r="F29" s="29">
        <f t="shared" si="8"/>
        <v>0</v>
      </c>
      <c r="G29" s="29">
        <f t="shared" si="8"/>
        <v>0</v>
      </c>
      <c r="H29" s="29">
        <f t="shared" si="8"/>
        <v>0</v>
      </c>
      <c r="I29" s="29">
        <f t="shared" si="8"/>
        <v>642425</v>
      </c>
      <c r="J29" s="29">
        <f t="shared" si="8"/>
        <v>0</v>
      </c>
      <c r="K29" s="29">
        <f t="shared" si="8"/>
        <v>0</v>
      </c>
      <c r="L29" s="29">
        <f t="shared" si="8"/>
        <v>0</v>
      </c>
      <c r="M29" s="29">
        <f t="shared" si="8"/>
        <v>0</v>
      </c>
      <c r="N29" s="29">
        <f t="shared" si="1"/>
        <v>642425</v>
      </c>
      <c r="O29" s="41">
        <f t="shared" si="2"/>
        <v>103.63365058880464</v>
      </c>
      <c r="P29" s="9"/>
    </row>
    <row r="30" spans="1:119" ht="15.75" thickBot="1">
      <c r="A30" s="12"/>
      <c r="B30" s="42">
        <v>581</v>
      </c>
      <c r="C30" s="19" t="s">
        <v>64</v>
      </c>
      <c r="D30" s="43">
        <v>0</v>
      </c>
      <c r="E30" s="43">
        <v>0</v>
      </c>
      <c r="F30" s="43">
        <v>0</v>
      </c>
      <c r="G30" s="43">
        <v>0</v>
      </c>
      <c r="H30" s="43">
        <v>0</v>
      </c>
      <c r="I30" s="43">
        <v>642425</v>
      </c>
      <c r="J30" s="43">
        <v>0</v>
      </c>
      <c r="K30" s="43">
        <v>0</v>
      </c>
      <c r="L30" s="43">
        <v>0</v>
      </c>
      <c r="M30" s="43">
        <v>0</v>
      </c>
      <c r="N30" s="43">
        <f t="shared" si="1"/>
        <v>642425</v>
      </c>
      <c r="O30" s="44">
        <f t="shared" si="2"/>
        <v>103.63365058880464</v>
      </c>
      <c r="P30" s="9"/>
    </row>
    <row r="31" spans="1:119" ht="16.5" thickBot="1">
      <c r="A31" s="13" t="s">
        <v>10</v>
      </c>
      <c r="B31" s="21"/>
      <c r="C31" s="20"/>
      <c r="D31" s="14">
        <f>SUM(D5,D12,D16,D22,D24,D26,D29)</f>
        <v>6286571</v>
      </c>
      <c r="E31" s="14">
        <f t="shared" ref="E31:M31" si="9">SUM(E5,E12,E16,E22,E24,E26,E29)</f>
        <v>239790</v>
      </c>
      <c r="F31" s="14">
        <f t="shared" si="9"/>
        <v>0</v>
      </c>
      <c r="G31" s="14">
        <f t="shared" si="9"/>
        <v>0</v>
      </c>
      <c r="H31" s="14">
        <f t="shared" si="9"/>
        <v>0</v>
      </c>
      <c r="I31" s="14">
        <f t="shared" si="9"/>
        <v>2912644</v>
      </c>
      <c r="J31" s="14">
        <f t="shared" si="9"/>
        <v>0</v>
      </c>
      <c r="K31" s="14">
        <f t="shared" si="9"/>
        <v>437893</v>
      </c>
      <c r="L31" s="14">
        <f t="shared" si="9"/>
        <v>0</v>
      </c>
      <c r="M31" s="14">
        <f t="shared" si="9"/>
        <v>0</v>
      </c>
      <c r="N31" s="14">
        <f t="shared" si="1"/>
        <v>9876898</v>
      </c>
      <c r="O31" s="35">
        <f t="shared" si="2"/>
        <v>1593.3050492014841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5"/>
      <c r="B32" s="17"/>
      <c r="C32" s="17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8"/>
    </row>
    <row r="33" spans="1:15">
      <c r="A33" s="36"/>
      <c r="B33" s="37"/>
      <c r="C33" s="37"/>
      <c r="D33" s="38"/>
      <c r="E33" s="38"/>
      <c r="F33" s="38"/>
      <c r="G33" s="38"/>
      <c r="H33" s="38"/>
      <c r="I33" s="38"/>
      <c r="J33" s="38"/>
      <c r="K33" s="38"/>
      <c r="L33" s="93" t="s">
        <v>81</v>
      </c>
      <c r="M33" s="93"/>
      <c r="N33" s="93"/>
      <c r="O33" s="39">
        <v>6199</v>
      </c>
    </row>
    <row r="34" spans="1:15">
      <c r="A34" s="94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  <row r="35" spans="1:15" ht="15.75" customHeight="1" thickBot="1">
      <c r="A35" s="97" t="s">
        <v>47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9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1329543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435664</v>
      </c>
      <c r="L5" s="24">
        <f t="shared" si="0"/>
        <v>0</v>
      </c>
      <c r="M5" s="24">
        <f t="shared" si="0"/>
        <v>0</v>
      </c>
      <c r="N5" s="25">
        <f t="shared" ref="N5:N31" si="1">SUM(D5:M5)</f>
        <v>1765207</v>
      </c>
      <c r="O5" s="30">
        <f t="shared" ref="O5:O31" si="2">(N5/O$33)</f>
        <v>296.67344537815126</v>
      </c>
      <c r="P5" s="6"/>
    </row>
    <row r="6" spans="1:133">
      <c r="A6" s="12"/>
      <c r="B6" s="42">
        <v>511</v>
      </c>
      <c r="C6" s="19" t="s">
        <v>19</v>
      </c>
      <c r="D6" s="43">
        <v>336146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336146</v>
      </c>
      <c r="O6" s="44">
        <f t="shared" si="2"/>
        <v>56.495126050420168</v>
      </c>
      <c r="P6" s="9"/>
    </row>
    <row r="7" spans="1:133">
      <c r="A7" s="12"/>
      <c r="B7" s="42">
        <v>512</v>
      </c>
      <c r="C7" s="19" t="s">
        <v>20</v>
      </c>
      <c r="D7" s="43">
        <v>386861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386861</v>
      </c>
      <c r="O7" s="44">
        <f t="shared" si="2"/>
        <v>65.018655462184867</v>
      </c>
      <c r="P7" s="9"/>
    </row>
    <row r="8" spans="1:133">
      <c r="A8" s="12"/>
      <c r="B8" s="42">
        <v>513</v>
      </c>
      <c r="C8" s="19" t="s">
        <v>21</v>
      </c>
      <c r="D8" s="43">
        <v>476193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476193</v>
      </c>
      <c r="O8" s="44">
        <f t="shared" si="2"/>
        <v>80.032436974789917</v>
      </c>
      <c r="P8" s="9"/>
    </row>
    <row r="9" spans="1:133">
      <c r="A9" s="12"/>
      <c r="B9" s="42">
        <v>514</v>
      </c>
      <c r="C9" s="19" t="s">
        <v>22</v>
      </c>
      <c r="D9" s="43">
        <v>76794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76794</v>
      </c>
      <c r="O9" s="44">
        <f t="shared" si="2"/>
        <v>12.906554621848739</v>
      </c>
      <c r="P9" s="9"/>
    </row>
    <row r="10" spans="1:133">
      <c r="A10" s="12"/>
      <c r="B10" s="42">
        <v>518</v>
      </c>
      <c r="C10" s="19" t="s">
        <v>23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435664</v>
      </c>
      <c r="L10" s="43">
        <v>0</v>
      </c>
      <c r="M10" s="43">
        <v>0</v>
      </c>
      <c r="N10" s="43">
        <f t="shared" si="1"/>
        <v>435664</v>
      </c>
      <c r="O10" s="44">
        <f t="shared" si="2"/>
        <v>73.220840336134458</v>
      </c>
      <c r="P10" s="9"/>
    </row>
    <row r="11" spans="1:133">
      <c r="A11" s="12"/>
      <c r="B11" s="42">
        <v>519</v>
      </c>
      <c r="C11" s="19" t="s">
        <v>58</v>
      </c>
      <c r="D11" s="43">
        <v>53549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53549</v>
      </c>
      <c r="O11" s="44">
        <f t="shared" si="2"/>
        <v>8.9998319327731089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SUM(D13:D15)</f>
        <v>1941934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1941934</v>
      </c>
      <c r="O12" s="41">
        <f t="shared" si="2"/>
        <v>326.37546218487392</v>
      </c>
      <c r="P12" s="10"/>
    </row>
    <row r="13" spans="1:133">
      <c r="A13" s="12"/>
      <c r="B13" s="42">
        <v>521</v>
      </c>
      <c r="C13" s="19" t="s">
        <v>26</v>
      </c>
      <c r="D13" s="43">
        <v>1069791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1069791</v>
      </c>
      <c r="O13" s="44">
        <f t="shared" si="2"/>
        <v>179.79680672268907</v>
      </c>
      <c r="P13" s="9"/>
    </row>
    <row r="14" spans="1:133">
      <c r="A14" s="12"/>
      <c r="B14" s="42">
        <v>522</v>
      </c>
      <c r="C14" s="19" t="s">
        <v>27</v>
      </c>
      <c r="D14" s="43">
        <v>585523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585523</v>
      </c>
      <c r="O14" s="44">
        <f t="shared" si="2"/>
        <v>98.407226890756306</v>
      </c>
      <c r="P14" s="9"/>
    </row>
    <row r="15" spans="1:133">
      <c r="A15" s="12"/>
      <c r="B15" s="42">
        <v>524</v>
      </c>
      <c r="C15" s="19" t="s">
        <v>28</v>
      </c>
      <c r="D15" s="43">
        <v>286620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286620</v>
      </c>
      <c r="O15" s="44">
        <f t="shared" si="2"/>
        <v>48.171428571428571</v>
      </c>
      <c r="P15" s="9"/>
    </row>
    <row r="16" spans="1:133" ht="15.75">
      <c r="A16" s="26" t="s">
        <v>29</v>
      </c>
      <c r="B16" s="27"/>
      <c r="C16" s="28"/>
      <c r="D16" s="29">
        <f t="shared" ref="D16:M16" si="4">SUM(D17:D21)</f>
        <v>520698</v>
      </c>
      <c r="E16" s="29">
        <f t="shared" si="4"/>
        <v>0</v>
      </c>
      <c r="F16" s="29">
        <f t="shared" si="4"/>
        <v>0</v>
      </c>
      <c r="G16" s="29">
        <f t="shared" si="4"/>
        <v>0</v>
      </c>
      <c r="H16" s="29">
        <f t="shared" si="4"/>
        <v>0</v>
      </c>
      <c r="I16" s="29">
        <f t="shared" si="4"/>
        <v>2426903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40">
        <f t="shared" si="1"/>
        <v>2947601</v>
      </c>
      <c r="O16" s="41">
        <f t="shared" si="2"/>
        <v>495.39512605042017</v>
      </c>
      <c r="P16" s="10"/>
    </row>
    <row r="17" spans="1:119">
      <c r="A17" s="12"/>
      <c r="B17" s="42">
        <v>533</v>
      </c>
      <c r="C17" s="19" t="s">
        <v>30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942048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942048</v>
      </c>
      <c r="O17" s="44">
        <f t="shared" si="2"/>
        <v>158.32739495798319</v>
      </c>
      <c r="P17" s="9"/>
    </row>
    <row r="18" spans="1:119">
      <c r="A18" s="12"/>
      <c r="B18" s="42">
        <v>534</v>
      </c>
      <c r="C18" s="19" t="s">
        <v>59</v>
      </c>
      <c r="D18" s="43">
        <v>471083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471083</v>
      </c>
      <c r="O18" s="44">
        <f t="shared" si="2"/>
        <v>79.173613445378152</v>
      </c>
      <c r="P18" s="9"/>
    </row>
    <row r="19" spans="1:119">
      <c r="A19" s="12"/>
      <c r="B19" s="42">
        <v>535</v>
      </c>
      <c r="C19" s="19" t="s">
        <v>32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1411326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1411326</v>
      </c>
      <c r="O19" s="44">
        <f t="shared" si="2"/>
        <v>237.19764705882352</v>
      </c>
      <c r="P19" s="9"/>
    </row>
    <row r="20" spans="1:119">
      <c r="A20" s="12"/>
      <c r="B20" s="42">
        <v>538</v>
      </c>
      <c r="C20" s="19" t="s">
        <v>60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73529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73529</v>
      </c>
      <c r="O20" s="44">
        <f t="shared" si="2"/>
        <v>12.35781512605042</v>
      </c>
      <c r="P20" s="9"/>
    </row>
    <row r="21" spans="1:119">
      <c r="A21" s="12"/>
      <c r="B21" s="42">
        <v>539</v>
      </c>
      <c r="C21" s="19" t="s">
        <v>35</v>
      </c>
      <c r="D21" s="43">
        <v>49615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49615</v>
      </c>
      <c r="O21" s="44">
        <f t="shared" si="2"/>
        <v>8.3386554621848745</v>
      </c>
      <c r="P21" s="9"/>
    </row>
    <row r="22" spans="1:119" ht="15.75">
      <c r="A22" s="26" t="s">
        <v>36</v>
      </c>
      <c r="B22" s="27"/>
      <c r="C22" s="28"/>
      <c r="D22" s="29">
        <f t="shared" ref="D22:M22" si="5">SUM(D23:D23)</f>
        <v>480037</v>
      </c>
      <c r="E22" s="29">
        <f t="shared" si="5"/>
        <v>0</v>
      </c>
      <c r="F22" s="29">
        <f t="shared" si="5"/>
        <v>0</v>
      </c>
      <c r="G22" s="29">
        <f t="shared" si="5"/>
        <v>0</v>
      </c>
      <c r="H22" s="29">
        <f t="shared" si="5"/>
        <v>0</v>
      </c>
      <c r="I22" s="29">
        <f t="shared" si="5"/>
        <v>0</v>
      </c>
      <c r="J22" s="29">
        <f t="shared" si="5"/>
        <v>0</v>
      </c>
      <c r="K22" s="29">
        <f t="shared" si="5"/>
        <v>0</v>
      </c>
      <c r="L22" s="29">
        <f t="shared" si="5"/>
        <v>0</v>
      </c>
      <c r="M22" s="29">
        <f t="shared" si="5"/>
        <v>0</v>
      </c>
      <c r="N22" s="29">
        <f t="shared" si="1"/>
        <v>480037</v>
      </c>
      <c r="O22" s="41">
        <f t="shared" si="2"/>
        <v>80.678487394957983</v>
      </c>
      <c r="P22" s="10"/>
    </row>
    <row r="23" spans="1:119">
      <c r="A23" s="12"/>
      <c r="B23" s="42">
        <v>541</v>
      </c>
      <c r="C23" s="19" t="s">
        <v>61</v>
      </c>
      <c r="D23" s="43">
        <v>480037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480037</v>
      </c>
      <c r="O23" s="44">
        <f t="shared" si="2"/>
        <v>80.678487394957983</v>
      </c>
      <c r="P23" s="9"/>
    </row>
    <row r="24" spans="1:119" ht="15.75">
      <c r="A24" s="26" t="s">
        <v>73</v>
      </c>
      <c r="B24" s="27"/>
      <c r="C24" s="28"/>
      <c r="D24" s="29">
        <f t="shared" ref="D24:M24" si="6">SUM(D25:D25)</f>
        <v>0</v>
      </c>
      <c r="E24" s="29">
        <f t="shared" si="6"/>
        <v>24469</v>
      </c>
      <c r="F24" s="29">
        <f t="shared" si="6"/>
        <v>0</v>
      </c>
      <c r="G24" s="29">
        <f t="shared" si="6"/>
        <v>0</v>
      </c>
      <c r="H24" s="29">
        <f t="shared" si="6"/>
        <v>0</v>
      </c>
      <c r="I24" s="29">
        <f t="shared" si="6"/>
        <v>0</v>
      </c>
      <c r="J24" s="29">
        <f t="shared" si="6"/>
        <v>0</v>
      </c>
      <c r="K24" s="29">
        <f t="shared" si="6"/>
        <v>0</v>
      </c>
      <c r="L24" s="29">
        <f t="shared" si="6"/>
        <v>0</v>
      </c>
      <c r="M24" s="29">
        <f t="shared" si="6"/>
        <v>0</v>
      </c>
      <c r="N24" s="29">
        <f t="shared" si="1"/>
        <v>24469</v>
      </c>
      <c r="O24" s="41">
        <f t="shared" si="2"/>
        <v>4.1124369747899161</v>
      </c>
      <c r="P24" s="10"/>
    </row>
    <row r="25" spans="1:119">
      <c r="A25" s="90"/>
      <c r="B25" s="91">
        <v>559</v>
      </c>
      <c r="C25" s="92" t="s">
        <v>74</v>
      </c>
      <c r="D25" s="43">
        <v>0</v>
      </c>
      <c r="E25" s="43">
        <v>24469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24469</v>
      </c>
      <c r="O25" s="44">
        <f t="shared" si="2"/>
        <v>4.1124369747899161</v>
      </c>
      <c r="P25" s="9"/>
    </row>
    <row r="26" spans="1:119" ht="15.75">
      <c r="A26" s="26" t="s">
        <v>38</v>
      </c>
      <c r="B26" s="27"/>
      <c r="C26" s="28"/>
      <c r="D26" s="29">
        <f t="shared" ref="D26:M26" si="7">SUM(D27:D28)</f>
        <v>655258</v>
      </c>
      <c r="E26" s="29">
        <f t="shared" si="7"/>
        <v>0</v>
      </c>
      <c r="F26" s="29">
        <f t="shared" si="7"/>
        <v>0</v>
      </c>
      <c r="G26" s="29">
        <f t="shared" si="7"/>
        <v>0</v>
      </c>
      <c r="H26" s="29">
        <f t="shared" si="7"/>
        <v>0</v>
      </c>
      <c r="I26" s="29">
        <f t="shared" si="7"/>
        <v>0</v>
      </c>
      <c r="J26" s="29">
        <f t="shared" si="7"/>
        <v>0</v>
      </c>
      <c r="K26" s="29">
        <f t="shared" si="7"/>
        <v>0</v>
      </c>
      <c r="L26" s="29">
        <f t="shared" si="7"/>
        <v>0</v>
      </c>
      <c r="M26" s="29">
        <f t="shared" si="7"/>
        <v>0</v>
      </c>
      <c r="N26" s="29">
        <f t="shared" si="1"/>
        <v>655258</v>
      </c>
      <c r="O26" s="41">
        <f t="shared" si="2"/>
        <v>110.1273949579832</v>
      </c>
      <c r="P26" s="9"/>
    </row>
    <row r="27" spans="1:119">
      <c r="A27" s="12"/>
      <c r="B27" s="42">
        <v>571</v>
      </c>
      <c r="C27" s="19" t="s">
        <v>39</v>
      </c>
      <c r="D27" s="43">
        <v>160682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1"/>
        <v>160682</v>
      </c>
      <c r="O27" s="44">
        <f t="shared" si="2"/>
        <v>27.005378151260505</v>
      </c>
      <c r="P27" s="9"/>
    </row>
    <row r="28" spans="1:119">
      <c r="A28" s="12"/>
      <c r="B28" s="42">
        <v>572</v>
      </c>
      <c r="C28" s="19" t="s">
        <v>62</v>
      </c>
      <c r="D28" s="43">
        <v>494576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1"/>
        <v>494576</v>
      </c>
      <c r="O28" s="44">
        <f t="shared" si="2"/>
        <v>83.122016806722684</v>
      </c>
      <c r="P28" s="9"/>
    </row>
    <row r="29" spans="1:119" ht="15.75">
      <c r="A29" s="26" t="s">
        <v>63</v>
      </c>
      <c r="B29" s="27"/>
      <c r="C29" s="28"/>
      <c r="D29" s="29">
        <f t="shared" ref="D29:M29" si="8">SUM(D30:D30)</f>
        <v>0</v>
      </c>
      <c r="E29" s="29">
        <f t="shared" si="8"/>
        <v>0</v>
      </c>
      <c r="F29" s="29">
        <f t="shared" si="8"/>
        <v>0</v>
      </c>
      <c r="G29" s="29">
        <f t="shared" si="8"/>
        <v>0</v>
      </c>
      <c r="H29" s="29">
        <f t="shared" si="8"/>
        <v>0</v>
      </c>
      <c r="I29" s="29">
        <f t="shared" si="8"/>
        <v>461809</v>
      </c>
      <c r="J29" s="29">
        <f t="shared" si="8"/>
        <v>0</v>
      </c>
      <c r="K29" s="29">
        <f t="shared" si="8"/>
        <v>0</v>
      </c>
      <c r="L29" s="29">
        <f t="shared" si="8"/>
        <v>0</v>
      </c>
      <c r="M29" s="29">
        <f t="shared" si="8"/>
        <v>0</v>
      </c>
      <c r="N29" s="29">
        <f t="shared" si="1"/>
        <v>461809</v>
      </c>
      <c r="O29" s="41">
        <f t="shared" si="2"/>
        <v>77.614957983193278</v>
      </c>
      <c r="P29" s="9"/>
    </row>
    <row r="30" spans="1:119" ht="15.75" thickBot="1">
      <c r="A30" s="12"/>
      <c r="B30" s="42">
        <v>581</v>
      </c>
      <c r="C30" s="19" t="s">
        <v>64</v>
      </c>
      <c r="D30" s="43">
        <v>0</v>
      </c>
      <c r="E30" s="43">
        <v>0</v>
      </c>
      <c r="F30" s="43">
        <v>0</v>
      </c>
      <c r="G30" s="43">
        <v>0</v>
      </c>
      <c r="H30" s="43">
        <v>0</v>
      </c>
      <c r="I30" s="43">
        <v>461809</v>
      </c>
      <c r="J30" s="43">
        <v>0</v>
      </c>
      <c r="K30" s="43">
        <v>0</v>
      </c>
      <c r="L30" s="43">
        <v>0</v>
      </c>
      <c r="M30" s="43">
        <v>0</v>
      </c>
      <c r="N30" s="43">
        <f t="shared" si="1"/>
        <v>461809</v>
      </c>
      <c r="O30" s="44">
        <f t="shared" si="2"/>
        <v>77.614957983193278</v>
      </c>
      <c r="P30" s="9"/>
    </row>
    <row r="31" spans="1:119" ht="16.5" thickBot="1">
      <c r="A31" s="13" t="s">
        <v>10</v>
      </c>
      <c r="B31" s="21"/>
      <c r="C31" s="20"/>
      <c r="D31" s="14">
        <f>SUM(D5,D12,D16,D22,D24,D26,D29)</f>
        <v>4927470</v>
      </c>
      <c r="E31" s="14">
        <f t="shared" ref="E31:M31" si="9">SUM(E5,E12,E16,E22,E24,E26,E29)</f>
        <v>24469</v>
      </c>
      <c r="F31" s="14">
        <f t="shared" si="9"/>
        <v>0</v>
      </c>
      <c r="G31" s="14">
        <f t="shared" si="9"/>
        <v>0</v>
      </c>
      <c r="H31" s="14">
        <f t="shared" si="9"/>
        <v>0</v>
      </c>
      <c r="I31" s="14">
        <f t="shared" si="9"/>
        <v>2888712</v>
      </c>
      <c r="J31" s="14">
        <f t="shared" si="9"/>
        <v>0</v>
      </c>
      <c r="K31" s="14">
        <f t="shared" si="9"/>
        <v>435664</v>
      </c>
      <c r="L31" s="14">
        <f t="shared" si="9"/>
        <v>0</v>
      </c>
      <c r="M31" s="14">
        <f t="shared" si="9"/>
        <v>0</v>
      </c>
      <c r="N31" s="14">
        <f t="shared" si="1"/>
        <v>8276315</v>
      </c>
      <c r="O31" s="35">
        <f t="shared" si="2"/>
        <v>1390.9773109243697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5"/>
      <c r="B32" s="17"/>
      <c r="C32" s="17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8"/>
    </row>
    <row r="33" spans="1:15">
      <c r="A33" s="36"/>
      <c r="B33" s="37"/>
      <c r="C33" s="37"/>
      <c r="D33" s="38"/>
      <c r="E33" s="38"/>
      <c r="F33" s="38"/>
      <c r="G33" s="38"/>
      <c r="H33" s="38"/>
      <c r="I33" s="38"/>
      <c r="J33" s="38"/>
      <c r="K33" s="38"/>
      <c r="L33" s="93" t="s">
        <v>79</v>
      </c>
      <c r="M33" s="93"/>
      <c r="N33" s="93"/>
      <c r="O33" s="39">
        <v>5950</v>
      </c>
    </row>
    <row r="34" spans="1:15">
      <c r="A34" s="94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  <row r="35" spans="1:15" ht="15.75" customHeight="1" thickBot="1">
      <c r="A35" s="97" t="s">
        <v>47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9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1736107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437007</v>
      </c>
      <c r="L5" s="24">
        <f t="shared" si="0"/>
        <v>0</v>
      </c>
      <c r="M5" s="24">
        <f t="shared" si="0"/>
        <v>0</v>
      </c>
      <c r="N5" s="25">
        <f t="shared" ref="N5:N31" si="1">SUM(D5:M5)</f>
        <v>2173114</v>
      </c>
      <c r="O5" s="30">
        <f t="shared" ref="O5:O31" si="2">(N5/O$33)</f>
        <v>368.13721836354398</v>
      </c>
      <c r="P5" s="6"/>
    </row>
    <row r="6" spans="1:133">
      <c r="A6" s="12"/>
      <c r="B6" s="42">
        <v>511</v>
      </c>
      <c r="C6" s="19" t="s">
        <v>19</v>
      </c>
      <c r="D6" s="43">
        <v>739789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739789</v>
      </c>
      <c r="O6" s="44">
        <f t="shared" si="2"/>
        <v>125.32424191089277</v>
      </c>
      <c r="P6" s="9"/>
    </row>
    <row r="7" spans="1:133">
      <c r="A7" s="12"/>
      <c r="B7" s="42">
        <v>512</v>
      </c>
      <c r="C7" s="19" t="s">
        <v>20</v>
      </c>
      <c r="D7" s="43">
        <v>491454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491454</v>
      </c>
      <c r="O7" s="44">
        <f t="shared" si="2"/>
        <v>83.254955107572414</v>
      </c>
      <c r="P7" s="9"/>
    </row>
    <row r="8" spans="1:133">
      <c r="A8" s="12"/>
      <c r="B8" s="42">
        <v>513</v>
      </c>
      <c r="C8" s="19" t="s">
        <v>21</v>
      </c>
      <c r="D8" s="43">
        <v>380290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380290</v>
      </c>
      <c r="O8" s="44">
        <f t="shared" si="2"/>
        <v>64.423174656954089</v>
      </c>
      <c r="P8" s="9"/>
    </row>
    <row r="9" spans="1:133">
      <c r="A9" s="12"/>
      <c r="B9" s="42">
        <v>514</v>
      </c>
      <c r="C9" s="19" t="s">
        <v>22</v>
      </c>
      <c r="D9" s="43">
        <v>84777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84777</v>
      </c>
      <c r="O9" s="44">
        <f t="shared" si="2"/>
        <v>14.361680501439945</v>
      </c>
      <c r="P9" s="9"/>
    </row>
    <row r="10" spans="1:133">
      <c r="A10" s="12"/>
      <c r="B10" s="42">
        <v>518</v>
      </c>
      <c r="C10" s="19" t="s">
        <v>23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437007</v>
      </c>
      <c r="L10" s="43">
        <v>0</v>
      </c>
      <c r="M10" s="43">
        <v>0</v>
      </c>
      <c r="N10" s="43">
        <f t="shared" si="1"/>
        <v>437007</v>
      </c>
      <c r="O10" s="44">
        <f t="shared" si="2"/>
        <v>74.031339996611891</v>
      </c>
      <c r="P10" s="9"/>
    </row>
    <row r="11" spans="1:133">
      <c r="A11" s="12"/>
      <c r="B11" s="42">
        <v>519</v>
      </c>
      <c r="C11" s="19" t="s">
        <v>58</v>
      </c>
      <c r="D11" s="43">
        <v>39797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39797</v>
      </c>
      <c r="O11" s="44">
        <f t="shared" si="2"/>
        <v>6.7418261900728442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SUM(D13:D15)</f>
        <v>1945782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1945782</v>
      </c>
      <c r="O12" s="41">
        <f t="shared" si="2"/>
        <v>329.62595290530237</v>
      </c>
      <c r="P12" s="10"/>
    </row>
    <row r="13" spans="1:133">
      <c r="A13" s="12"/>
      <c r="B13" s="42">
        <v>521</v>
      </c>
      <c r="C13" s="19" t="s">
        <v>26</v>
      </c>
      <c r="D13" s="43">
        <v>1059191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1059191</v>
      </c>
      <c r="O13" s="44">
        <f t="shared" si="2"/>
        <v>179.43266135863121</v>
      </c>
      <c r="P13" s="9"/>
    </row>
    <row r="14" spans="1:133">
      <c r="A14" s="12"/>
      <c r="B14" s="42">
        <v>522</v>
      </c>
      <c r="C14" s="19" t="s">
        <v>27</v>
      </c>
      <c r="D14" s="43">
        <v>613260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613260</v>
      </c>
      <c r="O14" s="44">
        <f t="shared" si="2"/>
        <v>103.88954768761647</v>
      </c>
      <c r="P14" s="9"/>
    </row>
    <row r="15" spans="1:133">
      <c r="A15" s="12"/>
      <c r="B15" s="42">
        <v>524</v>
      </c>
      <c r="C15" s="19" t="s">
        <v>28</v>
      </c>
      <c r="D15" s="43">
        <v>273331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273331</v>
      </c>
      <c r="O15" s="44">
        <f t="shared" si="2"/>
        <v>46.30374385905472</v>
      </c>
      <c r="P15" s="9"/>
    </row>
    <row r="16" spans="1:133" ht="15.75">
      <c r="A16" s="26" t="s">
        <v>29</v>
      </c>
      <c r="B16" s="27"/>
      <c r="C16" s="28"/>
      <c r="D16" s="29">
        <f t="shared" ref="D16:M16" si="4">SUM(D17:D21)</f>
        <v>665730</v>
      </c>
      <c r="E16" s="29">
        <f t="shared" si="4"/>
        <v>0</v>
      </c>
      <c r="F16" s="29">
        <f t="shared" si="4"/>
        <v>0</v>
      </c>
      <c r="G16" s="29">
        <f t="shared" si="4"/>
        <v>0</v>
      </c>
      <c r="H16" s="29">
        <f t="shared" si="4"/>
        <v>0</v>
      </c>
      <c r="I16" s="29">
        <f t="shared" si="4"/>
        <v>2021250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40">
        <f t="shared" si="1"/>
        <v>2686980</v>
      </c>
      <c r="O16" s="41">
        <f t="shared" si="2"/>
        <v>455.18888700660682</v>
      </c>
      <c r="P16" s="10"/>
    </row>
    <row r="17" spans="1:119">
      <c r="A17" s="12"/>
      <c r="B17" s="42">
        <v>533</v>
      </c>
      <c r="C17" s="19" t="s">
        <v>30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684854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684854</v>
      </c>
      <c r="O17" s="44">
        <f t="shared" si="2"/>
        <v>116.01795697103168</v>
      </c>
      <c r="P17" s="9"/>
    </row>
    <row r="18" spans="1:119">
      <c r="A18" s="12"/>
      <c r="B18" s="42">
        <v>534</v>
      </c>
      <c r="C18" s="19" t="s">
        <v>59</v>
      </c>
      <c r="D18" s="43">
        <v>613140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613140</v>
      </c>
      <c r="O18" s="44">
        <f t="shared" si="2"/>
        <v>103.86921904116551</v>
      </c>
      <c r="P18" s="9"/>
    </row>
    <row r="19" spans="1:119">
      <c r="A19" s="12"/>
      <c r="B19" s="42">
        <v>535</v>
      </c>
      <c r="C19" s="19" t="s">
        <v>32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1261161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1261161</v>
      </c>
      <c r="O19" s="44">
        <f t="shared" si="2"/>
        <v>213.64746738946297</v>
      </c>
      <c r="P19" s="9"/>
    </row>
    <row r="20" spans="1:119">
      <c r="A20" s="12"/>
      <c r="B20" s="42">
        <v>538</v>
      </c>
      <c r="C20" s="19" t="s">
        <v>60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75235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75235</v>
      </c>
      <c r="O20" s="44">
        <f t="shared" si="2"/>
        <v>12.74521429781467</v>
      </c>
      <c r="P20" s="9"/>
    </row>
    <row r="21" spans="1:119">
      <c r="A21" s="12"/>
      <c r="B21" s="42">
        <v>539</v>
      </c>
      <c r="C21" s="19" t="s">
        <v>35</v>
      </c>
      <c r="D21" s="43">
        <v>52590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52590</v>
      </c>
      <c r="O21" s="44">
        <f t="shared" si="2"/>
        <v>8.9090293071319664</v>
      </c>
      <c r="P21" s="9"/>
    </row>
    <row r="22" spans="1:119" ht="15.75">
      <c r="A22" s="26" t="s">
        <v>36</v>
      </c>
      <c r="B22" s="27"/>
      <c r="C22" s="28"/>
      <c r="D22" s="29">
        <f t="shared" ref="D22:M22" si="5">SUM(D23:D23)</f>
        <v>621449</v>
      </c>
      <c r="E22" s="29">
        <f t="shared" si="5"/>
        <v>0</v>
      </c>
      <c r="F22" s="29">
        <f t="shared" si="5"/>
        <v>0</v>
      </c>
      <c r="G22" s="29">
        <f t="shared" si="5"/>
        <v>0</v>
      </c>
      <c r="H22" s="29">
        <f t="shared" si="5"/>
        <v>0</v>
      </c>
      <c r="I22" s="29">
        <f t="shared" si="5"/>
        <v>0</v>
      </c>
      <c r="J22" s="29">
        <f t="shared" si="5"/>
        <v>0</v>
      </c>
      <c r="K22" s="29">
        <f t="shared" si="5"/>
        <v>0</v>
      </c>
      <c r="L22" s="29">
        <f t="shared" si="5"/>
        <v>0</v>
      </c>
      <c r="M22" s="29">
        <f t="shared" si="5"/>
        <v>0</v>
      </c>
      <c r="N22" s="29">
        <f t="shared" si="1"/>
        <v>621449</v>
      </c>
      <c r="O22" s="41">
        <f t="shared" si="2"/>
        <v>105.2768084025072</v>
      </c>
      <c r="P22" s="10"/>
    </row>
    <row r="23" spans="1:119">
      <c r="A23" s="12"/>
      <c r="B23" s="42">
        <v>541</v>
      </c>
      <c r="C23" s="19" t="s">
        <v>61</v>
      </c>
      <c r="D23" s="43">
        <v>621449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621449</v>
      </c>
      <c r="O23" s="44">
        <f t="shared" si="2"/>
        <v>105.2768084025072</v>
      </c>
      <c r="P23" s="9"/>
    </row>
    <row r="24" spans="1:119" ht="15.75">
      <c r="A24" s="26" t="s">
        <v>73</v>
      </c>
      <c r="B24" s="27"/>
      <c r="C24" s="28"/>
      <c r="D24" s="29">
        <f t="shared" ref="D24:M24" si="6">SUM(D25:D25)</f>
        <v>1065</v>
      </c>
      <c r="E24" s="29">
        <f t="shared" si="6"/>
        <v>14615</v>
      </c>
      <c r="F24" s="29">
        <f t="shared" si="6"/>
        <v>0</v>
      </c>
      <c r="G24" s="29">
        <f t="shared" si="6"/>
        <v>0</v>
      </c>
      <c r="H24" s="29">
        <f t="shared" si="6"/>
        <v>0</v>
      </c>
      <c r="I24" s="29">
        <f t="shared" si="6"/>
        <v>0</v>
      </c>
      <c r="J24" s="29">
        <f t="shared" si="6"/>
        <v>0</v>
      </c>
      <c r="K24" s="29">
        <f t="shared" si="6"/>
        <v>0</v>
      </c>
      <c r="L24" s="29">
        <f t="shared" si="6"/>
        <v>0</v>
      </c>
      <c r="M24" s="29">
        <f t="shared" si="6"/>
        <v>0</v>
      </c>
      <c r="N24" s="29">
        <f t="shared" si="1"/>
        <v>15680</v>
      </c>
      <c r="O24" s="41">
        <f t="shared" si="2"/>
        <v>2.6562764695917331</v>
      </c>
      <c r="P24" s="10"/>
    </row>
    <row r="25" spans="1:119">
      <c r="A25" s="90"/>
      <c r="B25" s="91">
        <v>559</v>
      </c>
      <c r="C25" s="92" t="s">
        <v>74</v>
      </c>
      <c r="D25" s="43">
        <v>1065</v>
      </c>
      <c r="E25" s="43">
        <v>14615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15680</v>
      </c>
      <c r="O25" s="44">
        <f t="shared" si="2"/>
        <v>2.6562764695917331</v>
      </c>
      <c r="P25" s="9"/>
    </row>
    <row r="26" spans="1:119" ht="15.75">
      <c r="A26" s="26" t="s">
        <v>38</v>
      </c>
      <c r="B26" s="27"/>
      <c r="C26" s="28"/>
      <c r="D26" s="29">
        <f t="shared" ref="D26:M26" si="7">SUM(D27:D28)</f>
        <v>565803</v>
      </c>
      <c r="E26" s="29">
        <f t="shared" si="7"/>
        <v>0</v>
      </c>
      <c r="F26" s="29">
        <f t="shared" si="7"/>
        <v>0</v>
      </c>
      <c r="G26" s="29">
        <f t="shared" si="7"/>
        <v>0</v>
      </c>
      <c r="H26" s="29">
        <f t="shared" si="7"/>
        <v>0</v>
      </c>
      <c r="I26" s="29">
        <f t="shared" si="7"/>
        <v>0</v>
      </c>
      <c r="J26" s="29">
        <f t="shared" si="7"/>
        <v>0</v>
      </c>
      <c r="K26" s="29">
        <f t="shared" si="7"/>
        <v>0</v>
      </c>
      <c r="L26" s="29">
        <f t="shared" si="7"/>
        <v>0</v>
      </c>
      <c r="M26" s="29">
        <f t="shared" si="7"/>
        <v>0</v>
      </c>
      <c r="N26" s="29">
        <f t="shared" si="1"/>
        <v>565803</v>
      </c>
      <c r="O26" s="41">
        <f t="shared" si="2"/>
        <v>95.850076232424186</v>
      </c>
      <c r="P26" s="9"/>
    </row>
    <row r="27" spans="1:119">
      <c r="A27" s="12"/>
      <c r="B27" s="42">
        <v>571</v>
      </c>
      <c r="C27" s="19" t="s">
        <v>39</v>
      </c>
      <c r="D27" s="43">
        <v>152113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1"/>
        <v>152113</v>
      </c>
      <c r="O27" s="44">
        <f t="shared" si="2"/>
        <v>25.768761646620362</v>
      </c>
      <c r="P27" s="9"/>
    </row>
    <row r="28" spans="1:119">
      <c r="A28" s="12"/>
      <c r="B28" s="42">
        <v>572</v>
      </c>
      <c r="C28" s="19" t="s">
        <v>62</v>
      </c>
      <c r="D28" s="43">
        <v>413690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1"/>
        <v>413690</v>
      </c>
      <c r="O28" s="44">
        <f t="shared" si="2"/>
        <v>70.081314585803824</v>
      </c>
      <c r="P28" s="9"/>
    </row>
    <row r="29" spans="1:119" ht="15.75">
      <c r="A29" s="26" t="s">
        <v>63</v>
      </c>
      <c r="B29" s="27"/>
      <c r="C29" s="28"/>
      <c r="D29" s="29">
        <f t="shared" ref="D29:M29" si="8">SUM(D30:D30)</f>
        <v>0</v>
      </c>
      <c r="E29" s="29">
        <f t="shared" si="8"/>
        <v>0</v>
      </c>
      <c r="F29" s="29">
        <f t="shared" si="8"/>
        <v>0</v>
      </c>
      <c r="G29" s="29">
        <f t="shared" si="8"/>
        <v>0</v>
      </c>
      <c r="H29" s="29">
        <f t="shared" si="8"/>
        <v>0</v>
      </c>
      <c r="I29" s="29">
        <f t="shared" si="8"/>
        <v>523160</v>
      </c>
      <c r="J29" s="29">
        <f t="shared" si="8"/>
        <v>0</v>
      </c>
      <c r="K29" s="29">
        <f t="shared" si="8"/>
        <v>0</v>
      </c>
      <c r="L29" s="29">
        <f t="shared" si="8"/>
        <v>0</v>
      </c>
      <c r="M29" s="29">
        <f t="shared" si="8"/>
        <v>0</v>
      </c>
      <c r="N29" s="29">
        <f t="shared" si="1"/>
        <v>523160</v>
      </c>
      <c r="O29" s="41">
        <f t="shared" si="2"/>
        <v>88.626122310689482</v>
      </c>
      <c r="P29" s="9"/>
    </row>
    <row r="30" spans="1:119" ht="15.75" thickBot="1">
      <c r="A30" s="12"/>
      <c r="B30" s="42">
        <v>581</v>
      </c>
      <c r="C30" s="19" t="s">
        <v>64</v>
      </c>
      <c r="D30" s="43">
        <v>0</v>
      </c>
      <c r="E30" s="43">
        <v>0</v>
      </c>
      <c r="F30" s="43">
        <v>0</v>
      </c>
      <c r="G30" s="43">
        <v>0</v>
      </c>
      <c r="H30" s="43">
        <v>0</v>
      </c>
      <c r="I30" s="43">
        <v>523160</v>
      </c>
      <c r="J30" s="43">
        <v>0</v>
      </c>
      <c r="K30" s="43">
        <v>0</v>
      </c>
      <c r="L30" s="43">
        <v>0</v>
      </c>
      <c r="M30" s="43">
        <v>0</v>
      </c>
      <c r="N30" s="43">
        <f t="shared" si="1"/>
        <v>523160</v>
      </c>
      <c r="O30" s="44">
        <f t="shared" si="2"/>
        <v>88.626122310689482</v>
      </c>
      <c r="P30" s="9"/>
    </row>
    <row r="31" spans="1:119" ht="16.5" thickBot="1">
      <c r="A31" s="13" t="s">
        <v>10</v>
      </c>
      <c r="B31" s="21"/>
      <c r="C31" s="20"/>
      <c r="D31" s="14">
        <f>SUM(D5,D12,D16,D22,D24,D26,D29)</f>
        <v>5535936</v>
      </c>
      <c r="E31" s="14">
        <f t="shared" ref="E31:M31" si="9">SUM(E5,E12,E16,E22,E24,E26,E29)</f>
        <v>14615</v>
      </c>
      <c r="F31" s="14">
        <f t="shared" si="9"/>
        <v>0</v>
      </c>
      <c r="G31" s="14">
        <f t="shared" si="9"/>
        <v>0</v>
      </c>
      <c r="H31" s="14">
        <f t="shared" si="9"/>
        <v>0</v>
      </c>
      <c r="I31" s="14">
        <f t="shared" si="9"/>
        <v>2544410</v>
      </c>
      <c r="J31" s="14">
        <f t="shared" si="9"/>
        <v>0</v>
      </c>
      <c r="K31" s="14">
        <f t="shared" si="9"/>
        <v>437007</v>
      </c>
      <c r="L31" s="14">
        <f t="shared" si="9"/>
        <v>0</v>
      </c>
      <c r="M31" s="14">
        <f t="shared" si="9"/>
        <v>0</v>
      </c>
      <c r="N31" s="14">
        <f t="shared" si="1"/>
        <v>8531968</v>
      </c>
      <c r="O31" s="35">
        <f t="shared" si="2"/>
        <v>1445.3613416906658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5"/>
      <c r="B32" s="17"/>
      <c r="C32" s="17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8"/>
    </row>
    <row r="33" spans="1:15">
      <c r="A33" s="36"/>
      <c r="B33" s="37"/>
      <c r="C33" s="37"/>
      <c r="D33" s="38"/>
      <c r="E33" s="38"/>
      <c r="F33" s="38"/>
      <c r="G33" s="38"/>
      <c r="H33" s="38"/>
      <c r="I33" s="38"/>
      <c r="J33" s="38"/>
      <c r="K33" s="38"/>
      <c r="L33" s="93" t="s">
        <v>77</v>
      </c>
      <c r="M33" s="93"/>
      <c r="N33" s="93"/>
      <c r="O33" s="39">
        <v>5903</v>
      </c>
    </row>
    <row r="34" spans="1:15">
      <c r="A34" s="94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  <row r="35" spans="1:15" ht="15.75" customHeight="1" thickBot="1">
      <c r="A35" s="97" t="s">
        <v>47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9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1115314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436336</v>
      </c>
      <c r="L5" s="24">
        <f t="shared" si="0"/>
        <v>0</v>
      </c>
      <c r="M5" s="24">
        <f t="shared" si="0"/>
        <v>0</v>
      </c>
      <c r="N5" s="25">
        <f t="shared" ref="N5:N31" si="1">SUM(D5:M5)</f>
        <v>1551650</v>
      </c>
      <c r="O5" s="30">
        <f t="shared" ref="O5:O31" si="2">(N5/O$33)</f>
        <v>270.88861731843576</v>
      </c>
      <c r="P5" s="6"/>
    </row>
    <row r="6" spans="1:133">
      <c r="A6" s="12"/>
      <c r="B6" s="42">
        <v>511</v>
      </c>
      <c r="C6" s="19" t="s">
        <v>19</v>
      </c>
      <c r="D6" s="43">
        <v>357625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357625</v>
      </c>
      <c r="O6" s="44">
        <f t="shared" si="2"/>
        <v>62.434532122905026</v>
      </c>
      <c r="P6" s="9"/>
    </row>
    <row r="7" spans="1:133">
      <c r="A7" s="12"/>
      <c r="B7" s="42">
        <v>512</v>
      </c>
      <c r="C7" s="19" t="s">
        <v>20</v>
      </c>
      <c r="D7" s="43">
        <v>312430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312430</v>
      </c>
      <c r="O7" s="44">
        <f t="shared" si="2"/>
        <v>54.544343575418992</v>
      </c>
      <c r="P7" s="9"/>
    </row>
    <row r="8" spans="1:133">
      <c r="A8" s="12"/>
      <c r="B8" s="42">
        <v>513</v>
      </c>
      <c r="C8" s="19" t="s">
        <v>21</v>
      </c>
      <c r="D8" s="43">
        <v>143606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102828</v>
      </c>
      <c r="L8" s="43">
        <v>0</v>
      </c>
      <c r="M8" s="43">
        <v>0</v>
      </c>
      <c r="N8" s="43">
        <f t="shared" si="1"/>
        <v>246434</v>
      </c>
      <c r="O8" s="44">
        <f t="shared" si="2"/>
        <v>43.02269553072626</v>
      </c>
      <c r="P8" s="9"/>
    </row>
    <row r="9" spans="1:133">
      <c r="A9" s="12"/>
      <c r="B9" s="42">
        <v>514</v>
      </c>
      <c r="C9" s="19" t="s">
        <v>22</v>
      </c>
      <c r="D9" s="43">
        <v>51995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51995</v>
      </c>
      <c r="O9" s="44">
        <f t="shared" si="2"/>
        <v>9.0773393854748612</v>
      </c>
      <c r="P9" s="9"/>
    </row>
    <row r="10" spans="1:133">
      <c r="A10" s="12"/>
      <c r="B10" s="42">
        <v>518</v>
      </c>
      <c r="C10" s="19" t="s">
        <v>23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333508</v>
      </c>
      <c r="L10" s="43">
        <v>0</v>
      </c>
      <c r="M10" s="43">
        <v>0</v>
      </c>
      <c r="N10" s="43">
        <f t="shared" si="1"/>
        <v>333508</v>
      </c>
      <c r="O10" s="44">
        <f t="shared" si="2"/>
        <v>58.224162011173185</v>
      </c>
      <c r="P10" s="9"/>
    </row>
    <row r="11" spans="1:133">
      <c r="A11" s="12"/>
      <c r="B11" s="42">
        <v>519</v>
      </c>
      <c r="C11" s="19" t="s">
        <v>58</v>
      </c>
      <c r="D11" s="43">
        <v>249658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249658</v>
      </c>
      <c r="O11" s="44">
        <f t="shared" si="2"/>
        <v>43.585544692737429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SUM(D13:D15)</f>
        <v>1645370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1645370</v>
      </c>
      <c r="O12" s="41">
        <f t="shared" si="2"/>
        <v>287.25034916201116</v>
      </c>
      <c r="P12" s="10"/>
    </row>
    <row r="13" spans="1:133">
      <c r="A13" s="12"/>
      <c r="B13" s="42">
        <v>521</v>
      </c>
      <c r="C13" s="19" t="s">
        <v>26</v>
      </c>
      <c r="D13" s="43">
        <v>883433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883433</v>
      </c>
      <c r="O13" s="44">
        <f t="shared" si="2"/>
        <v>154.2306215083799</v>
      </c>
      <c r="P13" s="9"/>
    </row>
    <row r="14" spans="1:133">
      <c r="A14" s="12"/>
      <c r="B14" s="42">
        <v>522</v>
      </c>
      <c r="C14" s="19" t="s">
        <v>27</v>
      </c>
      <c r="D14" s="43">
        <v>525522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525522</v>
      </c>
      <c r="O14" s="44">
        <f t="shared" si="2"/>
        <v>91.746159217877093</v>
      </c>
      <c r="P14" s="9"/>
    </row>
    <row r="15" spans="1:133">
      <c r="A15" s="12"/>
      <c r="B15" s="42">
        <v>524</v>
      </c>
      <c r="C15" s="19" t="s">
        <v>28</v>
      </c>
      <c r="D15" s="43">
        <v>236415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236415</v>
      </c>
      <c r="O15" s="44">
        <f t="shared" si="2"/>
        <v>41.273568435754193</v>
      </c>
      <c r="P15" s="9"/>
    </row>
    <row r="16" spans="1:133" ht="15.75">
      <c r="A16" s="26" t="s">
        <v>29</v>
      </c>
      <c r="B16" s="27"/>
      <c r="C16" s="28"/>
      <c r="D16" s="29">
        <f t="shared" ref="D16:M16" si="4">SUM(D17:D21)</f>
        <v>513795</v>
      </c>
      <c r="E16" s="29">
        <f t="shared" si="4"/>
        <v>0</v>
      </c>
      <c r="F16" s="29">
        <f t="shared" si="4"/>
        <v>0</v>
      </c>
      <c r="G16" s="29">
        <f t="shared" si="4"/>
        <v>0</v>
      </c>
      <c r="H16" s="29">
        <f t="shared" si="4"/>
        <v>0</v>
      </c>
      <c r="I16" s="29">
        <f t="shared" si="4"/>
        <v>1988154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40">
        <f t="shared" si="1"/>
        <v>2501949</v>
      </c>
      <c r="O16" s="41">
        <f t="shared" si="2"/>
        <v>436.79277234636874</v>
      </c>
      <c r="P16" s="10"/>
    </row>
    <row r="17" spans="1:119">
      <c r="A17" s="12"/>
      <c r="B17" s="42">
        <v>533</v>
      </c>
      <c r="C17" s="19" t="s">
        <v>30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682325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682325</v>
      </c>
      <c r="O17" s="44">
        <f t="shared" si="2"/>
        <v>119.12098463687151</v>
      </c>
      <c r="P17" s="9"/>
    </row>
    <row r="18" spans="1:119">
      <c r="A18" s="12"/>
      <c r="B18" s="42">
        <v>534</v>
      </c>
      <c r="C18" s="19" t="s">
        <v>59</v>
      </c>
      <c r="D18" s="43">
        <v>445496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445496</v>
      </c>
      <c r="O18" s="44">
        <f t="shared" si="2"/>
        <v>77.77513966480447</v>
      </c>
      <c r="P18" s="9"/>
    </row>
    <row r="19" spans="1:119">
      <c r="A19" s="12"/>
      <c r="B19" s="42">
        <v>535</v>
      </c>
      <c r="C19" s="19" t="s">
        <v>32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1244449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1244449</v>
      </c>
      <c r="O19" s="44">
        <f t="shared" si="2"/>
        <v>217.25715782122904</v>
      </c>
      <c r="P19" s="9"/>
    </row>
    <row r="20" spans="1:119">
      <c r="A20" s="12"/>
      <c r="B20" s="42">
        <v>538</v>
      </c>
      <c r="C20" s="19" t="s">
        <v>60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61380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61380</v>
      </c>
      <c r="O20" s="44">
        <f t="shared" si="2"/>
        <v>10.715782122905027</v>
      </c>
      <c r="P20" s="9"/>
    </row>
    <row r="21" spans="1:119">
      <c r="A21" s="12"/>
      <c r="B21" s="42">
        <v>539</v>
      </c>
      <c r="C21" s="19" t="s">
        <v>35</v>
      </c>
      <c r="D21" s="43">
        <v>68299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68299</v>
      </c>
      <c r="O21" s="44">
        <f t="shared" si="2"/>
        <v>11.92370810055866</v>
      </c>
      <c r="P21" s="9"/>
    </row>
    <row r="22" spans="1:119" ht="15.75">
      <c r="A22" s="26" t="s">
        <v>36</v>
      </c>
      <c r="B22" s="27"/>
      <c r="C22" s="28"/>
      <c r="D22" s="29">
        <f t="shared" ref="D22:M22" si="5">SUM(D23:D23)</f>
        <v>463119</v>
      </c>
      <c r="E22" s="29">
        <f t="shared" si="5"/>
        <v>0</v>
      </c>
      <c r="F22" s="29">
        <f t="shared" si="5"/>
        <v>0</v>
      </c>
      <c r="G22" s="29">
        <f t="shared" si="5"/>
        <v>0</v>
      </c>
      <c r="H22" s="29">
        <f t="shared" si="5"/>
        <v>0</v>
      </c>
      <c r="I22" s="29">
        <f t="shared" si="5"/>
        <v>0</v>
      </c>
      <c r="J22" s="29">
        <f t="shared" si="5"/>
        <v>0</v>
      </c>
      <c r="K22" s="29">
        <f t="shared" si="5"/>
        <v>0</v>
      </c>
      <c r="L22" s="29">
        <f t="shared" si="5"/>
        <v>0</v>
      </c>
      <c r="M22" s="29">
        <f t="shared" si="5"/>
        <v>0</v>
      </c>
      <c r="N22" s="29">
        <f t="shared" si="1"/>
        <v>463119</v>
      </c>
      <c r="O22" s="41">
        <f t="shared" si="2"/>
        <v>80.85178072625699</v>
      </c>
      <c r="P22" s="10"/>
    </row>
    <row r="23" spans="1:119">
      <c r="A23" s="12"/>
      <c r="B23" s="42">
        <v>541</v>
      </c>
      <c r="C23" s="19" t="s">
        <v>61</v>
      </c>
      <c r="D23" s="43">
        <v>463119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463119</v>
      </c>
      <c r="O23" s="44">
        <f t="shared" si="2"/>
        <v>80.85178072625699</v>
      </c>
      <c r="P23" s="9"/>
    </row>
    <row r="24" spans="1:119" ht="15.75">
      <c r="A24" s="26" t="s">
        <v>73</v>
      </c>
      <c r="B24" s="27"/>
      <c r="C24" s="28"/>
      <c r="D24" s="29">
        <f t="shared" ref="D24:M24" si="6">SUM(D25:D25)</f>
        <v>0</v>
      </c>
      <c r="E24" s="29">
        <f t="shared" si="6"/>
        <v>973</v>
      </c>
      <c r="F24" s="29">
        <f t="shared" si="6"/>
        <v>0</v>
      </c>
      <c r="G24" s="29">
        <f t="shared" si="6"/>
        <v>0</v>
      </c>
      <c r="H24" s="29">
        <f t="shared" si="6"/>
        <v>0</v>
      </c>
      <c r="I24" s="29">
        <f t="shared" si="6"/>
        <v>0</v>
      </c>
      <c r="J24" s="29">
        <f t="shared" si="6"/>
        <v>0</v>
      </c>
      <c r="K24" s="29">
        <f t="shared" si="6"/>
        <v>0</v>
      </c>
      <c r="L24" s="29">
        <f t="shared" si="6"/>
        <v>0</v>
      </c>
      <c r="M24" s="29">
        <f t="shared" si="6"/>
        <v>0</v>
      </c>
      <c r="N24" s="29">
        <f t="shared" si="1"/>
        <v>973</v>
      </c>
      <c r="O24" s="41">
        <f t="shared" si="2"/>
        <v>0.1698673184357542</v>
      </c>
      <c r="P24" s="10"/>
    </row>
    <row r="25" spans="1:119">
      <c r="A25" s="90"/>
      <c r="B25" s="91">
        <v>559</v>
      </c>
      <c r="C25" s="92" t="s">
        <v>74</v>
      </c>
      <c r="D25" s="43">
        <v>0</v>
      </c>
      <c r="E25" s="43">
        <v>973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973</v>
      </c>
      <c r="O25" s="44">
        <f t="shared" si="2"/>
        <v>0.1698673184357542</v>
      </c>
      <c r="P25" s="9"/>
    </row>
    <row r="26" spans="1:119" ht="15.75">
      <c r="A26" s="26" t="s">
        <v>38</v>
      </c>
      <c r="B26" s="27"/>
      <c r="C26" s="28"/>
      <c r="D26" s="29">
        <f t="shared" ref="D26:M26" si="7">SUM(D27:D28)</f>
        <v>601798</v>
      </c>
      <c r="E26" s="29">
        <f t="shared" si="7"/>
        <v>0</v>
      </c>
      <c r="F26" s="29">
        <f t="shared" si="7"/>
        <v>0</v>
      </c>
      <c r="G26" s="29">
        <f t="shared" si="7"/>
        <v>0</v>
      </c>
      <c r="H26" s="29">
        <f t="shared" si="7"/>
        <v>0</v>
      </c>
      <c r="I26" s="29">
        <f t="shared" si="7"/>
        <v>0</v>
      </c>
      <c r="J26" s="29">
        <f t="shared" si="7"/>
        <v>0</v>
      </c>
      <c r="K26" s="29">
        <f t="shared" si="7"/>
        <v>0</v>
      </c>
      <c r="L26" s="29">
        <f t="shared" si="7"/>
        <v>0</v>
      </c>
      <c r="M26" s="29">
        <f t="shared" si="7"/>
        <v>0</v>
      </c>
      <c r="N26" s="29">
        <f t="shared" si="1"/>
        <v>601798</v>
      </c>
      <c r="O26" s="41">
        <f t="shared" si="2"/>
        <v>105.0625</v>
      </c>
      <c r="P26" s="9"/>
    </row>
    <row r="27" spans="1:119">
      <c r="A27" s="12"/>
      <c r="B27" s="42">
        <v>571</v>
      </c>
      <c r="C27" s="19" t="s">
        <v>39</v>
      </c>
      <c r="D27" s="43">
        <v>145726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1"/>
        <v>145726</v>
      </c>
      <c r="O27" s="44">
        <f t="shared" si="2"/>
        <v>25.440991620111731</v>
      </c>
      <c r="P27" s="9"/>
    </row>
    <row r="28" spans="1:119">
      <c r="A28" s="12"/>
      <c r="B28" s="42">
        <v>572</v>
      </c>
      <c r="C28" s="19" t="s">
        <v>62</v>
      </c>
      <c r="D28" s="43">
        <v>456072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1"/>
        <v>456072</v>
      </c>
      <c r="O28" s="44">
        <f t="shared" si="2"/>
        <v>79.621508379888269</v>
      </c>
      <c r="P28" s="9"/>
    </row>
    <row r="29" spans="1:119" ht="15.75">
      <c r="A29" s="26" t="s">
        <v>63</v>
      </c>
      <c r="B29" s="27"/>
      <c r="C29" s="28"/>
      <c r="D29" s="29">
        <f t="shared" ref="D29:M29" si="8">SUM(D30:D30)</f>
        <v>0</v>
      </c>
      <c r="E29" s="29">
        <f t="shared" si="8"/>
        <v>0</v>
      </c>
      <c r="F29" s="29">
        <f t="shared" si="8"/>
        <v>0</v>
      </c>
      <c r="G29" s="29">
        <f t="shared" si="8"/>
        <v>0</v>
      </c>
      <c r="H29" s="29">
        <f t="shared" si="8"/>
        <v>0</v>
      </c>
      <c r="I29" s="29">
        <f t="shared" si="8"/>
        <v>332370</v>
      </c>
      <c r="J29" s="29">
        <f t="shared" si="8"/>
        <v>0</v>
      </c>
      <c r="K29" s="29">
        <f t="shared" si="8"/>
        <v>0</v>
      </c>
      <c r="L29" s="29">
        <f t="shared" si="8"/>
        <v>0</v>
      </c>
      <c r="M29" s="29">
        <f t="shared" si="8"/>
        <v>0</v>
      </c>
      <c r="N29" s="29">
        <f t="shared" si="1"/>
        <v>332370</v>
      </c>
      <c r="O29" s="41">
        <f t="shared" si="2"/>
        <v>58.025488826815639</v>
      </c>
      <c r="P29" s="9"/>
    </row>
    <row r="30" spans="1:119" ht="15.75" thickBot="1">
      <c r="A30" s="12"/>
      <c r="B30" s="42">
        <v>581</v>
      </c>
      <c r="C30" s="19" t="s">
        <v>64</v>
      </c>
      <c r="D30" s="43">
        <v>0</v>
      </c>
      <c r="E30" s="43">
        <v>0</v>
      </c>
      <c r="F30" s="43">
        <v>0</v>
      </c>
      <c r="G30" s="43">
        <v>0</v>
      </c>
      <c r="H30" s="43">
        <v>0</v>
      </c>
      <c r="I30" s="43">
        <v>332370</v>
      </c>
      <c r="J30" s="43">
        <v>0</v>
      </c>
      <c r="K30" s="43">
        <v>0</v>
      </c>
      <c r="L30" s="43">
        <v>0</v>
      </c>
      <c r="M30" s="43">
        <v>0</v>
      </c>
      <c r="N30" s="43">
        <f t="shared" si="1"/>
        <v>332370</v>
      </c>
      <c r="O30" s="44">
        <f t="shared" si="2"/>
        <v>58.025488826815639</v>
      </c>
      <c r="P30" s="9"/>
    </row>
    <row r="31" spans="1:119" ht="16.5" thickBot="1">
      <c r="A31" s="13" t="s">
        <v>10</v>
      </c>
      <c r="B31" s="21"/>
      <c r="C31" s="20"/>
      <c r="D31" s="14">
        <f>SUM(D5,D12,D16,D22,D24,D26,D29)</f>
        <v>4339396</v>
      </c>
      <c r="E31" s="14">
        <f t="shared" ref="E31:M31" si="9">SUM(E5,E12,E16,E22,E24,E26,E29)</f>
        <v>973</v>
      </c>
      <c r="F31" s="14">
        <f t="shared" si="9"/>
        <v>0</v>
      </c>
      <c r="G31" s="14">
        <f t="shared" si="9"/>
        <v>0</v>
      </c>
      <c r="H31" s="14">
        <f t="shared" si="9"/>
        <v>0</v>
      </c>
      <c r="I31" s="14">
        <f t="shared" si="9"/>
        <v>2320524</v>
      </c>
      <c r="J31" s="14">
        <f t="shared" si="9"/>
        <v>0</v>
      </c>
      <c r="K31" s="14">
        <f t="shared" si="9"/>
        <v>436336</v>
      </c>
      <c r="L31" s="14">
        <f t="shared" si="9"/>
        <v>0</v>
      </c>
      <c r="M31" s="14">
        <f t="shared" si="9"/>
        <v>0</v>
      </c>
      <c r="N31" s="14">
        <f t="shared" si="1"/>
        <v>7097229</v>
      </c>
      <c r="O31" s="35">
        <f t="shared" si="2"/>
        <v>1239.0413756983239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5"/>
      <c r="B32" s="17"/>
      <c r="C32" s="17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8"/>
    </row>
    <row r="33" spans="1:15">
      <c r="A33" s="36"/>
      <c r="B33" s="37"/>
      <c r="C33" s="37"/>
      <c r="D33" s="38"/>
      <c r="E33" s="38"/>
      <c r="F33" s="38"/>
      <c r="G33" s="38"/>
      <c r="H33" s="38"/>
      <c r="I33" s="38"/>
      <c r="J33" s="38"/>
      <c r="K33" s="38"/>
      <c r="L33" s="93" t="s">
        <v>75</v>
      </c>
      <c r="M33" s="93"/>
      <c r="N33" s="93"/>
      <c r="O33" s="39">
        <v>5728</v>
      </c>
    </row>
    <row r="34" spans="1:15">
      <c r="A34" s="94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  <row r="35" spans="1:15" ht="15.75" customHeight="1" thickBot="1">
      <c r="A35" s="97" t="s">
        <v>47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9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986192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405498</v>
      </c>
      <c r="L5" s="24">
        <f t="shared" si="0"/>
        <v>0</v>
      </c>
      <c r="M5" s="24">
        <f t="shared" si="0"/>
        <v>0</v>
      </c>
      <c r="N5" s="25">
        <f t="shared" ref="N5:N30" si="1">SUM(D5:M5)</f>
        <v>1391690</v>
      </c>
      <c r="O5" s="30">
        <f t="shared" ref="O5:O30" si="2">(N5/O$32)</f>
        <v>261.49755730928223</v>
      </c>
      <c r="P5" s="6"/>
    </row>
    <row r="6" spans="1:133">
      <c r="A6" s="12"/>
      <c r="B6" s="42">
        <v>511</v>
      </c>
      <c r="C6" s="19" t="s">
        <v>19</v>
      </c>
      <c r="D6" s="43">
        <v>216984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216984</v>
      </c>
      <c r="O6" s="44">
        <f t="shared" si="2"/>
        <v>40.771138669673057</v>
      </c>
      <c r="P6" s="9"/>
    </row>
    <row r="7" spans="1:133">
      <c r="A7" s="12"/>
      <c r="B7" s="42">
        <v>512</v>
      </c>
      <c r="C7" s="19" t="s">
        <v>20</v>
      </c>
      <c r="D7" s="43">
        <v>244481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244481</v>
      </c>
      <c r="O7" s="44">
        <f t="shared" si="2"/>
        <v>45.937805336339721</v>
      </c>
      <c r="P7" s="9"/>
    </row>
    <row r="8" spans="1:133">
      <c r="A8" s="12"/>
      <c r="B8" s="42">
        <v>513</v>
      </c>
      <c r="C8" s="19" t="s">
        <v>21</v>
      </c>
      <c r="D8" s="43">
        <v>138495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94305</v>
      </c>
      <c r="L8" s="43">
        <v>0</v>
      </c>
      <c r="M8" s="43">
        <v>0</v>
      </c>
      <c r="N8" s="43">
        <f t="shared" si="1"/>
        <v>232800</v>
      </c>
      <c r="O8" s="44">
        <f t="shared" si="2"/>
        <v>43.74295377677565</v>
      </c>
      <c r="P8" s="9"/>
    </row>
    <row r="9" spans="1:133">
      <c r="A9" s="12"/>
      <c r="B9" s="42">
        <v>514</v>
      </c>
      <c r="C9" s="19" t="s">
        <v>22</v>
      </c>
      <c r="D9" s="43">
        <v>68377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68377</v>
      </c>
      <c r="O9" s="44">
        <f t="shared" si="2"/>
        <v>12.847989477639985</v>
      </c>
      <c r="P9" s="9"/>
    </row>
    <row r="10" spans="1:133">
      <c r="A10" s="12"/>
      <c r="B10" s="42">
        <v>518</v>
      </c>
      <c r="C10" s="19" t="s">
        <v>23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311193</v>
      </c>
      <c r="L10" s="43">
        <v>0</v>
      </c>
      <c r="M10" s="43">
        <v>0</v>
      </c>
      <c r="N10" s="43">
        <f t="shared" si="1"/>
        <v>311193</v>
      </c>
      <c r="O10" s="44">
        <f t="shared" si="2"/>
        <v>58.472942502818491</v>
      </c>
      <c r="P10" s="9"/>
    </row>
    <row r="11" spans="1:133">
      <c r="A11" s="12"/>
      <c r="B11" s="42">
        <v>519</v>
      </c>
      <c r="C11" s="19" t="s">
        <v>58</v>
      </c>
      <c r="D11" s="43">
        <v>317855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317855</v>
      </c>
      <c r="O11" s="44">
        <f t="shared" si="2"/>
        <v>59.724727546035325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SUM(D13:D15)</f>
        <v>1844566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1844566</v>
      </c>
      <c r="O12" s="41">
        <f t="shared" si="2"/>
        <v>346.59263434798947</v>
      </c>
      <c r="P12" s="10"/>
    </row>
    <row r="13" spans="1:133">
      <c r="A13" s="12"/>
      <c r="B13" s="42">
        <v>521</v>
      </c>
      <c r="C13" s="19" t="s">
        <v>26</v>
      </c>
      <c r="D13" s="43">
        <v>955800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955800</v>
      </c>
      <c r="O13" s="44">
        <f t="shared" si="2"/>
        <v>179.59413754227734</v>
      </c>
      <c r="P13" s="9"/>
    </row>
    <row r="14" spans="1:133">
      <c r="A14" s="12"/>
      <c r="B14" s="42">
        <v>522</v>
      </c>
      <c r="C14" s="19" t="s">
        <v>27</v>
      </c>
      <c r="D14" s="43">
        <v>634455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634455</v>
      </c>
      <c r="O14" s="44">
        <f t="shared" si="2"/>
        <v>119.21364148816234</v>
      </c>
      <c r="P14" s="9"/>
    </row>
    <row r="15" spans="1:133">
      <c r="A15" s="12"/>
      <c r="B15" s="42">
        <v>524</v>
      </c>
      <c r="C15" s="19" t="s">
        <v>28</v>
      </c>
      <c r="D15" s="43">
        <v>254311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254311</v>
      </c>
      <c r="O15" s="44">
        <f t="shared" si="2"/>
        <v>47.784855317549791</v>
      </c>
      <c r="P15" s="9"/>
    </row>
    <row r="16" spans="1:133" ht="15.75">
      <c r="A16" s="26" t="s">
        <v>29</v>
      </c>
      <c r="B16" s="27"/>
      <c r="C16" s="28"/>
      <c r="D16" s="29">
        <f t="shared" ref="D16:M16" si="4">SUM(D17:D21)</f>
        <v>428520</v>
      </c>
      <c r="E16" s="29">
        <f t="shared" si="4"/>
        <v>0</v>
      </c>
      <c r="F16" s="29">
        <f t="shared" si="4"/>
        <v>0</v>
      </c>
      <c r="G16" s="29">
        <f t="shared" si="4"/>
        <v>0</v>
      </c>
      <c r="H16" s="29">
        <f t="shared" si="4"/>
        <v>0</v>
      </c>
      <c r="I16" s="29">
        <f t="shared" si="4"/>
        <v>2011261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40">
        <f t="shared" si="1"/>
        <v>2439781</v>
      </c>
      <c r="O16" s="41">
        <f t="shared" si="2"/>
        <v>458.43310785419015</v>
      </c>
      <c r="P16" s="10"/>
    </row>
    <row r="17" spans="1:119">
      <c r="A17" s="12"/>
      <c r="B17" s="42">
        <v>533</v>
      </c>
      <c r="C17" s="19" t="s">
        <v>30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968880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968880</v>
      </c>
      <c r="O17" s="44">
        <f t="shared" si="2"/>
        <v>182.05186020293124</v>
      </c>
      <c r="P17" s="9"/>
    </row>
    <row r="18" spans="1:119">
      <c r="A18" s="12"/>
      <c r="B18" s="42">
        <v>534</v>
      </c>
      <c r="C18" s="19" t="s">
        <v>59</v>
      </c>
      <c r="D18" s="43">
        <v>371512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371512</v>
      </c>
      <c r="O18" s="44">
        <f t="shared" si="2"/>
        <v>69.806839534009768</v>
      </c>
      <c r="P18" s="9"/>
    </row>
    <row r="19" spans="1:119">
      <c r="A19" s="12"/>
      <c r="B19" s="42">
        <v>535</v>
      </c>
      <c r="C19" s="19" t="s">
        <v>32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965119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965119</v>
      </c>
      <c r="O19" s="44">
        <f t="shared" si="2"/>
        <v>181.34517098835025</v>
      </c>
      <c r="P19" s="9"/>
    </row>
    <row r="20" spans="1:119">
      <c r="A20" s="12"/>
      <c r="B20" s="42">
        <v>538</v>
      </c>
      <c r="C20" s="19" t="s">
        <v>60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77262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77262</v>
      </c>
      <c r="O20" s="44">
        <f t="shared" si="2"/>
        <v>14.517474633596393</v>
      </c>
      <c r="P20" s="9"/>
    </row>
    <row r="21" spans="1:119">
      <c r="A21" s="12"/>
      <c r="B21" s="42">
        <v>539</v>
      </c>
      <c r="C21" s="19" t="s">
        <v>35</v>
      </c>
      <c r="D21" s="43">
        <v>57008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57008</v>
      </c>
      <c r="O21" s="44">
        <f t="shared" si="2"/>
        <v>10.711762495302517</v>
      </c>
      <c r="P21" s="9"/>
    </row>
    <row r="22" spans="1:119" ht="15.75">
      <c r="A22" s="26" t="s">
        <v>36</v>
      </c>
      <c r="B22" s="27"/>
      <c r="C22" s="28"/>
      <c r="D22" s="29">
        <f t="shared" ref="D22:M22" si="5">SUM(D23:D23)</f>
        <v>595920</v>
      </c>
      <c r="E22" s="29">
        <f t="shared" si="5"/>
        <v>0</v>
      </c>
      <c r="F22" s="29">
        <f t="shared" si="5"/>
        <v>0</v>
      </c>
      <c r="G22" s="29">
        <f t="shared" si="5"/>
        <v>0</v>
      </c>
      <c r="H22" s="29">
        <f t="shared" si="5"/>
        <v>0</v>
      </c>
      <c r="I22" s="29">
        <f t="shared" si="5"/>
        <v>0</v>
      </c>
      <c r="J22" s="29">
        <f t="shared" si="5"/>
        <v>0</v>
      </c>
      <c r="K22" s="29">
        <f t="shared" si="5"/>
        <v>0</v>
      </c>
      <c r="L22" s="29">
        <f t="shared" si="5"/>
        <v>0</v>
      </c>
      <c r="M22" s="29">
        <f t="shared" si="5"/>
        <v>0</v>
      </c>
      <c r="N22" s="29">
        <f t="shared" si="1"/>
        <v>595920</v>
      </c>
      <c r="O22" s="41">
        <f t="shared" si="2"/>
        <v>111.97294250281848</v>
      </c>
      <c r="P22" s="10"/>
    </row>
    <row r="23" spans="1:119">
      <c r="A23" s="12"/>
      <c r="B23" s="42">
        <v>541</v>
      </c>
      <c r="C23" s="19" t="s">
        <v>61</v>
      </c>
      <c r="D23" s="43">
        <v>595920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595920</v>
      </c>
      <c r="O23" s="44">
        <f t="shared" si="2"/>
        <v>111.97294250281848</v>
      </c>
      <c r="P23" s="9"/>
    </row>
    <row r="24" spans="1:119" ht="15.75">
      <c r="A24" s="26" t="s">
        <v>38</v>
      </c>
      <c r="B24" s="27"/>
      <c r="C24" s="28"/>
      <c r="D24" s="29">
        <f t="shared" ref="D24:M24" si="6">SUM(D25:D26)</f>
        <v>447386</v>
      </c>
      <c r="E24" s="29">
        <f t="shared" si="6"/>
        <v>0</v>
      </c>
      <c r="F24" s="29">
        <f t="shared" si="6"/>
        <v>0</v>
      </c>
      <c r="G24" s="29">
        <f t="shared" si="6"/>
        <v>0</v>
      </c>
      <c r="H24" s="29">
        <f t="shared" si="6"/>
        <v>0</v>
      </c>
      <c r="I24" s="29">
        <f t="shared" si="6"/>
        <v>0</v>
      </c>
      <c r="J24" s="29">
        <f t="shared" si="6"/>
        <v>0</v>
      </c>
      <c r="K24" s="29">
        <f t="shared" si="6"/>
        <v>0</v>
      </c>
      <c r="L24" s="29">
        <f t="shared" si="6"/>
        <v>0</v>
      </c>
      <c r="M24" s="29">
        <f t="shared" si="6"/>
        <v>0</v>
      </c>
      <c r="N24" s="29">
        <f t="shared" si="1"/>
        <v>447386</v>
      </c>
      <c r="O24" s="41">
        <f t="shared" si="2"/>
        <v>84.063509958662152</v>
      </c>
      <c r="P24" s="9"/>
    </row>
    <row r="25" spans="1:119">
      <c r="A25" s="12"/>
      <c r="B25" s="42">
        <v>571</v>
      </c>
      <c r="C25" s="19" t="s">
        <v>39</v>
      </c>
      <c r="D25" s="43">
        <v>129244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129244</v>
      </c>
      <c r="O25" s="44">
        <f t="shared" si="2"/>
        <v>24.284855317549795</v>
      </c>
      <c r="P25" s="9"/>
    </row>
    <row r="26" spans="1:119">
      <c r="A26" s="12"/>
      <c r="B26" s="42">
        <v>572</v>
      </c>
      <c r="C26" s="19" t="s">
        <v>62</v>
      </c>
      <c r="D26" s="43">
        <v>318142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318142</v>
      </c>
      <c r="O26" s="44">
        <f t="shared" si="2"/>
        <v>59.778654641112361</v>
      </c>
      <c r="P26" s="9"/>
    </row>
    <row r="27" spans="1:119" ht="15.75">
      <c r="A27" s="26" t="s">
        <v>63</v>
      </c>
      <c r="B27" s="27"/>
      <c r="C27" s="28"/>
      <c r="D27" s="29">
        <f t="shared" ref="D27:M27" si="7">SUM(D28:D29)</f>
        <v>0</v>
      </c>
      <c r="E27" s="29">
        <f t="shared" si="7"/>
        <v>0</v>
      </c>
      <c r="F27" s="29">
        <f t="shared" si="7"/>
        <v>0</v>
      </c>
      <c r="G27" s="29">
        <f t="shared" si="7"/>
        <v>0</v>
      </c>
      <c r="H27" s="29">
        <f t="shared" si="7"/>
        <v>0</v>
      </c>
      <c r="I27" s="29">
        <f t="shared" si="7"/>
        <v>475335</v>
      </c>
      <c r="J27" s="29">
        <f t="shared" si="7"/>
        <v>0</v>
      </c>
      <c r="K27" s="29">
        <f t="shared" si="7"/>
        <v>0</v>
      </c>
      <c r="L27" s="29">
        <f t="shared" si="7"/>
        <v>0</v>
      </c>
      <c r="M27" s="29">
        <f t="shared" si="7"/>
        <v>0</v>
      </c>
      <c r="N27" s="29">
        <f t="shared" si="1"/>
        <v>475335</v>
      </c>
      <c r="O27" s="41">
        <f t="shared" si="2"/>
        <v>89.315107102593004</v>
      </c>
      <c r="P27" s="9"/>
    </row>
    <row r="28" spans="1:119">
      <c r="A28" s="12"/>
      <c r="B28" s="42">
        <v>581</v>
      </c>
      <c r="C28" s="19" t="s">
        <v>64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43">
        <v>330515</v>
      </c>
      <c r="J28" s="43">
        <v>0</v>
      </c>
      <c r="K28" s="43">
        <v>0</v>
      </c>
      <c r="L28" s="43">
        <v>0</v>
      </c>
      <c r="M28" s="43">
        <v>0</v>
      </c>
      <c r="N28" s="43">
        <f t="shared" si="1"/>
        <v>330515</v>
      </c>
      <c r="O28" s="44">
        <f t="shared" si="2"/>
        <v>62.103532506576478</v>
      </c>
      <c r="P28" s="9"/>
    </row>
    <row r="29" spans="1:119" ht="15.75" thickBot="1">
      <c r="A29" s="12"/>
      <c r="B29" s="42">
        <v>588</v>
      </c>
      <c r="C29" s="19" t="s">
        <v>67</v>
      </c>
      <c r="D29" s="43">
        <v>0</v>
      </c>
      <c r="E29" s="43">
        <v>0</v>
      </c>
      <c r="F29" s="43">
        <v>0</v>
      </c>
      <c r="G29" s="43">
        <v>0</v>
      </c>
      <c r="H29" s="43">
        <v>0</v>
      </c>
      <c r="I29" s="43">
        <v>144820</v>
      </c>
      <c r="J29" s="43">
        <v>0</v>
      </c>
      <c r="K29" s="43">
        <v>0</v>
      </c>
      <c r="L29" s="43">
        <v>0</v>
      </c>
      <c r="M29" s="43">
        <v>0</v>
      </c>
      <c r="N29" s="43">
        <f t="shared" si="1"/>
        <v>144820</v>
      </c>
      <c r="O29" s="44">
        <f t="shared" si="2"/>
        <v>27.211574596016536</v>
      </c>
      <c r="P29" s="9"/>
    </row>
    <row r="30" spans="1:119" ht="16.5" thickBot="1">
      <c r="A30" s="13" t="s">
        <v>10</v>
      </c>
      <c r="B30" s="21"/>
      <c r="C30" s="20"/>
      <c r="D30" s="14">
        <f>SUM(D5,D12,D16,D22,D24,D27)</f>
        <v>4302584</v>
      </c>
      <c r="E30" s="14">
        <f t="shared" ref="E30:M30" si="8">SUM(E5,E12,E16,E22,E24,E27)</f>
        <v>0</v>
      </c>
      <c r="F30" s="14">
        <f t="shared" si="8"/>
        <v>0</v>
      </c>
      <c r="G30" s="14">
        <f t="shared" si="8"/>
        <v>0</v>
      </c>
      <c r="H30" s="14">
        <f t="shared" si="8"/>
        <v>0</v>
      </c>
      <c r="I30" s="14">
        <f t="shared" si="8"/>
        <v>2486596</v>
      </c>
      <c r="J30" s="14">
        <f t="shared" si="8"/>
        <v>0</v>
      </c>
      <c r="K30" s="14">
        <f t="shared" si="8"/>
        <v>405498</v>
      </c>
      <c r="L30" s="14">
        <f t="shared" si="8"/>
        <v>0</v>
      </c>
      <c r="M30" s="14">
        <f t="shared" si="8"/>
        <v>0</v>
      </c>
      <c r="N30" s="14">
        <f t="shared" si="1"/>
        <v>7194678</v>
      </c>
      <c r="O30" s="35">
        <f t="shared" si="2"/>
        <v>1351.8748590755356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5"/>
      <c r="B31" s="17"/>
      <c r="C31" s="17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8"/>
    </row>
    <row r="32" spans="1:119">
      <c r="A32" s="36"/>
      <c r="B32" s="37"/>
      <c r="C32" s="37"/>
      <c r="D32" s="38"/>
      <c r="E32" s="38"/>
      <c r="F32" s="38"/>
      <c r="G32" s="38"/>
      <c r="H32" s="38"/>
      <c r="I32" s="38"/>
      <c r="J32" s="38"/>
      <c r="K32" s="38"/>
      <c r="L32" s="93" t="s">
        <v>68</v>
      </c>
      <c r="M32" s="93"/>
      <c r="N32" s="93"/>
      <c r="O32" s="39">
        <v>5322</v>
      </c>
    </row>
    <row r="33" spans="1:15">
      <c r="A33" s="94"/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6"/>
    </row>
    <row r="34" spans="1:15" ht="15.75" customHeight="1" thickBot="1">
      <c r="A34" s="97" t="s">
        <v>47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9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60" customWidth="1"/>
    <col min="2" max="2" width="6.77734375" style="60" customWidth="1"/>
    <col min="3" max="3" width="55.77734375" style="60" customWidth="1"/>
    <col min="4" max="5" width="16.77734375" style="89" customWidth="1"/>
    <col min="6" max="7" width="15.77734375" style="89" customWidth="1"/>
    <col min="8" max="8" width="13.77734375" style="89" customWidth="1"/>
    <col min="9" max="10" width="15.77734375" style="89" customWidth="1"/>
    <col min="11" max="13" width="13.77734375" style="89" customWidth="1"/>
    <col min="14" max="14" width="16.77734375" style="89" customWidth="1"/>
    <col min="15" max="15" width="13.77734375" style="60" customWidth="1"/>
    <col min="16" max="16" width="9.77734375" style="60" customWidth="1"/>
    <col min="17" max="17" width="9.77734375" style="60"/>
    <col min="18" max="16384" width="9.77734375" style="46"/>
  </cols>
  <sheetData>
    <row r="1" spans="1:133" ht="27.75">
      <c r="A1" s="124" t="s">
        <v>42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6"/>
      <c r="P1" s="45"/>
      <c r="Q1" s="46"/>
    </row>
    <row r="2" spans="1:133" ht="24" thickBot="1">
      <c r="A2" s="127" t="s">
        <v>57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9"/>
      <c r="P2" s="45"/>
      <c r="Q2" s="46"/>
    </row>
    <row r="3" spans="1:133" ht="18" customHeight="1">
      <c r="A3" s="130" t="s">
        <v>12</v>
      </c>
      <c r="B3" s="131"/>
      <c r="C3" s="132"/>
      <c r="D3" s="136" t="s">
        <v>6</v>
      </c>
      <c r="E3" s="137"/>
      <c r="F3" s="137"/>
      <c r="G3" s="137"/>
      <c r="H3" s="138"/>
      <c r="I3" s="136" t="s">
        <v>7</v>
      </c>
      <c r="J3" s="138"/>
      <c r="K3" s="136" t="s">
        <v>9</v>
      </c>
      <c r="L3" s="138"/>
      <c r="M3" s="47"/>
      <c r="N3" s="48"/>
      <c r="O3" s="139" t="s">
        <v>17</v>
      </c>
      <c r="P3" s="49"/>
      <c r="Q3" s="46"/>
    </row>
    <row r="4" spans="1:133" ht="32.25" customHeight="1" thickBot="1">
      <c r="A4" s="133"/>
      <c r="B4" s="134"/>
      <c r="C4" s="135"/>
      <c r="D4" s="50" t="s">
        <v>0</v>
      </c>
      <c r="E4" s="50" t="s">
        <v>13</v>
      </c>
      <c r="F4" s="50" t="s">
        <v>14</v>
      </c>
      <c r="G4" s="50" t="s">
        <v>15</v>
      </c>
      <c r="H4" s="50" t="s">
        <v>1</v>
      </c>
      <c r="I4" s="50" t="s">
        <v>2</v>
      </c>
      <c r="J4" s="51" t="s">
        <v>16</v>
      </c>
      <c r="K4" s="51" t="s">
        <v>3</v>
      </c>
      <c r="L4" s="51" t="s">
        <v>4</v>
      </c>
      <c r="M4" s="51" t="s">
        <v>5</v>
      </c>
      <c r="N4" s="51" t="s">
        <v>8</v>
      </c>
      <c r="O4" s="140"/>
      <c r="P4" s="52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3"/>
      <c r="DP4" s="53"/>
      <c r="DQ4" s="53"/>
      <c r="DR4" s="53"/>
      <c r="DS4" s="53"/>
      <c r="DT4" s="53"/>
      <c r="DU4" s="53"/>
      <c r="DV4" s="53"/>
      <c r="DW4" s="53"/>
      <c r="DX4" s="53"/>
      <c r="DY4" s="53"/>
      <c r="DZ4" s="53"/>
      <c r="EA4" s="53"/>
      <c r="EB4" s="53"/>
      <c r="EC4" s="53"/>
    </row>
    <row r="5" spans="1:133" ht="15.75">
      <c r="A5" s="54" t="s">
        <v>18</v>
      </c>
      <c r="B5" s="55"/>
      <c r="C5" s="55"/>
      <c r="D5" s="56">
        <f t="shared" ref="D5:M5" si="0">SUM(D6:D11)</f>
        <v>1145655</v>
      </c>
      <c r="E5" s="56">
        <f t="shared" si="0"/>
        <v>0</v>
      </c>
      <c r="F5" s="56">
        <f t="shared" si="0"/>
        <v>0</v>
      </c>
      <c r="G5" s="56">
        <f t="shared" si="0"/>
        <v>0</v>
      </c>
      <c r="H5" s="56">
        <f t="shared" si="0"/>
        <v>0</v>
      </c>
      <c r="I5" s="56">
        <f t="shared" si="0"/>
        <v>0</v>
      </c>
      <c r="J5" s="56">
        <f t="shared" si="0"/>
        <v>0</v>
      </c>
      <c r="K5" s="56">
        <f t="shared" si="0"/>
        <v>392505</v>
      </c>
      <c r="L5" s="56">
        <f t="shared" si="0"/>
        <v>0</v>
      </c>
      <c r="M5" s="56">
        <f t="shared" si="0"/>
        <v>0</v>
      </c>
      <c r="N5" s="57">
        <f t="shared" ref="N5:N29" si="1">SUM(D5:M5)</f>
        <v>1538160</v>
      </c>
      <c r="O5" s="58">
        <f t="shared" ref="O5:O29" si="2">(N5/O$31)</f>
        <v>300.0117027501463</v>
      </c>
      <c r="P5" s="59"/>
    </row>
    <row r="6" spans="1:133">
      <c r="A6" s="61"/>
      <c r="B6" s="62">
        <v>511</v>
      </c>
      <c r="C6" s="63" t="s">
        <v>19</v>
      </c>
      <c r="D6" s="64">
        <v>82905</v>
      </c>
      <c r="E6" s="64">
        <v>0</v>
      </c>
      <c r="F6" s="64">
        <v>0</v>
      </c>
      <c r="G6" s="64">
        <v>0</v>
      </c>
      <c r="H6" s="64">
        <v>0</v>
      </c>
      <c r="I6" s="64">
        <v>0</v>
      </c>
      <c r="J6" s="64">
        <v>0</v>
      </c>
      <c r="K6" s="64">
        <v>0</v>
      </c>
      <c r="L6" s="64">
        <v>0</v>
      </c>
      <c r="M6" s="64">
        <v>0</v>
      </c>
      <c r="N6" s="64">
        <f t="shared" si="1"/>
        <v>82905</v>
      </c>
      <c r="O6" s="65">
        <f t="shared" si="2"/>
        <v>16.170275014628437</v>
      </c>
      <c r="P6" s="66"/>
    </row>
    <row r="7" spans="1:133">
      <c r="A7" s="61"/>
      <c r="B7" s="62">
        <v>512</v>
      </c>
      <c r="C7" s="63" t="s">
        <v>20</v>
      </c>
      <c r="D7" s="64">
        <v>239365</v>
      </c>
      <c r="E7" s="64">
        <v>0</v>
      </c>
      <c r="F7" s="64">
        <v>0</v>
      </c>
      <c r="G7" s="64">
        <v>0</v>
      </c>
      <c r="H7" s="64">
        <v>0</v>
      </c>
      <c r="I7" s="64">
        <v>0</v>
      </c>
      <c r="J7" s="64">
        <v>0</v>
      </c>
      <c r="K7" s="64">
        <v>0</v>
      </c>
      <c r="L7" s="64">
        <v>0</v>
      </c>
      <c r="M7" s="64">
        <v>0</v>
      </c>
      <c r="N7" s="64">
        <f t="shared" si="1"/>
        <v>239365</v>
      </c>
      <c r="O7" s="65">
        <f t="shared" si="2"/>
        <v>46.687146479422665</v>
      </c>
      <c r="P7" s="66"/>
    </row>
    <row r="8" spans="1:133">
      <c r="A8" s="61"/>
      <c r="B8" s="62">
        <v>513</v>
      </c>
      <c r="C8" s="63" t="s">
        <v>21</v>
      </c>
      <c r="D8" s="64">
        <v>214529</v>
      </c>
      <c r="E8" s="64">
        <v>0</v>
      </c>
      <c r="F8" s="64">
        <v>0</v>
      </c>
      <c r="G8" s="64">
        <v>0</v>
      </c>
      <c r="H8" s="64">
        <v>0</v>
      </c>
      <c r="I8" s="64">
        <v>0</v>
      </c>
      <c r="J8" s="64">
        <v>0</v>
      </c>
      <c r="K8" s="64">
        <v>77882</v>
      </c>
      <c r="L8" s="64">
        <v>0</v>
      </c>
      <c r="M8" s="64">
        <v>0</v>
      </c>
      <c r="N8" s="64">
        <f t="shared" si="1"/>
        <v>292411</v>
      </c>
      <c r="O8" s="65">
        <f t="shared" si="2"/>
        <v>57.033547883752682</v>
      </c>
      <c r="P8" s="66"/>
    </row>
    <row r="9" spans="1:133">
      <c r="A9" s="61"/>
      <c r="B9" s="62">
        <v>514</v>
      </c>
      <c r="C9" s="63" t="s">
        <v>22</v>
      </c>
      <c r="D9" s="64">
        <v>68572</v>
      </c>
      <c r="E9" s="64">
        <v>0</v>
      </c>
      <c r="F9" s="64">
        <v>0</v>
      </c>
      <c r="G9" s="64">
        <v>0</v>
      </c>
      <c r="H9" s="64">
        <v>0</v>
      </c>
      <c r="I9" s="64">
        <v>0</v>
      </c>
      <c r="J9" s="64">
        <v>0</v>
      </c>
      <c r="K9" s="64">
        <v>0</v>
      </c>
      <c r="L9" s="64">
        <v>0</v>
      </c>
      <c r="M9" s="64">
        <v>0</v>
      </c>
      <c r="N9" s="64">
        <f t="shared" si="1"/>
        <v>68572</v>
      </c>
      <c r="O9" s="65">
        <f t="shared" si="2"/>
        <v>13.374683050516872</v>
      </c>
      <c r="P9" s="66"/>
    </row>
    <row r="10" spans="1:133">
      <c r="A10" s="61"/>
      <c r="B10" s="62">
        <v>518</v>
      </c>
      <c r="C10" s="63" t="s">
        <v>23</v>
      </c>
      <c r="D10" s="64">
        <v>0</v>
      </c>
      <c r="E10" s="64">
        <v>0</v>
      </c>
      <c r="F10" s="64">
        <v>0</v>
      </c>
      <c r="G10" s="64">
        <v>0</v>
      </c>
      <c r="H10" s="64">
        <v>0</v>
      </c>
      <c r="I10" s="64">
        <v>0</v>
      </c>
      <c r="J10" s="64">
        <v>0</v>
      </c>
      <c r="K10" s="64">
        <v>314623</v>
      </c>
      <c r="L10" s="64">
        <v>0</v>
      </c>
      <c r="M10" s="64">
        <v>0</v>
      </c>
      <c r="N10" s="64">
        <f t="shared" si="1"/>
        <v>314623</v>
      </c>
      <c r="O10" s="65">
        <f t="shared" si="2"/>
        <v>61.365905987907155</v>
      </c>
      <c r="P10" s="66"/>
    </row>
    <row r="11" spans="1:133">
      <c r="A11" s="61"/>
      <c r="B11" s="62">
        <v>519</v>
      </c>
      <c r="C11" s="63" t="s">
        <v>58</v>
      </c>
      <c r="D11" s="64">
        <v>540284</v>
      </c>
      <c r="E11" s="64">
        <v>0</v>
      </c>
      <c r="F11" s="64">
        <v>0</v>
      </c>
      <c r="G11" s="64">
        <v>0</v>
      </c>
      <c r="H11" s="64">
        <v>0</v>
      </c>
      <c r="I11" s="64">
        <v>0</v>
      </c>
      <c r="J11" s="64">
        <v>0</v>
      </c>
      <c r="K11" s="64">
        <v>0</v>
      </c>
      <c r="L11" s="64">
        <v>0</v>
      </c>
      <c r="M11" s="64">
        <v>0</v>
      </c>
      <c r="N11" s="64">
        <f t="shared" si="1"/>
        <v>540284</v>
      </c>
      <c r="O11" s="65">
        <f t="shared" si="2"/>
        <v>105.38014433391847</v>
      </c>
      <c r="P11" s="66"/>
    </row>
    <row r="12" spans="1:133" ht="15.75">
      <c r="A12" s="67" t="s">
        <v>25</v>
      </c>
      <c r="B12" s="68"/>
      <c r="C12" s="69"/>
      <c r="D12" s="70">
        <f t="shared" ref="D12:M12" si="3">SUM(D13:D15)</f>
        <v>1761515</v>
      </c>
      <c r="E12" s="70">
        <f t="shared" si="3"/>
        <v>0</v>
      </c>
      <c r="F12" s="70">
        <f t="shared" si="3"/>
        <v>0</v>
      </c>
      <c r="G12" s="70">
        <f t="shared" si="3"/>
        <v>0</v>
      </c>
      <c r="H12" s="70">
        <f t="shared" si="3"/>
        <v>0</v>
      </c>
      <c r="I12" s="70">
        <f t="shared" si="3"/>
        <v>0</v>
      </c>
      <c r="J12" s="70">
        <f t="shared" si="3"/>
        <v>0</v>
      </c>
      <c r="K12" s="70">
        <f t="shared" si="3"/>
        <v>0</v>
      </c>
      <c r="L12" s="70">
        <f t="shared" si="3"/>
        <v>0</v>
      </c>
      <c r="M12" s="70">
        <f t="shared" si="3"/>
        <v>0</v>
      </c>
      <c r="N12" s="71">
        <f t="shared" si="1"/>
        <v>1761515</v>
      </c>
      <c r="O12" s="72">
        <f t="shared" si="2"/>
        <v>343.57616539886874</v>
      </c>
      <c r="P12" s="73"/>
    </row>
    <row r="13" spans="1:133">
      <c r="A13" s="61"/>
      <c r="B13" s="62">
        <v>521</v>
      </c>
      <c r="C13" s="63" t="s">
        <v>26</v>
      </c>
      <c r="D13" s="64">
        <v>893651</v>
      </c>
      <c r="E13" s="64">
        <v>0</v>
      </c>
      <c r="F13" s="64">
        <v>0</v>
      </c>
      <c r="G13" s="64">
        <v>0</v>
      </c>
      <c r="H13" s="64">
        <v>0</v>
      </c>
      <c r="I13" s="64">
        <v>0</v>
      </c>
      <c r="J13" s="64">
        <v>0</v>
      </c>
      <c r="K13" s="64">
        <v>0</v>
      </c>
      <c r="L13" s="64">
        <v>0</v>
      </c>
      <c r="M13" s="64">
        <v>0</v>
      </c>
      <c r="N13" s="64">
        <f t="shared" si="1"/>
        <v>893651</v>
      </c>
      <c r="O13" s="65">
        <f t="shared" si="2"/>
        <v>174.302906182953</v>
      </c>
      <c r="P13" s="66"/>
    </row>
    <row r="14" spans="1:133">
      <c r="A14" s="61"/>
      <c r="B14" s="62">
        <v>522</v>
      </c>
      <c r="C14" s="63" t="s">
        <v>27</v>
      </c>
      <c r="D14" s="64">
        <v>677444</v>
      </c>
      <c r="E14" s="64">
        <v>0</v>
      </c>
      <c r="F14" s="64">
        <v>0</v>
      </c>
      <c r="G14" s="64">
        <v>0</v>
      </c>
      <c r="H14" s="64">
        <v>0</v>
      </c>
      <c r="I14" s="64">
        <v>0</v>
      </c>
      <c r="J14" s="64">
        <v>0</v>
      </c>
      <c r="K14" s="64">
        <v>0</v>
      </c>
      <c r="L14" s="64">
        <v>0</v>
      </c>
      <c r="M14" s="64">
        <v>0</v>
      </c>
      <c r="N14" s="64">
        <f t="shared" si="1"/>
        <v>677444</v>
      </c>
      <c r="O14" s="65">
        <f t="shared" si="2"/>
        <v>132.13263116832456</v>
      </c>
      <c r="P14" s="66"/>
    </row>
    <row r="15" spans="1:133">
      <c r="A15" s="61"/>
      <c r="B15" s="62">
        <v>524</v>
      </c>
      <c r="C15" s="63" t="s">
        <v>28</v>
      </c>
      <c r="D15" s="64">
        <v>190420</v>
      </c>
      <c r="E15" s="64">
        <v>0</v>
      </c>
      <c r="F15" s="64">
        <v>0</v>
      </c>
      <c r="G15" s="64">
        <v>0</v>
      </c>
      <c r="H15" s="64">
        <v>0</v>
      </c>
      <c r="I15" s="64">
        <v>0</v>
      </c>
      <c r="J15" s="64">
        <v>0</v>
      </c>
      <c r="K15" s="64">
        <v>0</v>
      </c>
      <c r="L15" s="64">
        <v>0</v>
      </c>
      <c r="M15" s="64">
        <v>0</v>
      </c>
      <c r="N15" s="64">
        <f t="shared" si="1"/>
        <v>190420</v>
      </c>
      <c r="O15" s="65">
        <f t="shared" si="2"/>
        <v>37.140628047591186</v>
      </c>
      <c r="P15" s="66"/>
    </row>
    <row r="16" spans="1:133" ht="15.75">
      <c r="A16" s="67" t="s">
        <v>29</v>
      </c>
      <c r="B16" s="68"/>
      <c r="C16" s="69"/>
      <c r="D16" s="70">
        <f t="shared" ref="D16:M16" si="4">SUM(D17:D21)</f>
        <v>658976</v>
      </c>
      <c r="E16" s="70">
        <f t="shared" si="4"/>
        <v>0</v>
      </c>
      <c r="F16" s="70">
        <f t="shared" si="4"/>
        <v>0</v>
      </c>
      <c r="G16" s="70">
        <f t="shared" si="4"/>
        <v>0</v>
      </c>
      <c r="H16" s="70">
        <f t="shared" si="4"/>
        <v>0</v>
      </c>
      <c r="I16" s="70">
        <f t="shared" si="4"/>
        <v>1930563</v>
      </c>
      <c r="J16" s="70">
        <f t="shared" si="4"/>
        <v>0</v>
      </c>
      <c r="K16" s="70">
        <f t="shared" si="4"/>
        <v>0</v>
      </c>
      <c r="L16" s="70">
        <f t="shared" si="4"/>
        <v>0</v>
      </c>
      <c r="M16" s="70">
        <f t="shared" si="4"/>
        <v>0</v>
      </c>
      <c r="N16" s="71">
        <f t="shared" si="1"/>
        <v>2589539</v>
      </c>
      <c r="O16" s="72">
        <f t="shared" si="2"/>
        <v>505.07879851765165</v>
      </c>
      <c r="P16" s="73"/>
    </row>
    <row r="17" spans="1:119">
      <c r="A17" s="61"/>
      <c r="B17" s="62">
        <v>533</v>
      </c>
      <c r="C17" s="63" t="s">
        <v>30</v>
      </c>
      <c r="D17" s="64">
        <v>0</v>
      </c>
      <c r="E17" s="64">
        <v>0</v>
      </c>
      <c r="F17" s="64">
        <v>0</v>
      </c>
      <c r="G17" s="64">
        <v>0</v>
      </c>
      <c r="H17" s="64">
        <v>0</v>
      </c>
      <c r="I17" s="64">
        <v>944893</v>
      </c>
      <c r="J17" s="64">
        <v>0</v>
      </c>
      <c r="K17" s="64">
        <v>0</v>
      </c>
      <c r="L17" s="64">
        <v>0</v>
      </c>
      <c r="M17" s="64">
        <v>0</v>
      </c>
      <c r="N17" s="64">
        <f t="shared" si="1"/>
        <v>944893</v>
      </c>
      <c r="O17" s="65">
        <f t="shared" si="2"/>
        <v>184.29744489955141</v>
      </c>
      <c r="P17" s="66"/>
    </row>
    <row r="18" spans="1:119">
      <c r="A18" s="61"/>
      <c r="B18" s="62">
        <v>534</v>
      </c>
      <c r="C18" s="63" t="s">
        <v>59</v>
      </c>
      <c r="D18" s="64">
        <v>591309</v>
      </c>
      <c r="E18" s="64">
        <v>0</v>
      </c>
      <c r="F18" s="64">
        <v>0</v>
      </c>
      <c r="G18" s="64">
        <v>0</v>
      </c>
      <c r="H18" s="64">
        <v>0</v>
      </c>
      <c r="I18" s="64">
        <v>0</v>
      </c>
      <c r="J18" s="64">
        <v>0</v>
      </c>
      <c r="K18" s="64">
        <v>0</v>
      </c>
      <c r="L18" s="64">
        <v>0</v>
      </c>
      <c r="M18" s="64">
        <v>0</v>
      </c>
      <c r="N18" s="64">
        <f t="shared" si="1"/>
        <v>591309</v>
      </c>
      <c r="O18" s="65">
        <f t="shared" si="2"/>
        <v>115.33235810415448</v>
      </c>
      <c r="P18" s="66"/>
    </row>
    <row r="19" spans="1:119">
      <c r="A19" s="61"/>
      <c r="B19" s="62">
        <v>535</v>
      </c>
      <c r="C19" s="63" t="s">
        <v>32</v>
      </c>
      <c r="D19" s="64">
        <v>0</v>
      </c>
      <c r="E19" s="64">
        <v>0</v>
      </c>
      <c r="F19" s="64">
        <v>0</v>
      </c>
      <c r="G19" s="64">
        <v>0</v>
      </c>
      <c r="H19" s="64">
        <v>0</v>
      </c>
      <c r="I19" s="64">
        <v>946175</v>
      </c>
      <c r="J19" s="64">
        <v>0</v>
      </c>
      <c r="K19" s="64">
        <v>0</v>
      </c>
      <c r="L19" s="64">
        <v>0</v>
      </c>
      <c r="M19" s="64">
        <v>0</v>
      </c>
      <c r="N19" s="64">
        <f t="shared" si="1"/>
        <v>946175</v>
      </c>
      <c r="O19" s="65">
        <f t="shared" si="2"/>
        <v>184.54749366101035</v>
      </c>
      <c r="P19" s="66"/>
    </row>
    <row r="20" spans="1:119">
      <c r="A20" s="61"/>
      <c r="B20" s="62">
        <v>538</v>
      </c>
      <c r="C20" s="63" t="s">
        <v>60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64">
        <v>39495</v>
      </c>
      <c r="J20" s="64">
        <v>0</v>
      </c>
      <c r="K20" s="64">
        <v>0</v>
      </c>
      <c r="L20" s="64">
        <v>0</v>
      </c>
      <c r="M20" s="64">
        <v>0</v>
      </c>
      <c r="N20" s="64">
        <f t="shared" si="1"/>
        <v>39495</v>
      </c>
      <c r="O20" s="65">
        <f t="shared" si="2"/>
        <v>7.7033352837916906</v>
      </c>
      <c r="P20" s="66"/>
    </row>
    <row r="21" spans="1:119">
      <c r="A21" s="61"/>
      <c r="B21" s="62">
        <v>539</v>
      </c>
      <c r="C21" s="63" t="s">
        <v>35</v>
      </c>
      <c r="D21" s="64">
        <v>67667</v>
      </c>
      <c r="E21" s="64">
        <v>0</v>
      </c>
      <c r="F21" s="64">
        <v>0</v>
      </c>
      <c r="G21" s="64">
        <v>0</v>
      </c>
      <c r="H21" s="64">
        <v>0</v>
      </c>
      <c r="I21" s="64">
        <v>0</v>
      </c>
      <c r="J21" s="64">
        <v>0</v>
      </c>
      <c r="K21" s="64">
        <v>0</v>
      </c>
      <c r="L21" s="64">
        <v>0</v>
      </c>
      <c r="M21" s="64">
        <v>0</v>
      </c>
      <c r="N21" s="64">
        <f t="shared" si="1"/>
        <v>67667</v>
      </c>
      <c r="O21" s="65">
        <f t="shared" si="2"/>
        <v>13.19816656914375</v>
      </c>
      <c r="P21" s="66"/>
    </row>
    <row r="22" spans="1:119" ht="15.75">
      <c r="A22" s="67" t="s">
        <v>36</v>
      </c>
      <c r="B22" s="68"/>
      <c r="C22" s="69"/>
      <c r="D22" s="70">
        <f t="shared" ref="D22:M22" si="5">SUM(D23:D23)</f>
        <v>335978</v>
      </c>
      <c r="E22" s="70">
        <f t="shared" si="5"/>
        <v>0</v>
      </c>
      <c r="F22" s="70">
        <f t="shared" si="5"/>
        <v>0</v>
      </c>
      <c r="G22" s="70">
        <f t="shared" si="5"/>
        <v>0</v>
      </c>
      <c r="H22" s="70">
        <f t="shared" si="5"/>
        <v>0</v>
      </c>
      <c r="I22" s="70">
        <f t="shared" si="5"/>
        <v>0</v>
      </c>
      <c r="J22" s="70">
        <f t="shared" si="5"/>
        <v>0</v>
      </c>
      <c r="K22" s="70">
        <f t="shared" si="5"/>
        <v>0</v>
      </c>
      <c r="L22" s="70">
        <f t="shared" si="5"/>
        <v>0</v>
      </c>
      <c r="M22" s="70">
        <f t="shared" si="5"/>
        <v>0</v>
      </c>
      <c r="N22" s="70">
        <f t="shared" si="1"/>
        <v>335978</v>
      </c>
      <c r="O22" s="72">
        <f t="shared" si="2"/>
        <v>65.531109810805546</v>
      </c>
      <c r="P22" s="73"/>
    </row>
    <row r="23" spans="1:119">
      <c r="A23" s="61"/>
      <c r="B23" s="62">
        <v>541</v>
      </c>
      <c r="C23" s="63" t="s">
        <v>61</v>
      </c>
      <c r="D23" s="64">
        <v>335978</v>
      </c>
      <c r="E23" s="64">
        <v>0</v>
      </c>
      <c r="F23" s="64">
        <v>0</v>
      </c>
      <c r="G23" s="64">
        <v>0</v>
      </c>
      <c r="H23" s="64">
        <v>0</v>
      </c>
      <c r="I23" s="64">
        <v>0</v>
      </c>
      <c r="J23" s="64">
        <v>0</v>
      </c>
      <c r="K23" s="64">
        <v>0</v>
      </c>
      <c r="L23" s="64">
        <v>0</v>
      </c>
      <c r="M23" s="64">
        <v>0</v>
      </c>
      <c r="N23" s="64">
        <f t="shared" si="1"/>
        <v>335978</v>
      </c>
      <c r="O23" s="65">
        <f t="shared" si="2"/>
        <v>65.531109810805546</v>
      </c>
      <c r="P23" s="66"/>
    </row>
    <row r="24" spans="1:119" ht="15.75">
      <c r="A24" s="67" t="s">
        <v>38</v>
      </c>
      <c r="B24" s="68"/>
      <c r="C24" s="69"/>
      <c r="D24" s="70">
        <f t="shared" ref="D24:M24" si="6">SUM(D25:D26)</f>
        <v>469735</v>
      </c>
      <c r="E24" s="70">
        <f t="shared" si="6"/>
        <v>0</v>
      </c>
      <c r="F24" s="70">
        <f t="shared" si="6"/>
        <v>0</v>
      </c>
      <c r="G24" s="70">
        <f t="shared" si="6"/>
        <v>0</v>
      </c>
      <c r="H24" s="70">
        <f t="shared" si="6"/>
        <v>0</v>
      </c>
      <c r="I24" s="70">
        <f t="shared" si="6"/>
        <v>0</v>
      </c>
      <c r="J24" s="70">
        <f t="shared" si="6"/>
        <v>0</v>
      </c>
      <c r="K24" s="70">
        <f t="shared" si="6"/>
        <v>0</v>
      </c>
      <c r="L24" s="70">
        <f t="shared" si="6"/>
        <v>0</v>
      </c>
      <c r="M24" s="70">
        <f t="shared" si="6"/>
        <v>0</v>
      </c>
      <c r="N24" s="70">
        <f t="shared" si="1"/>
        <v>469735</v>
      </c>
      <c r="O24" s="72">
        <f t="shared" si="2"/>
        <v>91.619855666081534</v>
      </c>
      <c r="P24" s="66"/>
    </row>
    <row r="25" spans="1:119">
      <c r="A25" s="61"/>
      <c r="B25" s="62">
        <v>571</v>
      </c>
      <c r="C25" s="63" t="s">
        <v>39</v>
      </c>
      <c r="D25" s="64">
        <v>127178</v>
      </c>
      <c r="E25" s="64">
        <v>0</v>
      </c>
      <c r="F25" s="64">
        <v>0</v>
      </c>
      <c r="G25" s="64">
        <v>0</v>
      </c>
      <c r="H25" s="64">
        <v>0</v>
      </c>
      <c r="I25" s="64">
        <v>0</v>
      </c>
      <c r="J25" s="64">
        <v>0</v>
      </c>
      <c r="K25" s="64">
        <v>0</v>
      </c>
      <c r="L25" s="64">
        <v>0</v>
      </c>
      <c r="M25" s="64">
        <v>0</v>
      </c>
      <c r="N25" s="64">
        <f t="shared" si="1"/>
        <v>127178</v>
      </c>
      <c r="O25" s="65">
        <f t="shared" si="2"/>
        <v>24.805539301735909</v>
      </c>
      <c r="P25" s="66"/>
    </row>
    <row r="26" spans="1:119">
      <c r="A26" s="61"/>
      <c r="B26" s="62">
        <v>572</v>
      </c>
      <c r="C26" s="63" t="s">
        <v>62</v>
      </c>
      <c r="D26" s="64">
        <v>342557</v>
      </c>
      <c r="E26" s="64">
        <v>0</v>
      </c>
      <c r="F26" s="64">
        <v>0</v>
      </c>
      <c r="G26" s="64">
        <v>0</v>
      </c>
      <c r="H26" s="64">
        <v>0</v>
      </c>
      <c r="I26" s="64">
        <v>0</v>
      </c>
      <c r="J26" s="64">
        <v>0</v>
      </c>
      <c r="K26" s="64">
        <v>0</v>
      </c>
      <c r="L26" s="64">
        <v>0</v>
      </c>
      <c r="M26" s="64">
        <v>0</v>
      </c>
      <c r="N26" s="64">
        <f t="shared" si="1"/>
        <v>342557</v>
      </c>
      <c r="O26" s="65">
        <f t="shared" si="2"/>
        <v>66.814316364345615</v>
      </c>
      <c r="P26" s="66"/>
    </row>
    <row r="27" spans="1:119" ht="15.75">
      <c r="A27" s="67" t="s">
        <v>63</v>
      </c>
      <c r="B27" s="68"/>
      <c r="C27" s="69"/>
      <c r="D27" s="70">
        <f t="shared" ref="D27:M27" si="7">SUM(D28:D28)</f>
        <v>0</v>
      </c>
      <c r="E27" s="70">
        <f t="shared" si="7"/>
        <v>0</v>
      </c>
      <c r="F27" s="70">
        <f t="shared" si="7"/>
        <v>0</v>
      </c>
      <c r="G27" s="70">
        <f t="shared" si="7"/>
        <v>0</v>
      </c>
      <c r="H27" s="70">
        <f t="shared" si="7"/>
        <v>0</v>
      </c>
      <c r="I27" s="70">
        <f t="shared" si="7"/>
        <v>329265</v>
      </c>
      <c r="J27" s="70">
        <f t="shared" si="7"/>
        <v>0</v>
      </c>
      <c r="K27" s="70">
        <f t="shared" si="7"/>
        <v>0</v>
      </c>
      <c r="L27" s="70">
        <f t="shared" si="7"/>
        <v>0</v>
      </c>
      <c r="M27" s="70">
        <f t="shared" si="7"/>
        <v>0</v>
      </c>
      <c r="N27" s="70">
        <f t="shared" si="1"/>
        <v>329265</v>
      </c>
      <c r="O27" s="72">
        <f t="shared" si="2"/>
        <v>64.221767115272087</v>
      </c>
      <c r="P27" s="66"/>
    </row>
    <row r="28" spans="1:119" ht="15.75" thickBot="1">
      <c r="A28" s="61"/>
      <c r="B28" s="62">
        <v>581</v>
      </c>
      <c r="C28" s="63" t="s">
        <v>64</v>
      </c>
      <c r="D28" s="64">
        <v>0</v>
      </c>
      <c r="E28" s="64">
        <v>0</v>
      </c>
      <c r="F28" s="64">
        <v>0</v>
      </c>
      <c r="G28" s="64">
        <v>0</v>
      </c>
      <c r="H28" s="64">
        <v>0</v>
      </c>
      <c r="I28" s="64">
        <v>329265</v>
      </c>
      <c r="J28" s="64">
        <v>0</v>
      </c>
      <c r="K28" s="64">
        <v>0</v>
      </c>
      <c r="L28" s="64">
        <v>0</v>
      </c>
      <c r="M28" s="64">
        <v>0</v>
      </c>
      <c r="N28" s="64">
        <f t="shared" si="1"/>
        <v>329265</v>
      </c>
      <c r="O28" s="65">
        <f t="shared" si="2"/>
        <v>64.221767115272087</v>
      </c>
      <c r="P28" s="66"/>
    </row>
    <row r="29" spans="1:119" ht="16.5" thickBot="1">
      <c r="A29" s="74" t="s">
        <v>10</v>
      </c>
      <c r="B29" s="75"/>
      <c r="C29" s="76"/>
      <c r="D29" s="77">
        <f>SUM(D5,D12,D16,D22,D24,D27)</f>
        <v>4371859</v>
      </c>
      <c r="E29" s="77">
        <f t="shared" ref="E29:M29" si="8">SUM(E5,E12,E16,E22,E24,E27)</f>
        <v>0</v>
      </c>
      <c r="F29" s="77">
        <f t="shared" si="8"/>
        <v>0</v>
      </c>
      <c r="G29" s="77">
        <f t="shared" si="8"/>
        <v>0</v>
      </c>
      <c r="H29" s="77">
        <f t="shared" si="8"/>
        <v>0</v>
      </c>
      <c r="I29" s="77">
        <f t="shared" si="8"/>
        <v>2259828</v>
      </c>
      <c r="J29" s="77">
        <f t="shared" si="8"/>
        <v>0</v>
      </c>
      <c r="K29" s="77">
        <f t="shared" si="8"/>
        <v>392505</v>
      </c>
      <c r="L29" s="77">
        <f t="shared" si="8"/>
        <v>0</v>
      </c>
      <c r="M29" s="77">
        <f t="shared" si="8"/>
        <v>0</v>
      </c>
      <c r="N29" s="77">
        <f t="shared" si="1"/>
        <v>7024192</v>
      </c>
      <c r="O29" s="78">
        <f t="shared" si="2"/>
        <v>1370.0393992588258</v>
      </c>
      <c r="P29" s="59"/>
      <c r="Q29" s="79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80"/>
      <c r="AS29" s="80"/>
      <c r="AT29" s="80"/>
      <c r="AU29" s="80"/>
      <c r="AV29" s="80"/>
      <c r="AW29" s="80"/>
      <c r="AX29" s="80"/>
      <c r="AY29" s="80"/>
      <c r="AZ29" s="80"/>
      <c r="BA29" s="80"/>
      <c r="BB29" s="80"/>
      <c r="BC29" s="80"/>
      <c r="BD29" s="80"/>
      <c r="BE29" s="80"/>
      <c r="BF29" s="80"/>
      <c r="BG29" s="80"/>
      <c r="BH29" s="80"/>
      <c r="BI29" s="80"/>
      <c r="BJ29" s="80"/>
      <c r="BK29" s="80"/>
      <c r="BL29" s="80"/>
      <c r="BM29" s="80"/>
      <c r="BN29" s="80"/>
      <c r="BO29" s="80"/>
      <c r="BP29" s="80"/>
      <c r="BQ29" s="80"/>
      <c r="BR29" s="80"/>
      <c r="BS29" s="80"/>
      <c r="BT29" s="80"/>
      <c r="BU29" s="80"/>
      <c r="BV29" s="80"/>
      <c r="BW29" s="80"/>
      <c r="BX29" s="80"/>
      <c r="BY29" s="80"/>
      <c r="BZ29" s="80"/>
      <c r="CA29" s="80"/>
      <c r="CB29" s="80"/>
      <c r="CC29" s="80"/>
      <c r="CD29" s="80"/>
      <c r="CE29" s="80"/>
      <c r="CF29" s="80"/>
      <c r="CG29" s="80"/>
      <c r="CH29" s="80"/>
      <c r="CI29" s="80"/>
      <c r="CJ29" s="80"/>
      <c r="CK29" s="80"/>
      <c r="CL29" s="80"/>
      <c r="CM29" s="80"/>
      <c r="CN29" s="80"/>
      <c r="CO29" s="80"/>
      <c r="CP29" s="80"/>
      <c r="CQ29" s="80"/>
      <c r="CR29" s="80"/>
      <c r="CS29" s="80"/>
      <c r="CT29" s="80"/>
      <c r="CU29" s="80"/>
      <c r="CV29" s="80"/>
      <c r="CW29" s="80"/>
      <c r="CX29" s="80"/>
      <c r="CY29" s="80"/>
      <c r="CZ29" s="80"/>
      <c r="DA29" s="80"/>
      <c r="DB29" s="80"/>
      <c r="DC29" s="80"/>
      <c r="DD29" s="80"/>
      <c r="DE29" s="80"/>
      <c r="DF29" s="80"/>
      <c r="DG29" s="80"/>
      <c r="DH29" s="80"/>
      <c r="DI29" s="80"/>
      <c r="DJ29" s="80"/>
      <c r="DK29" s="80"/>
      <c r="DL29" s="80"/>
      <c r="DM29" s="80"/>
      <c r="DN29" s="80"/>
      <c r="DO29" s="80"/>
    </row>
    <row r="30" spans="1:119">
      <c r="A30" s="81"/>
      <c r="B30" s="82"/>
      <c r="C30" s="82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4"/>
    </row>
    <row r="31" spans="1:119">
      <c r="A31" s="85"/>
      <c r="B31" s="86"/>
      <c r="C31" s="86"/>
      <c r="D31" s="87"/>
      <c r="E31" s="87"/>
      <c r="F31" s="87"/>
      <c r="G31" s="87"/>
      <c r="H31" s="87"/>
      <c r="I31" s="87"/>
      <c r="J31" s="87"/>
      <c r="K31" s="87"/>
      <c r="L31" s="117" t="s">
        <v>65</v>
      </c>
      <c r="M31" s="117"/>
      <c r="N31" s="117"/>
      <c r="O31" s="88">
        <v>5127</v>
      </c>
    </row>
    <row r="32" spans="1:119">
      <c r="A32" s="118"/>
      <c r="B32" s="119"/>
      <c r="C32" s="119"/>
      <c r="D32" s="119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20"/>
    </row>
    <row r="33" spans="1:15" ht="15.75" customHeight="1" thickBot="1">
      <c r="A33" s="121" t="s">
        <v>47</v>
      </c>
      <c r="B33" s="122"/>
      <c r="C33" s="122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3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2023-05-17T17:49:44Z</cp:lastPrinted>
  <dcterms:created xsi:type="dcterms:W3CDTF">2000-08-31T21:26:31Z</dcterms:created>
  <dcterms:modified xsi:type="dcterms:W3CDTF">2023-05-17T17:49:53Z</dcterms:modified>
</cp:coreProperties>
</file>