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'2007'!$A$1:$O$35</definedName>
    <definedName name="_xlnm.Print_Area" localSheetId="13">'2008'!$A$1:$O$35</definedName>
    <definedName name="_xlnm.Print_Area" localSheetId="12">'2009'!$A$1:$O$32</definedName>
    <definedName name="_xlnm.Print_Area" localSheetId="11">'2010'!$A$1:$O$33</definedName>
    <definedName name="_xlnm.Print_Area" localSheetId="10">'2011'!$A$1:$O$33</definedName>
    <definedName name="_xlnm.Print_Area" localSheetId="9">'2012'!$A$1:$O$30</definedName>
    <definedName name="_xlnm.Print_Area" localSheetId="8">'2013'!$A$1:$O$33</definedName>
    <definedName name="_xlnm.Print_Area" localSheetId="7">'2014'!$A$1:$O$33</definedName>
    <definedName name="_xlnm.Print_Area" localSheetId="6">'2015'!$A$1:$O$34</definedName>
    <definedName name="_xlnm.Print_Area" localSheetId="5">'2016'!$A$1:$O$35</definedName>
    <definedName name="_xlnm.Print_Area" localSheetId="4">'2017'!$A$1:$O$35</definedName>
    <definedName name="_xlnm.Print_Area" localSheetId="3">'2018'!$A$1:$O$35</definedName>
    <definedName name="_xlnm.Print_Area" localSheetId="2">'2019'!$A$1:$O$35</definedName>
    <definedName name="_xlnm.Print_Area" localSheetId="1">'2020'!$A$1:$O$35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<sst xmlns="http://schemas.openxmlformats.org/spreadsheetml/2006/main" count="689" uniqueCount="90">
  <si>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</si>
  <si>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</si>
  <si>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</si>
  <si>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</si>
  <si>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</si>
  <si>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</si>
  <si>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</si>
  <si>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</si>
  <si>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</si>
  <si>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</si>
  <si>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</si>
  <si>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</si>
  <si>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</si>
  <si>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</si>
  <si>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</si>
  <si>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</si>
  <si>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</si>
  <si>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</si>
  <si>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</si>
  <si>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</si>
  <si>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</si>
  <si>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</si>
  <si>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</si>
  <si>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</si>
  <si>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</si>
  <si>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</si>
  <si>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</si>
  <si>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</si>
  <si>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</si>
  <si>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</si>
  <si>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</si>
  <si>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</si>
  <si>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</si>
  <si>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</si>
  <si>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</si>
  <si>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</si>
  <si>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</si>
  <si>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</si>
  <si>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</si>
  <si>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</si>
  <si>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</si>
  <si>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2009 Municipal Population:</t>
  </si>
  <si>
    <t>Lake Alfred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</si>
  <si>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</si>
  <si>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</si>
  <si>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</si>
  <si>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</si>
  <si>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</si>
  <si>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</si>
  <si>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</si>
  <si>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</si>
  <si>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</si>
  <si>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</si>
  <si>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</si>
  <si>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</si>
  <si>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</si>
  <si>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</si>
  <si>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</si>
  <si>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</si>
  <si>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</si>
  <si>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</si>
  <si>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</si>
  <si>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</si>
  <si>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</si>
  <si>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</si>
  <si>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</si>
  <si>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</si>
  <si>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Non-Cash Transfer Out from General Fixed Asset Account Group</t>
  </si>
  <si>
    <t>2015 Municipal Population:</t>
  </si>
  <si>
    <t>Water / Sewer Services</t>
  </si>
  <si>
    <t>Local Fiscal Year Ended September 30, 2007</t>
  </si>
  <si>
    <t>2007 Municipal Population:</t>
  </si>
  <si>
    <t>Local Fiscal Year Ended September 30, 2016</t>
  </si>
  <si>
    <t>Economic Environment</t>
  </si>
  <si>
    <t>Other Economic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</si>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</sst>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1333670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677116</v>
      </c>
      <c r="L5" s="24">
        <f>SUM(L6:L11)</f>
        <v>0</v>
      </c>
      <c r="M5" s="24">
        <f>SUM(M6:M11)</f>
        <v>1235674</v>
      </c>
      <c r="N5" s="24">
        <f>SUM(N6:N11)</f>
        <v>0</v>
      </c>
      <c r="O5" s="25">
        <f>SUM(D5:N5)</f>
        <v>3246460</v>
      </c>
      <c r="P5" s="30">
        <f>(O5/P$33)</f>
        <v>494.28440925700363</v>
      </c>
      <c r="Q5" s="6"/>
    </row>
    <row r="6" spans="1:17" ht="15">
      <c r="A6" s="12"/>
      <c r="B6" s="42">
        <v>511</v>
      </c>
      <c r="C6" s="19" t="s">
        <v>19</v>
      </c>
      <c r="D6" s="43">
        <v>341679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341679</v>
      </c>
      <c r="P6" s="44">
        <f>(O6/P$33)</f>
        <v>52.021772228989036</v>
      </c>
      <c r="Q6" s="9"/>
    </row>
    <row r="7" spans="1:17" ht="15">
      <c r="A7" s="12"/>
      <c r="B7" s="42">
        <v>512</v>
      </c>
      <c r="C7" s="19" t="s">
        <v>20</v>
      </c>
      <c r="D7" s="43">
        <v>546830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546830</v>
      </c>
      <c r="P7" s="44">
        <f>(O7/P$33)</f>
        <v>83.25669914738124</v>
      </c>
      <c r="Q7" s="9"/>
    </row>
    <row r="8" spans="1:17" ht="15">
      <c r="A8" s="12"/>
      <c r="B8" s="42">
        <v>513</v>
      </c>
      <c r="C8" s="19" t="s">
        <v>21</v>
      </c>
      <c r="D8" s="43">
        <v>274052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1235674</v>
      </c>
      <c r="N8" s="43">
        <v>0</v>
      </c>
      <c r="O8" s="43">
        <f>SUM(D8:N8)</f>
        <v>1509726</v>
      </c>
      <c r="P8" s="44">
        <f>(O8/P$33)</f>
        <v>229.86084043848965</v>
      </c>
      <c r="Q8" s="9"/>
    </row>
    <row r="9" spans="1:17" ht="15">
      <c r="A9" s="12"/>
      <c r="B9" s="42">
        <v>514</v>
      </c>
      <c r="C9" s="19" t="s">
        <v>22</v>
      </c>
      <c r="D9" s="43">
        <v>106863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106863</v>
      </c>
      <c r="P9" s="44">
        <f>(O9/P$33)</f>
        <v>16.270249695493302</v>
      </c>
      <c r="Q9" s="9"/>
    </row>
    <row r="10" spans="1:17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677116</v>
      </c>
      <c r="L10" s="43">
        <v>0</v>
      </c>
      <c r="M10" s="43">
        <v>0</v>
      </c>
      <c r="N10" s="43">
        <v>0</v>
      </c>
      <c r="O10" s="43">
        <f>SUM(D10:N10)</f>
        <v>677116</v>
      </c>
      <c r="P10" s="44">
        <f>(O10/P$33)</f>
        <v>103.0931790499391</v>
      </c>
      <c r="Q10" s="9"/>
    </row>
    <row r="11" spans="1:17" ht="15">
      <c r="A11" s="12"/>
      <c r="B11" s="42">
        <v>519</v>
      </c>
      <c r="C11" s="19" t="s">
        <v>24</v>
      </c>
      <c r="D11" s="43">
        <v>64246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64246</v>
      </c>
      <c r="P11" s="44">
        <f>(O11/P$33)</f>
        <v>9.781668696711328</v>
      </c>
      <c r="Q11" s="9"/>
    </row>
    <row r="12" spans="1:17" ht="15.75">
      <c r="A12" s="26" t="s">
        <v>25</v>
      </c>
      <c r="B12" s="27"/>
      <c r="C12" s="28"/>
      <c r="D12" s="29">
        <f>SUM(D13:D15)</f>
        <v>2493741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2493741</v>
      </c>
      <c r="P12" s="41">
        <f>(O12/P$33)</f>
        <v>379.6804202192448</v>
      </c>
      <c r="Q12" s="10"/>
    </row>
    <row r="13" spans="1:17" ht="15">
      <c r="A13" s="12"/>
      <c r="B13" s="42">
        <v>521</v>
      </c>
      <c r="C13" s="19" t="s">
        <v>26</v>
      </c>
      <c r="D13" s="43">
        <v>1406289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1406289</v>
      </c>
      <c r="P13" s="44">
        <f>(O13/P$33)</f>
        <v>214.11221071863582</v>
      </c>
      <c r="Q13" s="9"/>
    </row>
    <row r="14" spans="1:17" ht="15">
      <c r="A14" s="12"/>
      <c r="B14" s="42">
        <v>522</v>
      </c>
      <c r="C14" s="19" t="s">
        <v>27</v>
      </c>
      <c r="D14" s="43">
        <v>646914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646914</v>
      </c>
      <c r="P14" s="44">
        <f>(O14/P$33)</f>
        <v>98.49482338611449</v>
      </c>
      <c r="Q14" s="9"/>
    </row>
    <row r="15" spans="1:17" ht="15">
      <c r="A15" s="12"/>
      <c r="B15" s="42">
        <v>524</v>
      </c>
      <c r="C15" s="19" t="s">
        <v>28</v>
      </c>
      <c r="D15" s="43">
        <v>440538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440538</v>
      </c>
      <c r="P15" s="44">
        <f>(O15/P$33)</f>
        <v>67.07338611449453</v>
      </c>
      <c r="Q15" s="9"/>
    </row>
    <row r="16" spans="1:17" ht="15.75">
      <c r="A16" s="26" t="s">
        <v>29</v>
      </c>
      <c r="B16" s="27"/>
      <c r="C16" s="28"/>
      <c r="D16" s="29">
        <f>SUM(D17:D21)</f>
        <v>584659</v>
      </c>
      <c r="E16" s="29">
        <f>SUM(E17:E21)</f>
        <v>0</v>
      </c>
      <c r="F16" s="29">
        <f>SUM(F17:F21)</f>
        <v>0</v>
      </c>
      <c r="G16" s="29">
        <f>SUM(G17:G21)</f>
        <v>0</v>
      </c>
      <c r="H16" s="29">
        <f>SUM(H17:H21)</f>
        <v>0</v>
      </c>
      <c r="I16" s="29">
        <f>SUM(I17:I21)</f>
        <v>2258633</v>
      </c>
      <c r="J16" s="29">
        <f>SUM(J17:J21)</f>
        <v>0</v>
      </c>
      <c r="K16" s="29">
        <f>SUM(K17:K21)</f>
        <v>0</v>
      </c>
      <c r="L16" s="29">
        <f>SUM(L17:L21)</f>
        <v>0</v>
      </c>
      <c r="M16" s="29">
        <f>SUM(M17:M21)</f>
        <v>0</v>
      </c>
      <c r="N16" s="29">
        <f>SUM(N17:N21)</f>
        <v>0</v>
      </c>
      <c r="O16" s="40">
        <f>SUM(D16:N16)</f>
        <v>2843292</v>
      </c>
      <c r="P16" s="41">
        <f>(O16/P$33)</f>
        <v>432.90073081607795</v>
      </c>
      <c r="Q16" s="10"/>
    </row>
    <row r="17" spans="1:17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771242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771242</v>
      </c>
      <c r="P17" s="44">
        <f>(O17/P$33)</f>
        <v>117.4241778319123</v>
      </c>
      <c r="Q17" s="9"/>
    </row>
    <row r="18" spans="1:17" ht="15">
      <c r="A18" s="12"/>
      <c r="B18" s="42">
        <v>534</v>
      </c>
      <c r="C18" s="19" t="s">
        <v>31</v>
      </c>
      <c r="D18" s="43">
        <v>526875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526875</v>
      </c>
      <c r="P18" s="44">
        <f>(O18/P$33)</f>
        <v>80.21848355663825</v>
      </c>
      <c r="Q18" s="9"/>
    </row>
    <row r="19" spans="1:17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1397709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1397709</v>
      </c>
      <c r="P19" s="44">
        <f>(O19/P$33)</f>
        <v>212.80587697929354</v>
      </c>
      <c r="Q19" s="9"/>
    </row>
    <row r="20" spans="1:17" ht="15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89682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89682</v>
      </c>
      <c r="P20" s="44">
        <f>(O20/P$33)</f>
        <v>13.654384896467722</v>
      </c>
      <c r="Q20" s="9"/>
    </row>
    <row r="21" spans="1:17" ht="15">
      <c r="A21" s="12"/>
      <c r="B21" s="42">
        <v>539</v>
      </c>
      <c r="C21" s="19" t="s">
        <v>35</v>
      </c>
      <c r="D21" s="43">
        <v>57784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57784</v>
      </c>
      <c r="P21" s="44">
        <f>(O21/P$33)</f>
        <v>8.79780755176614</v>
      </c>
      <c r="Q21" s="9"/>
    </row>
    <row r="22" spans="1:17" ht="15.75">
      <c r="A22" s="26" t="s">
        <v>36</v>
      </c>
      <c r="B22" s="27"/>
      <c r="C22" s="28"/>
      <c r="D22" s="29">
        <f>SUM(D23:D23)</f>
        <v>527059</v>
      </c>
      <c r="E22" s="29">
        <f>SUM(E23:E23)</f>
        <v>0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527059</v>
      </c>
      <c r="P22" s="41">
        <f>(O22/P$33)</f>
        <v>80.2464981729598</v>
      </c>
      <c r="Q22" s="10"/>
    </row>
    <row r="23" spans="1:17" ht="15">
      <c r="A23" s="12"/>
      <c r="B23" s="42">
        <v>541</v>
      </c>
      <c r="C23" s="19" t="s">
        <v>37</v>
      </c>
      <c r="D23" s="43">
        <v>527059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527059</v>
      </c>
      <c r="P23" s="44">
        <f>(O23/P$33)</f>
        <v>80.2464981729598</v>
      </c>
      <c r="Q23" s="9"/>
    </row>
    <row r="24" spans="1:17" ht="15.75">
      <c r="A24" s="26" t="s">
        <v>73</v>
      </c>
      <c r="B24" s="27"/>
      <c r="C24" s="28"/>
      <c r="D24" s="29">
        <f>SUM(D25:D25)</f>
        <v>0</v>
      </c>
      <c r="E24" s="29">
        <f>SUM(E25:E25)</f>
        <v>304075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304075</v>
      </c>
      <c r="P24" s="41">
        <f>(O24/P$33)</f>
        <v>46.29643727161998</v>
      </c>
      <c r="Q24" s="10"/>
    </row>
    <row r="25" spans="1:17" ht="15">
      <c r="A25" s="90"/>
      <c r="B25" s="91">
        <v>559</v>
      </c>
      <c r="C25" s="92" t="s">
        <v>74</v>
      </c>
      <c r="D25" s="43">
        <v>0</v>
      </c>
      <c r="E25" s="43">
        <v>304075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304075</v>
      </c>
      <c r="P25" s="44">
        <f>(O25/P$33)</f>
        <v>46.29643727161998</v>
      </c>
      <c r="Q25" s="9"/>
    </row>
    <row r="26" spans="1:17" ht="15.75">
      <c r="A26" s="26" t="s">
        <v>38</v>
      </c>
      <c r="B26" s="27"/>
      <c r="C26" s="28"/>
      <c r="D26" s="29">
        <f>SUM(D27:D28)</f>
        <v>777252</v>
      </c>
      <c r="E26" s="29">
        <f>SUM(E27:E28)</f>
        <v>0</v>
      </c>
      <c r="F26" s="29">
        <f>SUM(F27:F28)</f>
        <v>0</v>
      </c>
      <c r="G26" s="29">
        <f>SUM(G27:G28)</f>
        <v>0</v>
      </c>
      <c r="H26" s="29">
        <f>SUM(H27:H28)</f>
        <v>0</v>
      </c>
      <c r="I26" s="29">
        <f>SUM(I27:I28)</f>
        <v>0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0</v>
      </c>
      <c r="O26" s="29">
        <f>SUM(D26:N26)</f>
        <v>777252</v>
      </c>
      <c r="P26" s="41">
        <f>(O26/P$33)</f>
        <v>118.33922046285018</v>
      </c>
      <c r="Q26" s="9"/>
    </row>
    <row r="27" spans="1:17" ht="15">
      <c r="A27" s="12"/>
      <c r="B27" s="42">
        <v>571</v>
      </c>
      <c r="C27" s="19" t="s">
        <v>39</v>
      </c>
      <c r="D27" s="43">
        <v>199940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199940</v>
      </c>
      <c r="P27" s="44">
        <f>(O27/P$33)</f>
        <v>30.4415347137637</v>
      </c>
      <c r="Q27" s="9"/>
    </row>
    <row r="28" spans="1:17" ht="15">
      <c r="A28" s="12"/>
      <c r="B28" s="42">
        <v>572</v>
      </c>
      <c r="C28" s="19" t="s">
        <v>40</v>
      </c>
      <c r="D28" s="43">
        <v>577312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577312</v>
      </c>
      <c r="P28" s="44">
        <f>(O28/P$33)</f>
        <v>87.89768574908648</v>
      </c>
      <c r="Q28" s="9"/>
    </row>
    <row r="29" spans="1:17" ht="15.75">
      <c r="A29" s="26" t="s">
        <v>44</v>
      </c>
      <c r="B29" s="27"/>
      <c r="C29" s="28"/>
      <c r="D29" s="29">
        <f>SUM(D30:D30)</f>
        <v>0</v>
      </c>
      <c r="E29" s="29">
        <f>SUM(E30:E30)</f>
        <v>53038</v>
      </c>
      <c r="F29" s="29">
        <f>SUM(F30:F30)</f>
        <v>0</v>
      </c>
      <c r="G29" s="29">
        <f>SUM(G30:G30)</f>
        <v>0</v>
      </c>
      <c r="H29" s="29">
        <f>SUM(H30:H30)</f>
        <v>0</v>
      </c>
      <c r="I29" s="29">
        <f>SUM(I30:I30)</f>
        <v>552421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605459</v>
      </c>
      <c r="P29" s="41">
        <f>(O29/P$33)</f>
        <v>92.18316077953715</v>
      </c>
      <c r="Q29" s="9"/>
    </row>
    <row r="30" spans="1:17" ht="15.75" thickBot="1">
      <c r="A30" s="12"/>
      <c r="B30" s="42">
        <v>581</v>
      </c>
      <c r="C30" s="19" t="s">
        <v>88</v>
      </c>
      <c r="D30" s="43">
        <v>0</v>
      </c>
      <c r="E30" s="43">
        <v>53038</v>
      </c>
      <c r="F30" s="43">
        <v>0</v>
      </c>
      <c r="G30" s="43">
        <v>0</v>
      </c>
      <c r="H30" s="43">
        <v>0</v>
      </c>
      <c r="I30" s="43">
        <v>552421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605459</v>
      </c>
      <c r="P30" s="44">
        <f>(O30/P$33)</f>
        <v>92.18316077953715</v>
      </c>
      <c r="Q30" s="9"/>
    </row>
    <row r="31" spans="1:120" ht="16.5" thickBot="1">
      <c r="A31" s="13" t="s">
        <v>10</v>
      </c>
      <c r="B31" s="21"/>
      <c r="C31" s="20"/>
      <c r="D31" s="14">
        <f>SUM(D5,D12,D16,D22,D24,D26,D29)</f>
        <v>5716381</v>
      </c>
      <c r="E31" s="14">
        <f aca="true" t="shared" si="0" ref="E31:N31">SUM(E5,E12,E16,E22,E24,E26,E29)</f>
        <v>357113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2811054</v>
      </c>
      <c r="J31" s="14">
        <f t="shared" si="0"/>
        <v>0</v>
      </c>
      <c r="K31" s="14">
        <f t="shared" si="0"/>
        <v>677116</v>
      </c>
      <c r="L31" s="14">
        <f t="shared" si="0"/>
        <v>0</v>
      </c>
      <c r="M31" s="14">
        <f t="shared" si="0"/>
        <v>1235674</v>
      </c>
      <c r="N31" s="14">
        <f t="shared" si="0"/>
        <v>0</v>
      </c>
      <c r="O31" s="14">
        <f>SUM(D31:N31)</f>
        <v>10797338</v>
      </c>
      <c r="P31" s="35">
        <f>(O31/P$33)</f>
        <v>1643.9308769792935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89</v>
      </c>
      <c r="N33" s="93"/>
      <c r="O33" s="93"/>
      <c r="P33" s="39">
        <v>6568</v>
      </c>
    </row>
    <row r="34" spans="1:16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912999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441240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1354239</v>
      </c>
      <c r="O5" s="30">
        <f aca="true" t="shared" si="2" ref="O5:O26">(N5/O$28)</f>
        <v>269.87624551614186</v>
      </c>
      <c r="P5" s="6"/>
    </row>
    <row r="6" spans="1:16" ht="15">
      <c r="A6" s="12"/>
      <c r="B6" s="42">
        <v>511</v>
      </c>
      <c r="C6" s="19" t="s">
        <v>19</v>
      </c>
      <c r="D6" s="43">
        <v>75357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75357</v>
      </c>
      <c r="O6" s="44">
        <f t="shared" si="2"/>
        <v>15.017337584695097</v>
      </c>
      <c r="P6" s="9"/>
    </row>
    <row r="7" spans="1:16" ht="15">
      <c r="A7" s="12"/>
      <c r="B7" s="42">
        <v>513</v>
      </c>
      <c r="C7" s="19" t="s">
        <v>21</v>
      </c>
      <c r="D7" s="43">
        <v>165486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97012</v>
      </c>
      <c r="L7" s="43">
        <v>0</v>
      </c>
      <c r="M7" s="43">
        <v>0</v>
      </c>
      <c r="N7" s="43">
        <f t="shared" si="1"/>
        <v>262498</v>
      </c>
      <c r="O7" s="44">
        <f t="shared" si="2"/>
        <v>52.31127939418095</v>
      </c>
      <c r="P7" s="9"/>
    </row>
    <row r="8" spans="1:16" ht="15">
      <c r="A8" s="12"/>
      <c r="B8" s="42">
        <v>514</v>
      </c>
      <c r="C8" s="19" t="s">
        <v>22</v>
      </c>
      <c r="D8" s="43">
        <v>63216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63216</v>
      </c>
      <c r="O8" s="44">
        <f t="shared" si="2"/>
        <v>12.597847748106815</v>
      </c>
      <c r="P8" s="9"/>
    </row>
    <row r="9" spans="1:16" ht="15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344228</v>
      </c>
      <c r="L9" s="43">
        <v>0</v>
      </c>
      <c r="M9" s="43">
        <v>0</v>
      </c>
      <c r="N9" s="43">
        <f t="shared" si="1"/>
        <v>344228</v>
      </c>
      <c r="O9" s="44">
        <f t="shared" si="2"/>
        <v>68.59864487843763</v>
      </c>
      <c r="P9" s="9"/>
    </row>
    <row r="10" spans="1:16" ht="15">
      <c r="A10" s="12"/>
      <c r="B10" s="42">
        <v>519</v>
      </c>
      <c r="C10" s="19" t="s">
        <v>24</v>
      </c>
      <c r="D10" s="43">
        <v>608940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608940</v>
      </c>
      <c r="O10" s="44">
        <f t="shared" si="2"/>
        <v>121.3511359107214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SUM(D12:D14)</f>
        <v>1672779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1672779</v>
      </c>
      <c r="O11" s="41">
        <f t="shared" si="2"/>
        <v>333.3557194101235</v>
      </c>
      <c r="P11" s="10"/>
    </row>
    <row r="12" spans="1:16" ht="15">
      <c r="A12" s="12"/>
      <c r="B12" s="42">
        <v>521</v>
      </c>
      <c r="C12" s="19" t="s">
        <v>26</v>
      </c>
      <c r="D12" s="43">
        <v>903585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903585</v>
      </c>
      <c r="O12" s="44">
        <f t="shared" si="2"/>
        <v>180.06875249103228</v>
      </c>
      <c r="P12" s="9"/>
    </row>
    <row r="13" spans="1:16" ht="15">
      <c r="A13" s="12"/>
      <c r="B13" s="42">
        <v>522</v>
      </c>
      <c r="C13" s="19" t="s">
        <v>27</v>
      </c>
      <c r="D13" s="43">
        <v>528830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528830</v>
      </c>
      <c r="O13" s="44">
        <f t="shared" si="2"/>
        <v>105.3866082104424</v>
      </c>
      <c r="P13" s="9"/>
    </row>
    <row r="14" spans="1:16" ht="15">
      <c r="A14" s="12"/>
      <c r="B14" s="42">
        <v>524</v>
      </c>
      <c r="C14" s="19" t="s">
        <v>28</v>
      </c>
      <c r="D14" s="43">
        <v>240364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240364</v>
      </c>
      <c r="O14" s="44">
        <f t="shared" si="2"/>
        <v>47.90035870864887</v>
      </c>
      <c r="P14" s="9"/>
    </row>
    <row r="15" spans="1:16" ht="15.75">
      <c r="A15" s="26" t="s">
        <v>29</v>
      </c>
      <c r="B15" s="27"/>
      <c r="C15" s="28"/>
      <c r="D15" s="29">
        <f aca="true" t="shared" si="4" ref="D15:M15">SUM(D16:D20)</f>
        <v>425882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2233728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2659610</v>
      </c>
      <c r="O15" s="41">
        <f t="shared" si="2"/>
        <v>530.0139497807892</v>
      </c>
      <c r="P15" s="10"/>
    </row>
    <row r="16" spans="1:16" ht="15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865433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865433</v>
      </c>
      <c r="O16" s="44">
        <f t="shared" si="2"/>
        <v>172.4657233957752</v>
      </c>
      <c r="P16" s="9"/>
    </row>
    <row r="17" spans="1:16" ht="15">
      <c r="A17" s="12"/>
      <c r="B17" s="42">
        <v>534</v>
      </c>
      <c r="C17" s="19" t="s">
        <v>31</v>
      </c>
      <c r="D17" s="43">
        <v>326403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326403</v>
      </c>
      <c r="O17" s="44">
        <f t="shared" si="2"/>
        <v>65.04643284176963</v>
      </c>
      <c r="P17" s="9"/>
    </row>
    <row r="18" spans="1:16" ht="15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1245868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1245868</v>
      </c>
      <c r="O18" s="44">
        <f t="shared" si="2"/>
        <v>248.279792746114</v>
      </c>
      <c r="P18" s="9"/>
    </row>
    <row r="19" spans="1:16" ht="15">
      <c r="A19" s="12"/>
      <c r="B19" s="42">
        <v>538</v>
      </c>
      <c r="C19" s="19" t="s">
        <v>34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122427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122427</v>
      </c>
      <c r="O19" s="44">
        <f t="shared" si="2"/>
        <v>24.397568752491033</v>
      </c>
      <c r="P19" s="9"/>
    </row>
    <row r="20" spans="1:16" ht="15">
      <c r="A20" s="12"/>
      <c r="B20" s="42">
        <v>539</v>
      </c>
      <c r="C20" s="19" t="s">
        <v>35</v>
      </c>
      <c r="D20" s="43">
        <v>99479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99479</v>
      </c>
      <c r="O20" s="44">
        <f t="shared" si="2"/>
        <v>19.8244320446393</v>
      </c>
      <c r="P20" s="9"/>
    </row>
    <row r="21" spans="1:16" ht="15.75">
      <c r="A21" s="26" t="s">
        <v>36</v>
      </c>
      <c r="B21" s="27"/>
      <c r="C21" s="28"/>
      <c r="D21" s="29">
        <f aca="true" t="shared" si="5" ref="D21:M21">SUM(D22:D22)</f>
        <v>370401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370401</v>
      </c>
      <c r="O21" s="41">
        <f t="shared" si="2"/>
        <v>73.81446791550418</v>
      </c>
      <c r="P21" s="10"/>
    </row>
    <row r="22" spans="1:16" ht="15">
      <c r="A22" s="12"/>
      <c r="B22" s="42">
        <v>541</v>
      </c>
      <c r="C22" s="19" t="s">
        <v>37</v>
      </c>
      <c r="D22" s="43">
        <v>370401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370401</v>
      </c>
      <c r="O22" s="44">
        <f t="shared" si="2"/>
        <v>73.81446791550418</v>
      </c>
      <c r="P22" s="9"/>
    </row>
    <row r="23" spans="1:16" ht="15.75">
      <c r="A23" s="26" t="s">
        <v>38</v>
      </c>
      <c r="B23" s="27"/>
      <c r="C23" s="28"/>
      <c r="D23" s="29">
        <f aca="true" t="shared" si="6" ref="D23:M23">SUM(D24:D25)</f>
        <v>292765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292765</v>
      </c>
      <c r="O23" s="41">
        <f t="shared" si="2"/>
        <v>58.34296532483061</v>
      </c>
      <c r="P23" s="9"/>
    </row>
    <row r="24" spans="1:16" ht="15">
      <c r="A24" s="12"/>
      <c r="B24" s="42">
        <v>571</v>
      </c>
      <c r="C24" s="19" t="s">
        <v>39</v>
      </c>
      <c r="D24" s="43">
        <v>95669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95669</v>
      </c>
      <c r="O24" s="44">
        <f t="shared" si="2"/>
        <v>19.06516540454364</v>
      </c>
      <c r="P24" s="9"/>
    </row>
    <row r="25" spans="1:16" ht="15.75" thickBot="1">
      <c r="A25" s="12"/>
      <c r="B25" s="42">
        <v>572</v>
      </c>
      <c r="C25" s="19" t="s">
        <v>40</v>
      </c>
      <c r="D25" s="43">
        <v>197096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197096</v>
      </c>
      <c r="O25" s="44">
        <f t="shared" si="2"/>
        <v>39.27779992028697</v>
      </c>
      <c r="P25" s="9"/>
    </row>
    <row r="26" spans="1:119" ht="16.5" thickBot="1">
      <c r="A26" s="13" t="s">
        <v>10</v>
      </c>
      <c r="B26" s="21"/>
      <c r="C26" s="20"/>
      <c r="D26" s="14">
        <f>SUM(D5,D11,D15,D21,D23)</f>
        <v>3674826</v>
      </c>
      <c r="E26" s="14">
        <f aca="true" t="shared" si="7" ref="E26:M26">SUM(E5,E11,E15,E21,E23)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2233728</v>
      </c>
      <c r="J26" s="14">
        <f t="shared" si="7"/>
        <v>0</v>
      </c>
      <c r="K26" s="14">
        <f t="shared" si="7"/>
        <v>441240</v>
      </c>
      <c r="L26" s="14">
        <f t="shared" si="7"/>
        <v>0</v>
      </c>
      <c r="M26" s="14">
        <f t="shared" si="7"/>
        <v>0</v>
      </c>
      <c r="N26" s="14">
        <f t="shared" si="1"/>
        <v>6349794</v>
      </c>
      <c r="O26" s="35">
        <f t="shared" si="2"/>
        <v>1265.4033479473894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51</v>
      </c>
      <c r="M28" s="93"/>
      <c r="N28" s="93"/>
      <c r="O28" s="39">
        <v>5018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1066134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490807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1556941</v>
      </c>
      <c r="O5" s="30">
        <f aca="true" t="shared" si="2" ref="O5:O29">(N5/O$31)</f>
        <v>309.96237308381444</v>
      </c>
      <c r="P5" s="6"/>
    </row>
    <row r="6" spans="1:16" ht="15">
      <c r="A6" s="12"/>
      <c r="B6" s="42">
        <v>511</v>
      </c>
      <c r="C6" s="19" t="s">
        <v>19</v>
      </c>
      <c r="D6" s="43">
        <v>49499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49499</v>
      </c>
      <c r="O6" s="44">
        <f t="shared" si="2"/>
        <v>9.854469440573363</v>
      </c>
      <c r="P6" s="9"/>
    </row>
    <row r="7" spans="1:16" ht="15">
      <c r="A7" s="12"/>
      <c r="B7" s="42">
        <v>512</v>
      </c>
      <c r="C7" s="19" t="s">
        <v>20</v>
      </c>
      <c r="D7" s="43">
        <v>147033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147033</v>
      </c>
      <c r="O7" s="44">
        <f t="shared" si="2"/>
        <v>29.27194903444157</v>
      </c>
      <c r="P7" s="9"/>
    </row>
    <row r="8" spans="1:16" ht="15">
      <c r="A8" s="12"/>
      <c r="B8" s="42">
        <v>513</v>
      </c>
      <c r="C8" s="19" t="s">
        <v>21</v>
      </c>
      <c r="D8" s="43">
        <v>162416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95629</v>
      </c>
      <c r="L8" s="43">
        <v>0</v>
      </c>
      <c r="M8" s="43">
        <v>0</v>
      </c>
      <c r="N8" s="43">
        <f t="shared" si="1"/>
        <v>258045</v>
      </c>
      <c r="O8" s="44">
        <f t="shared" si="2"/>
        <v>51.37268564602827</v>
      </c>
      <c r="P8" s="9"/>
    </row>
    <row r="9" spans="1:16" ht="15">
      <c r="A9" s="12"/>
      <c r="B9" s="42">
        <v>514</v>
      </c>
      <c r="C9" s="19" t="s">
        <v>22</v>
      </c>
      <c r="D9" s="43">
        <v>68437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68437</v>
      </c>
      <c r="O9" s="44">
        <f t="shared" si="2"/>
        <v>13.624726259207645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395178</v>
      </c>
      <c r="L10" s="43">
        <v>0</v>
      </c>
      <c r="M10" s="43">
        <v>0</v>
      </c>
      <c r="N10" s="43">
        <f t="shared" si="1"/>
        <v>395178</v>
      </c>
      <c r="O10" s="44">
        <f t="shared" si="2"/>
        <v>78.67370097551265</v>
      </c>
      <c r="P10" s="9"/>
    </row>
    <row r="11" spans="1:16" ht="15">
      <c r="A11" s="12"/>
      <c r="B11" s="42">
        <v>519</v>
      </c>
      <c r="C11" s="19" t="s">
        <v>24</v>
      </c>
      <c r="D11" s="43">
        <v>638749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638749</v>
      </c>
      <c r="O11" s="44">
        <f t="shared" si="2"/>
        <v>127.16484172805096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1543885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1543885</v>
      </c>
      <c r="O12" s="41">
        <f t="shared" si="2"/>
        <v>307.3631296038224</v>
      </c>
      <c r="P12" s="10"/>
    </row>
    <row r="13" spans="1:16" ht="15">
      <c r="A13" s="12"/>
      <c r="B13" s="42">
        <v>521</v>
      </c>
      <c r="C13" s="19" t="s">
        <v>26</v>
      </c>
      <c r="D13" s="43">
        <v>904940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904940</v>
      </c>
      <c r="O13" s="44">
        <f t="shared" si="2"/>
        <v>180.15926737009755</v>
      </c>
      <c r="P13" s="9"/>
    </row>
    <row r="14" spans="1:16" ht="15">
      <c r="A14" s="12"/>
      <c r="B14" s="42">
        <v>522</v>
      </c>
      <c r="C14" s="19" t="s">
        <v>27</v>
      </c>
      <c r="D14" s="43">
        <v>536802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536802</v>
      </c>
      <c r="O14" s="44">
        <f t="shared" si="2"/>
        <v>106.86880350388215</v>
      </c>
      <c r="P14" s="9"/>
    </row>
    <row r="15" spans="1:16" ht="15">
      <c r="A15" s="12"/>
      <c r="B15" s="42">
        <v>524</v>
      </c>
      <c r="C15" s="19" t="s">
        <v>28</v>
      </c>
      <c r="D15" s="43">
        <v>102143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102143</v>
      </c>
      <c r="O15" s="44">
        <f t="shared" si="2"/>
        <v>20.335058729842725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SUM(D17:D21)</f>
        <v>542703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2610211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3152914</v>
      </c>
      <c r="O16" s="41">
        <f t="shared" si="2"/>
        <v>627.6954011546884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1019691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1019691</v>
      </c>
      <c r="O17" s="44">
        <f t="shared" si="2"/>
        <v>203.0043798526777</v>
      </c>
      <c r="P17" s="9"/>
    </row>
    <row r="18" spans="1:16" ht="15">
      <c r="A18" s="12"/>
      <c r="B18" s="42">
        <v>534</v>
      </c>
      <c r="C18" s="19" t="s">
        <v>31</v>
      </c>
      <c r="D18" s="43">
        <v>418519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418519</v>
      </c>
      <c r="O18" s="44">
        <f t="shared" si="2"/>
        <v>83.32052558232132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1443066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1443066</v>
      </c>
      <c r="O19" s="44">
        <f t="shared" si="2"/>
        <v>287.29165837149117</v>
      </c>
      <c r="P19" s="9"/>
    </row>
    <row r="20" spans="1:16" ht="15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147454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147454</v>
      </c>
      <c r="O20" s="44">
        <f t="shared" si="2"/>
        <v>29.355763487955404</v>
      </c>
      <c r="P20" s="9"/>
    </row>
    <row r="21" spans="1:16" ht="15">
      <c r="A21" s="12"/>
      <c r="B21" s="42">
        <v>539</v>
      </c>
      <c r="C21" s="19" t="s">
        <v>35</v>
      </c>
      <c r="D21" s="43">
        <v>124184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124184</v>
      </c>
      <c r="O21" s="44">
        <f t="shared" si="2"/>
        <v>24.723073860242884</v>
      </c>
      <c r="P21" s="9"/>
    </row>
    <row r="22" spans="1:16" ht="15.75">
      <c r="A22" s="26" t="s">
        <v>36</v>
      </c>
      <c r="B22" s="27"/>
      <c r="C22" s="28"/>
      <c r="D22" s="29">
        <f aca="true" t="shared" si="5" ref="D22:M22">SUM(D23:D23)</f>
        <v>514106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514106</v>
      </c>
      <c r="O22" s="41">
        <f t="shared" si="2"/>
        <v>102.35038821421462</v>
      </c>
      <c r="P22" s="10"/>
    </row>
    <row r="23" spans="1:16" ht="15">
      <c r="A23" s="12"/>
      <c r="B23" s="42">
        <v>541</v>
      </c>
      <c r="C23" s="19" t="s">
        <v>37</v>
      </c>
      <c r="D23" s="43">
        <v>514106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514106</v>
      </c>
      <c r="O23" s="44">
        <f t="shared" si="2"/>
        <v>102.35038821421462</v>
      </c>
      <c r="P23" s="9"/>
    </row>
    <row r="24" spans="1:16" ht="15.75">
      <c r="A24" s="26" t="s">
        <v>38</v>
      </c>
      <c r="B24" s="27"/>
      <c r="C24" s="28"/>
      <c r="D24" s="29">
        <f aca="true" t="shared" si="6" ref="D24:M24">SUM(D25:D26)</f>
        <v>340180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340180</v>
      </c>
      <c r="O24" s="41">
        <f t="shared" si="2"/>
        <v>67.72446744973124</v>
      </c>
      <c r="P24" s="9"/>
    </row>
    <row r="25" spans="1:16" ht="15">
      <c r="A25" s="12"/>
      <c r="B25" s="42">
        <v>571</v>
      </c>
      <c r="C25" s="19" t="s">
        <v>39</v>
      </c>
      <c r="D25" s="43">
        <v>75859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75859</v>
      </c>
      <c r="O25" s="44">
        <f t="shared" si="2"/>
        <v>15.102329285287677</v>
      </c>
      <c r="P25" s="9"/>
    </row>
    <row r="26" spans="1:16" ht="15">
      <c r="A26" s="12"/>
      <c r="B26" s="42">
        <v>572</v>
      </c>
      <c r="C26" s="19" t="s">
        <v>40</v>
      </c>
      <c r="D26" s="43">
        <v>264321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264321</v>
      </c>
      <c r="O26" s="44">
        <f t="shared" si="2"/>
        <v>52.62213816444356</v>
      </c>
      <c r="P26" s="9"/>
    </row>
    <row r="27" spans="1:16" ht="15.75">
      <c r="A27" s="26" t="s">
        <v>44</v>
      </c>
      <c r="B27" s="27"/>
      <c r="C27" s="28"/>
      <c r="D27" s="29">
        <f aca="true" t="shared" si="7" ref="D27:M2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404979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404979</v>
      </c>
      <c r="O27" s="41">
        <f t="shared" si="2"/>
        <v>80.62492534342027</v>
      </c>
      <c r="P27" s="9"/>
    </row>
    <row r="28" spans="1:16" ht="15.75" thickBot="1">
      <c r="A28" s="12"/>
      <c r="B28" s="42">
        <v>581</v>
      </c>
      <c r="C28" s="19" t="s">
        <v>45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404979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404979</v>
      </c>
      <c r="O28" s="44">
        <f t="shared" si="2"/>
        <v>80.62492534342027</v>
      </c>
      <c r="P28" s="9"/>
    </row>
    <row r="29" spans="1:119" ht="16.5" thickBot="1">
      <c r="A29" s="13" t="s">
        <v>10</v>
      </c>
      <c r="B29" s="21"/>
      <c r="C29" s="20"/>
      <c r="D29" s="14">
        <f>SUM(D5,D12,D16,D22,D24,D27)</f>
        <v>4007008</v>
      </c>
      <c r="E29" s="14">
        <f aca="true" t="shared" si="8" ref="E29:M29">SUM(E5,E12,E16,E22,E24,E27)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3015190</v>
      </c>
      <c r="J29" s="14">
        <f t="shared" si="8"/>
        <v>0</v>
      </c>
      <c r="K29" s="14">
        <f t="shared" si="8"/>
        <v>490807</v>
      </c>
      <c r="L29" s="14">
        <f t="shared" si="8"/>
        <v>0</v>
      </c>
      <c r="M29" s="14">
        <f t="shared" si="8"/>
        <v>0</v>
      </c>
      <c r="N29" s="14">
        <f t="shared" si="1"/>
        <v>7513005</v>
      </c>
      <c r="O29" s="35">
        <f t="shared" si="2"/>
        <v>1495.7206848496915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49</v>
      </c>
      <c r="M31" s="93"/>
      <c r="N31" s="93"/>
      <c r="O31" s="39">
        <v>5023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SUM(D6:D11)</f>
        <v>954104</v>
      </c>
      <c r="E5" s="24">
        <f aca="true" t="shared" si="0" ref="E5:M5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330914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1285018</v>
      </c>
      <c r="O5" s="30">
        <f aca="true" t="shared" si="2" ref="O5:O29">(N5/O$31)</f>
        <v>256.23489531405784</v>
      </c>
      <c r="P5" s="6"/>
    </row>
    <row r="6" spans="1:16" ht="15">
      <c r="A6" s="12"/>
      <c r="B6" s="42">
        <v>511</v>
      </c>
      <c r="C6" s="19" t="s">
        <v>19</v>
      </c>
      <c r="D6" s="43">
        <v>58365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58365</v>
      </c>
      <c r="O6" s="44">
        <f t="shared" si="2"/>
        <v>11.638085742771684</v>
      </c>
      <c r="P6" s="9"/>
    </row>
    <row r="7" spans="1:16" ht="15">
      <c r="A7" s="12"/>
      <c r="B7" s="42">
        <v>512</v>
      </c>
      <c r="C7" s="19" t="s">
        <v>20</v>
      </c>
      <c r="D7" s="43">
        <v>78425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78425</v>
      </c>
      <c r="O7" s="44">
        <f t="shared" si="2"/>
        <v>15.638085742771684</v>
      </c>
      <c r="P7" s="9"/>
    </row>
    <row r="8" spans="1:16" ht="15">
      <c r="A8" s="12"/>
      <c r="B8" s="42">
        <v>513</v>
      </c>
      <c r="C8" s="19" t="s">
        <v>21</v>
      </c>
      <c r="D8" s="43">
        <v>305486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81138</v>
      </c>
      <c r="L8" s="43">
        <v>0</v>
      </c>
      <c r="M8" s="43">
        <v>0</v>
      </c>
      <c r="N8" s="43">
        <f t="shared" si="1"/>
        <v>386624</v>
      </c>
      <c r="O8" s="44">
        <f t="shared" si="2"/>
        <v>77.09351944167497</v>
      </c>
      <c r="P8" s="9"/>
    </row>
    <row r="9" spans="1:16" ht="15">
      <c r="A9" s="12"/>
      <c r="B9" s="42">
        <v>514</v>
      </c>
      <c r="C9" s="19" t="s">
        <v>22</v>
      </c>
      <c r="D9" s="43">
        <v>63086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63086</v>
      </c>
      <c r="O9" s="44">
        <f t="shared" si="2"/>
        <v>12.579461615154536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249776</v>
      </c>
      <c r="L10" s="43">
        <v>0</v>
      </c>
      <c r="M10" s="43">
        <v>0</v>
      </c>
      <c r="N10" s="43">
        <f t="shared" si="1"/>
        <v>249776</v>
      </c>
      <c r="O10" s="44">
        <f t="shared" si="2"/>
        <v>49.80578265204387</v>
      </c>
      <c r="P10" s="9"/>
    </row>
    <row r="11" spans="1:16" ht="15">
      <c r="A11" s="12"/>
      <c r="B11" s="42">
        <v>519</v>
      </c>
      <c r="C11" s="19" t="s">
        <v>24</v>
      </c>
      <c r="D11" s="43">
        <v>448742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448742</v>
      </c>
      <c r="O11" s="44">
        <f t="shared" si="2"/>
        <v>89.47996011964108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1466518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1466518</v>
      </c>
      <c r="O12" s="41">
        <f t="shared" si="2"/>
        <v>292.4263210368893</v>
      </c>
      <c r="P12" s="10"/>
    </row>
    <row r="13" spans="1:16" ht="15">
      <c r="A13" s="12"/>
      <c r="B13" s="42">
        <v>521</v>
      </c>
      <c r="C13" s="19" t="s">
        <v>26</v>
      </c>
      <c r="D13" s="43">
        <v>897272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897272</v>
      </c>
      <c r="O13" s="44">
        <f t="shared" si="2"/>
        <v>178.91764705882352</v>
      </c>
      <c r="P13" s="9"/>
    </row>
    <row r="14" spans="1:16" ht="15">
      <c r="A14" s="12"/>
      <c r="B14" s="42">
        <v>522</v>
      </c>
      <c r="C14" s="19" t="s">
        <v>27</v>
      </c>
      <c r="D14" s="43">
        <v>473451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473451</v>
      </c>
      <c r="O14" s="44">
        <f t="shared" si="2"/>
        <v>94.40697906281156</v>
      </c>
      <c r="P14" s="9"/>
    </row>
    <row r="15" spans="1:16" ht="15">
      <c r="A15" s="12"/>
      <c r="B15" s="42">
        <v>524</v>
      </c>
      <c r="C15" s="19" t="s">
        <v>28</v>
      </c>
      <c r="D15" s="43">
        <v>95795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95795</v>
      </c>
      <c r="O15" s="44">
        <f t="shared" si="2"/>
        <v>19.10169491525424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SUM(D17:D21)</f>
        <v>142686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2684577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2827263</v>
      </c>
      <c r="O16" s="41">
        <f t="shared" si="2"/>
        <v>563.7613160518445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885030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885030</v>
      </c>
      <c r="O17" s="44">
        <f t="shared" si="2"/>
        <v>176.4765702891326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439759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439759</v>
      </c>
      <c r="O18" s="44">
        <f t="shared" si="2"/>
        <v>87.68873379860419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1303419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1303419</v>
      </c>
      <c r="O19" s="44">
        <f t="shared" si="2"/>
        <v>259.9040877367896</v>
      </c>
      <c r="P19" s="9"/>
    </row>
    <row r="20" spans="1:16" ht="15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56369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56369</v>
      </c>
      <c r="O20" s="44">
        <f t="shared" si="2"/>
        <v>11.240079760717846</v>
      </c>
      <c r="P20" s="9"/>
    </row>
    <row r="21" spans="1:16" ht="15">
      <c r="A21" s="12"/>
      <c r="B21" s="42">
        <v>539</v>
      </c>
      <c r="C21" s="19" t="s">
        <v>35</v>
      </c>
      <c r="D21" s="43">
        <v>142686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142686</v>
      </c>
      <c r="O21" s="44">
        <f t="shared" si="2"/>
        <v>28.4518444666002</v>
      </c>
      <c r="P21" s="9"/>
    </row>
    <row r="22" spans="1:16" ht="15.75">
      <c r="A22" s="26" t="s">
        <v>36</v>
      </c>
      <c r="B22" s="27"/>
      <c r="C22" s="28"/>
      <c r="D22" s="29">
        <f aca="true" t="shared" si="5" ref="D22:M22">SUM(D23:D23)</f>
        <v>376157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376157</v>
      </c>
      <c r="O22" s="41">
        <f t="shared" si="2"/>
        <v>75.00638085742771</v>
      </c>
      <c r="P22" s="10"/>
    </row>
    <row r="23" spans="1:16" ht="15">
      <c r="A23" s="12"/>
      <c r="B23" s="42">
        <v>541</v>
      </c>
      <c r="C23" s="19" t="s">
        <v>37</v>
      </c>
      <c r="D23" s="43">
        <v>376157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376157</v>
      </c>
      <c r="O23" s="44">
        <f t="shared" si="2"/>
        <v>75.00638085742771</v>
      </c>
      <c r="P23" s="9"/>
    </row>
    <row r="24" spans="1:16" ht="15.75">
      <c r="A24" s="26" t="s">
        <v>38</v>
      </c>
      <c r="B24" s="27"/>
      <c r="C24" s="28"/>
      <c r="D24" s="29">
        <f aca="true" t="shared" si="6" ref="D24:M24">SUM(D25:D26)</f>
        <v>368492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368492</v>
      </c>
      <c r="O24" s="41">
        <f t="shared" si="2"/>
        <v>73.47796610169492</v>
      </c>
      <c r="P24" s="9"/>
    </row>
    <row r="25" spans="1:16" ht="15">
      <c r="A25" s="12"/>
      <c r="B25" s="42">
        <v>571</v>
      </c>
      <c r="C25" s="19" t="s">
        <v>39</v>
      </c>
      <c r="D25" s="43">
        <v>84913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84913</v>
      </c>
      <c r="O25" s="44">
        <f t="shared" si="2"/>
        <v>16.931804586241277</v>
      </c>
      <c r="P25" s="9"/>
    </row>
    <row r="26" spans="1:16" ht="15">
      <c r="A26" s="12"/>
      <c r="B26" s="42">
        <v>572</v>
      </c>
      <c r="C26" s="19" t="s">
        <v>40</v>
      </c>
      <c r="D26" s="43">
        <v>283579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283579</v>
      </c>
      <c r="O26" s="44">
        <f t="shared" si="2"/>
        <v>56.54616151545364</v>
      </c>
      <c r="P26" s="9"/>
    </row>
    <row r="27" spans="1:16" ht="15.75">
      <c r="A27" s="26" t="s">
        <v>44</v>
      </c>
      <c r="B27" s="27"/>
      <c r="C27" s="28"/>
      <c r="D27" s="29">
        <f aca="true" t="shared" si="7" ref="D27:M2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35000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35000</v>
      </c>
      <c r="O27" s="41">
        <f t="shared" si="2"/>
        <v>6.979062811565304</v>
      </c>
      <c r="P27" s="9"/>
    </row>
    <row r="28" spans="1:16" ht="15.75" thickBot="1">
      <c r="A28" s="12"/>
      <c r="B28" s="42">
        <v>581</v>
      </c>
      <c r="C28" s="19" t="s">
        <v>45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35000</v>
      </c>
      <c r="O28" s="44">
        <f t="shared" si="2"/>
        <v>6.979062811565304</v>
      </c>
      <c r="P28" s="9"/>
    </row>
    <row r="29" spans="1:119" ht="16.5" thickBot="1">
      <c r="A29" s="13" t="s">
        <v>10</v>
      </c>
      <c r="B29" s="21"/>
      <c r="C29" s="20"/>
      <c r="D29" s="14">
        <f>SUM(D5,D12,D16,D22,D24,D27)</f>
        <v>3307957</v>
      </c>
      <c r="E29" s="14">
        <f aca="true" t="shared" si="8" ref="E29:M29">SUM(E5,E12,E16,E22,E24,E27)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2719577</v>
      </c>
      <c r="J29" s="14">
        <f t="shared" si="8"/>
        <v>0</v>
      </c>
      <c r="K29" s="14">
        <f t="shared" si="8"/>
        <v>330914</v>
      </c>
      <c r="L29" s="14">
        <f t="shared" si="8"/>
        <v>0</v>
      </c>
      <c r="M29" s="14">
        <f t="shared" si="8"/>
        <v>0</v>
      </c>
      <c r="N29" s="14">
        <f t="shared" si="1"/>
        <v>6358448</v>
      </c>
      <c r="O29" s="35">
        <f t="shared" si="2"/>
        <v>1267.8859421734796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46</v>
      </c>
      <c r="M31" s="93"/>
      <c r="N31" s="93"/>
      <c r="O31" s="39">
        <v>5015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SUM(D6:D11)</f>
        <v>923608</v>
      </c>
      <c r="E5" s="24">
        <f aca="true" t="shared" si="0" ref="E5:M5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214957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1138565</v>
      </c>
      <c r="O5" s="30">
        <f aca="true" t="shared" si="2" ref="O5:O28">(N5/O$30)</f>
        <v>246.06980765074562</v>
      </c>
      <c r="P5" s="6"/>
    </row>
    <row r="6" spans="1:16" ht="15">
      <c r="A6" s="12"/>
      <c r="B6" s="42">
        <v>511</v>
      </c>
      <c r="C6" s="19" t="s">
        <v>19</v>
      </c>
      <c r="D6" s="43">
        <v>64280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64280</v>
      </c>
      <c r="O6" s="44">
        <f t="shared" si="2"/>
        <v>13.892370866652259</v>
      </c>
      <c r="P6" s="9"/>
    </row>
    <row r="7" spans="1:16" ht="15">
      <c r="A7" s="12"/>
      <c r="B7" s="42">
        <v>512</v>
      </c>
      <c r="C7" s="19" t="s">
        <v>20</v>
      </c>
      <c r="D7" s="43">
        <v>175808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175808</v>
      </c>
      <c r="O7" s="44">
        <f t="shared" si="2"/>
        <v>37.996109790360926</v>
      </c>
      <c r="P7" s="9"/>
    </row>
    <row r="8" spans="1:16" ht="15">
      <c r="A8" s="12"/>
      <c r="B8" s="42">
        <v>513</v>
      </c>
      <c r="C8" s="19" t="s">
        <v>21</v>
      </c>
      <c r="D8" s="43">
        <v>231155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70232</v>
      </c>
      <c r="L8" s="43">
        <v>0</v>
      </c>
      <c r="M8" s="43">
        <v>0</v>
      </c>
      <c r="N8" s="43">
        <f t="shared" si="1"/>
        <v>301387</v>
      </c>
      <c r="O8" s="44">
        <f t="shared" si="2"/>
        <v>65.13658958288308</v>
      </c>
      <c r="P8" s="9"/>
    </row>
    <row r="9" spans="1:16" ht="15">
      <c r="A9" s="12"/>
      <c r="B9" s="42">
        <v>514</v>
      </c>
      <c r="C9" s="19" t="s">
        <v>22</v>
      </c>
      <c r="D9" s="43">
        <v>62959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62959</v>
      </c>
      <c r="O9" s="44">
        <f t="shared" si="2"/>
        <v>13.6068727036957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144725</v>
      </c>
      <c r="L10" s="43">
        <v>0</v>
      </c>
      <c r="M10" s="43">
        <v>0</v>
      </c>
      <c r="N10" s="43">
        <f t="shared" si="1"/>
        <v>144725</v>
      </c>
      <c r="O10" s="44">
        <f t="shared" si="2"/>
        <v>31.278366111951588</v>
      </c>
      <c r="P10" s="9"/>
    </row>
    <row r="11" spans="1:16" ht="15">
      <c r="A11" s="12"/>
      <c r="B11" s="42">
        <v>519</v>
      </c>
      <c r="C11" s="19" t="s">
        <v>24</v>
      </c>
      <c r="D11" s="43">
        <v>389406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389406</v>
      </c>
      <c r="O11" s="44">
        <f t="shared" si="2"/>
        <v>84.15949859520208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1326162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1326162</v>
      </c>
      <c r="O12" s="41">
        <f t="shared" si="2"/>
        <v>286.61378863194295</v>
      </c>
      <c r="P12" s="10"/>
    </row>
    <row r="13" spans="1:16" ht="15">
      <c r="A13" s="12"/>
      <c r="B13" s="42">
        <v>521</v>
      </c>
      <c r="C13" s="19" t="s">
        <v>26</v>
      </c>
      <c r="D13" s="43">
        <v>784319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784319</v>
      </c>
      <c r="O13" s="44">
        <f t="shared" si="2"/>
        <v>169.50918521720337</v>
      </c>
      <c r="P13" s="9"/>
    </row>
    <row r="14" spans="1:16" ht="15">
      <c r="A14" s="12"/>
      <c r="B14" s="42">
        <v>522</v>
      </c>
      <c r="C14" s="19" t="s">
        <v>27</v>
      </c>
      <c r="D14" s="43">
        <v>430190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430190</v>
      </c>
      <c r="O14" s="44">
        <f t="shared" si="2"/>
        <v>92.9738491463151</v>
      </c>
      <c r="P14" s="9"/>
    </row>
    <row r="15" spans="1:16" ht="15">
      <c r="A15" s="12"/>
      <c r="B15" s="42">
        <v>524</v>
      </c>
      <c r="C15" s="19" t="s">
        <v>28</v>
      </c>
      <c r="D15" s="43">
        <v>111653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111653</v>
      </c>
      <c r="O15" s="44">
        <f t="shared" si="2"/>
        <v>24.130754268424464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SUM(D17:D22)</f>
        <v>122095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2886316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3008411</v>
      </c>
      <c r="O16" s="41">
        <f t="shared" si="2"/>
        <v>650.1860816944024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591175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591175</v>
      </c>
      <c r="O17" s="44">
        <f t="shared" si="2"/>
        <v>127.76637129889778</v>
      </c>
      <c r="P17" s="9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505111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505111</v>
      </c>
      <c r="O18" s="44">
        <f t="shared" si="2"/>
        <v>109.16598227793386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1151198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1151198</v>
      </c>
      <c r="O19" s="44">
        <f t="shared" si="2"/>
        <v>248.80008644910308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596419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596419</v>
      </c>
      <c r="O20" s="44">
        <f t="shared" si="2"/>
        <v>128.89971904041496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42413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42413</v>
      </c>
      <c r="O21" s="44">
        <f t="shared" si="2"/>
        <v>9.166414523449319</v>
      </c>
      <c r="P21" s="9"/>
    </row>
    <row r="22" spans="1:16" ht="15">
      <c r="A22" s="12"/>
      <c r="B22" s="42">
        <v>539</v>
      </c>
      <c r="C22" s="19" t="s">
        <v>35</v>
      </c>
      <c r="D22" s="43">
        <v>122095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122095</v>
      </c>
      <c r="O22" s="44">
        <f t="shared" si="2"/>
        <v>26.387508104603416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389101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aca="true" t="shared" si="7" ref="N23:N28">SUM(D23:M23)</f>
        <v>389101</v>
      </c>
      <c r="O23" s="41">
        <f t="shared" si="2"/>
        <v>84.09358115409553</v>
      </c>
      <c r="P23" s="10"/>
    </row>
    <row r="24" spans="1:16" ht="15">
      <c r="A24" s="12"/>
      <c r="B24" s="42">
        <v>541</v>
      </c>
      <c r="C24" s="19" t="s">
        <v>37</v>
      </c>
      <c r="D24" s="43">
        <v>389101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389101</v>
      </c>
      <c r="O24" s="44">
        <f t="shared" si="2"/>
        <v>84.09358115409553</v>
      </c>
      <c r="P24" s="9"/>
    </row>
    <row r="25" spans="1:16" ht="15.75">
      <c r="A25" s="26" t="s">
        <v>38</v>
      </c>
      <c r="B25" s="27"/>
      <c r="C25" s="28"/>
      <c r="D25" s="29">
        <f aca="true" t="shared" si="8" ref="D25:M25">SUM(D26:D27)</f>
        <v>497141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497141</v>
      </c>
      <c r="O25" s="41">
        <f t="shared" si="2"/>
        <v>107.44348389885455</v>
      </c>
      <c r="P25" s="9"/>
    </row>
    <row r="26" spans="1:16" ht="15">
      <c r="A26" s="12"/>
      <c r="B26" s="42">
        <v>571</v>
      </c>
      <c r="C26" s="19" t="s">
        <v>39</v>
      </c>
      <c r="D26" s="43">
        <v>77258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77258</v>
      </c>
      <c r="O26" s="44">
        <f t="shared" si="2"/>
        <v>16.69721201642533</v>
      </c>
      <c r="P26" s="9"/>
    </row>
    <row r="27" spans="1:16" ht="15.75" thickBot="1">
      <c r="A27" s="12"/>
      <c r="B27" s="42">
        <v>572</v>
      </c>
      <c r="C27" s="19" t="s">
        <v>40</v>
      </c>
      <c r="D27" s="43">
        <v>419883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419883</v>
      </c>
      <c r="O27" s="44">
        <f t="shared" si="2"/>
        <v>90.74627188242923</v>
      </c>
      <c r="P27" s="9"/>
    </row>
    <row r="28" spans="1:119" ht="16.5" thickBot="1">
      <c r="A28" s="13" t="s">
        <v>10</v>
      </c>
      <c r="B28" s="21"/>
      <c r="C28" s="20"/>
      <c r="D28" s="14">
        <f>SUM(D5,D12,D16,D23,D25)</f>
        <v>3258107</v>
      </c>
      <c r="E28" s="14">
        <f aca="true" t="shared" si="9" ref="E28:M28">SUM(E5,E12,E16,E23,E25)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2886316</v>
      </c>
      <c r="J28" s="14">
        <f t="shared" si="9"/>
        <v>0</v>
      </c>
      <c r="K28" s="14">
        <f t="shared" si="9"/>
        <v>214957</v>
      </c>
      <c r="L28" s="14">
        <f t="shared" si="9"/>
        <v>0</v>
      </c>
      <c r="M28" s="14">
        <f t="shared" si="9"/>
        <v>0</v>
      </c>
      <c r="N28" s="14">
        <f t="shared" si="7"/>
        <v>6359380</v>
      </c>
      <c r="O28" s="35">
        <f t="shared" si="2"/>
        <v>1374.406743030041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4627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1460097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204584</v>
      </c>
      <c r="L5" s="24">
        <f t="shared" si="0"/>
        <v>0</v>
      </c>
      <c r="M5" s="24">
        <f t="shared" si="0"/>
        <v>0</v>
      </c>
      <c r="N5" s="25">
        <f>SUM(D5:M5)</f>
        <v>1664681</v>
      </c>
      <c r="O5" s="30">
        <f aca="true" t="shared" si="1" ref="O5:O31">(N5/O$33)</f>
        <v>364.90157825515126</v>
      </c>
      <c r="P5" s="6"/>
    </row>
    <row r="6" spans="1:16" ht="15">
      <c r="A6" s="12"/>
      <c r="B6" s="42">
        <v>511</v>
      </c>
      <c r="C6" s="19" t="s">
        <v>19</v>
      </c>
      <c r="D6" s="43">
        <v>59199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59199</v>
      </c>
      <c r="O6" s="44">
        <f t="shared" si="1"/>
        <v>12.976545374835599</v>
      </c>
      <c r="P6" s="9"/>
    </row>
    <row r="7" spans="1:16" ht="15">
      <c r="A7" s="12"/>
      <c r="B7" s="42">
        <v>512</v>
      </c>
      <c r="C7" s="19" t="s">
        <v>20</v>
      </c>
      <c r="D7" s="43">
        <v>158354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158354</v>
      </c>
      <c r="O7" s="44">
        <f t="shared" si="1"/>
        <v>34.711530030688294</v>
      </c>
      <c r="P7" s="9"/>
    </row>
    <row r="8" spans="1:16" ht="15">
      <c r="A8" s="12"/>
      <c r="B8" s="42">
        <v>513</v>
      </c>
      <c r="C8" s="19" t="s">
        <v>21</v>
      </c>
      <c r="D8" s="43">
        <v>230863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67861</v>
      </c>
      <c r="L8" s="43">
        <v>0</v>
      </c>
      <c r="M8" s="43">
        <v>0</v>
      </c>
      <c r="N8" s="43">
        <f t="shared" si="2"/>
        <v>298724</v>
      </c>
      <c r="O8" s="44">
        <f t="shared" si="1"/>
        <v>65.48092941692241</v>
      </c>
      <c r="P8" s="9"/>
    </row>
    <row r="9" spans="1:16" ht="15">
      <c r="A9" s="12"/>
      <c r="B9" s="42">
        <v>514</v>
      </c>
      <c r="C9" s="19" t="s">
        <v>22</v>
      </c>
      <c r="D9" s="43">
        <v>37512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37512</v>
      </c>
      <c r="O9" s="44">
        <f t="shared" si="1"/>
        <v>8.222709338009645</v>
      </c>
      <c r="P9" s="9"/>
    </row>
    <row r="10" spans="1:16" ht="15">
      <c r="A10" s="12"/>
      <c r="B10" s="42">
        <v>517</v>
      </c>
      <c r="C10" s="19" t="s">
        <v>55</v>
      </c>
      <c r="D10" s="43">
        <v>439330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439330</v>
      </c>
      <c r="O10" s="44">
        <f t="shared" si="1"/>
        <v>96.3020604997808</v>
      </c>
      <c r="P10" s="9"/>
    </row>
    <row r="11" spans="1:16" ht="15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136723</v>
      </c>
      <c r="L11" s="43">
        <v>0</v>
      </c>
      <c r="M11" s="43">
        <v>0</v>
      </c>
      <c r="N11" s="43">
        <f t="shared" si="2"/>
        <v>136723</v>
      </c>
      <c r="O11" s="44">
        <f t="shared" si="1"/>
        <v>29.96996931170539</v>
      </c>
      <c r="P11" s="9"/>
    </row>
    <row r="12" spans="1:16" ht="15">
      <c r="A12" s="12"/>
      <c r="B12" s="42">
        <v>519</v>
      </c>
      <c r="C12" s="19" t="s">
        <v>24</v>
      </c>
      <c r="D12" s="43">
        <v>534839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534839</v>
      </c>
      <c r="O12" s="44">
        <f t="shared" si="1"/>
        <v>117.23783428320912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1350601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1350601</v>
      </c>
      <c r="O13" s="41">
        <f t="shared" si="1"/>
        <v>296.0545813239807</v>
      </c>
      <c r="P13" s="10"/>
    </row>
    <row r="14" spans="1:16" ht="15">
      <c r="A14" s="12"/>
      <c r="B14" s="42">
        <v>521</v>
      </c>
      <c r="C14" s="19" t="s">
        <v>26</v>
      </c>
      <c r="D14" s="43">
        <v>785171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785171</v>
      </c>
      <c r="O14" s="44">
        <f t="shared" si="1"/>
        <v>172.1111354669005</v>
      </c>
      <c r="P14" s="9"/>
    </row>
    <row r="15" spans="1:16" ht="15">
      <c r="A15" s="12"/>
      <c r="B15" s="42">
        <v>522</v>
      </c>
      <c r="C15" s="19" t="s">
        <v>27</v>
      </c>
      <c r="D15" s="43">
        <v>421869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421869</v>
      </c>
      <c r="O15" s="44">
        <f t="shared" si="1"/>
        <v>92.47457255589654</v>
      </c>
      <c r="P15" s="9"/>
    </row>
    <row r="16" spans="1:16" ht="15">
      <c r="A16" s="12"/>
      <c r="B16" s="42">
        <v>524</v>
      </c>
      <c r="C16" s="19" t="s">
        <v>28</v>
      </c>
      <c r="D16" s="43">
        <v>143561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143561</v>
      </c>
      <c r="O16" s="44">
        <f t="shared" si="1"/>
        <v>31.46887330118369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SUM(D18:D23)</f>
        <v>111121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2452591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2563712</v>
      </c>
      <c r="O17" s="41">
        <f t="shared" si="1"/>
        <v>561.9710653222271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188289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5" ref="N18:N23">SUM(D18:M18)</f>
        <v>188289</v>
      </c>
      <c r="O18" s="44">
        <f t="shared" si="1"/>
        <v>41.27334502411223</v>
      </c>
      <c r="P18" s="9"/>
    </row>
    <row r="19" spans="1:16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54884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54884</v>
      </c>
      <c r="O19" s="44">
        <f t="shared" si="1"/>
        <v>12.030688294607629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352397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352397</v>
      </c>
      <c r="O20" s="44">
        <f t="shared" si="1"/>
        <v>77.24616396317404</v>
      </c>
      <c r="P20" s="9"/>
    </row>
    <row r="21" spans="1:16" ht="15">
      <c r="A21" s="12"/>
      <c r="B21" s="42">
        <v>536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1837902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1837902</v>
      </c>
      <c r="O21" s="44">
        <f t="shared" si="1"/>
        <v>402.8719859710653</v>
      </c>
      <c r="P21" s="9"/>
    </row>
    <row r="22" spans="1:16" ht="15">
      <c r="A22" s="12"/>
      <c r="B22" s="42">
        <v>538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19119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19119</v>
      </c>
      <c r="O22" s="44">
        <f t="shared" si="1"/>
        <v>4.190925032880315</v>
      </c>
      <c r="P22" s="9"/>
    </row>
    <row r="23" spans="1:16" ht="15">
      <c r="A23" s="12"/>
      <c r="B23" s="42">
        <v>539</v>
      </c>
      <c r="C23" s="19" t="s">
        <v>35</v>
      </c>
      <c r="D23" s="43">
        <v>111121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111121</v>
      </c>
      <c r="O23" s="44">
        <f t="shared" si="1"/>
        <v>24.35795703638755</v>
      </c>
      <c r="P23" s="9"/>
    </row>
    <row r="24" spans="1:16" ht="15.75">
      <c r="A24" s="26" t="s">
        <v>36</v>
      </c>
      <c r="B24" s="27"/>
      <c r="C24" s="28"/>
      <c r="D24" s="29">
        <f aca="true" t="shared" si="6" ref="D24:M24">SUM(D25:D25)</f>
        <v>255240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31">SUM(D24:M24)</f>
        <v>255240</v>
      </c>
      <c r="O24" s="41">
        <f t="shared" si="1"/>
        <v>55.94914511179307</v>
      </c>
      <c r="P24" s="10"/>
    </row>
    <row r="25" spans="1:16" ht="15">
      <c r="A25" s="12"/>
      <c r="B25" s="42">
        <v>541</v>
      </c>
      <c r="C25" s="19" t="s">
        <v>37</v>
      </c>
      <c r="D25" s="43">
        <v>255240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255240</v>
      </c>
      <c r="O25" s="44">
        <f t="shared" si="1"/>
        <v>55.94914511179307</v>
      </c>
      <c r="P25" s="9"/>
    </row>
    <row r="26" spans="1:16" ht="15.75">
      <c r="A26" s="26" t="s">
        <v>38</v>
      </c>
      <c r="B26" s="27"/>
      <c r="C26" s="28"/>
      <c r="D26" s="29">
        <f aca="true" t="shared" si="8" ref="D26:M26">SUM(D27:D28)</f>
        <v>622016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622016</v>
      </c>
      <c r="O26" s="41">
        <f t="shared" si="1"/>
        <v>136.34721613327488</v>
      </c>
      <c r="P26" s="9"/>
    </row>
    <row r="27" spans="1:16" ht="15">
      <c r="A27" s="12"/>
      <c r="B27" s="42">
        <v>571</v>
      </c>
      <c r="C27" s="19" t="s">
        <v>39</v>
      </c>
      <c r="D27" s="43">
        <v>78117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78117</v>
      </c>
      <c r="O27" s="44">
        <f t="shared" si="1"/>
        <v>17.123410784743534</v>
      </c>
      <c r="P27" s="9"/>
    </row>
    <row r="28" spans="1:16" ht="15">
      <c r="A28" s="12"/>
      <c r="B28" s="42">
        <v>572</v>
      </c>
      <c r="C28" s="19" t="s">
        <v>40</v>
      </c>
      <c r="D28" s="43">
        <v>543899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543899</v>
      </c>
      <c r="O28" s="44">
        <f t="shared" si="1"/>
        <v>119.22380534853134</v>
      </c>
      <c r="P28" s="9"/>
    </row>
    <row r="29" spans="1:16" ht="15.75">
      <c r="A29" s="26" t="s">
        <v>44</v>
      </c>
      <c r="B29" s="27"/>
      <c r="C29" s="28"/>
      <c r="D29" s="29">
        <f aca="true" t="shared" si="9" ref="D29:M29">SUM(D30:D30)</f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113300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113300</v>
      </c>
      <c r="O29" s="41">
        <f t="shared" si="1"/>
        <v>24.835598421744848</v>
      </c>
      <c r="P29" s="9"/>
    </row>
    <row r="30" spans="1:16" ht="15.75" thickBot="1">
      <c r="A30" s="12"/>
      <c r="B30" s="42">
        <v>581</v>
      </c>
      <c r="C30" s="19" t="s">
        <v>45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113300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113300</v>
      </c>
      <c r="O30" s="44">
        <f t="shared" si="1"/>
        <v>24.835598421744848</v>
      </c>
      <c r="P30" s="9"/>
    </row>
    <row r="31" spans="1:119" ht="16.5" thickBot="1">
      <c r="A31" s="13" t="s">
        <v>10</v>
      </c>
      <c r="B31" s="21"/>
      <c r="C31" s="20"/>
      <c r="D31" s="14">
        <f>SUM(D5,D13,D17,D24,D26,D29)</f>
        <v>3799075</v>
      </c>
      <c r="E31" s="14">
        <f aca="true" t="shared" si="10" ref="E31:M31">SUM(E5,E13,E17,E24,E26,E29)</f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2565891</v>
      </c>
      <c r="J31" s="14">
        <f t="shared" si="10"/>
        <v>0</v>
      </c>
      <c r="K31" s="14">
        <f t="shared" si="10"/>
        <v>204584</v>
      </c>
      <c r="L31" s="14">
        <f t="shared" si="10"/>
        <v>0</v>
      </c>
      <c r="M31" s="14">
        <f t="shared" si="10"/>
        <v>0</v>
      </c>
      <c r="N31" s="14">
        <f t="shared" si="7"/>
        <v>6569550</v>
      </c>
      <c r="O31" s="35">
        <f t="shared" si="1"/>
        <v>1440.0591845681718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56</v>
      </c>
      <c r="M33" s="93"/>
      <c r="N33" s="93"/>
      <c r="O33" s="39">
        <v>4562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1128488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199255</v>
      </c>
      <c r="L5" s="24">
        <f t="shared" si="0"/>
        <v>0</v>
      </c>
      <c r="M5" s="24">
        <f t="shared" si="0"/>
        <v>0</v>
      </c>
      <c r="N5" s="25">
        <f>SUM(D5:M5)</f>
        <v>1327743</v>
      </c>
      <c r="O5" s="30">
        <f aca="true" t="shared" si="1" ref="O5:O31">(N5/O$33)</f>
        <v>293.94354660172684</v>
      </c>
      <c r="P5" s="6"/>
    </row>
    <row r="6" spans="1:16" ht="15">
      <c r="A6" s="12"/>
      <c r="B6" s="42">
        <v>511</v>
      </c>
      <c r="C6" s="19" t="s">
        <v>19</v>
      </c>
      <c r="D6" s="43">
        <v>51352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51352</v>
      </c>
      <c r="O6" s="44">
        <f t="shared" si="1"/>
        <v>11.368607482842595</v>
      </c>
      <c r="P6" s="9"/>
    </row>
    <row r="7" spans="1:16" ht="15">
      <c r="A7" s="12"/>
      <c r="B7" s="42">
        <v>512</v>
      </c>
      <c r="C7" s="19" t="s">
        <v>20</v>
      </c>
      <c r="D7" s="43">
        <v>150684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150684</v>
      </c>
      <c r="O7" s="44">
        <f t="shared" si="1"/>
        <v>33.35930927606819</v>
      </c>
      <c r="P7" s="9"/>
    </row>
    <row r="8" spans="1:16" ht="15">
      <c r="A8" s="12"/>
      <c r="B8" s="42">
        <v>513</v>
      </c>
      <c r="C8" s="19" t="s">
        <v>21</v>
      </c>
      <c r="D8" s="43">
        <v>163261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67437</v>
      </c>
      <c r="L8" s="43">
        <v>0</v>
      </c>
      <c r="M8" s="43">
        <v>0</v>
      </c>
      <c r="N8" s="43">
        <f t="shared" si="2"/>
        <v>230698</v>
      </c>
      <c r="O8" s="44">
        <f t="shared" si="1"/>
        <v>51.07327872481736</v>
      </c>
      <c r="P8" s="9"/>
    </row>
    <row r="9" spans="1:16" ht="15">
      <c r="A9" s="12"/>
      <c r="B9" s="42">
        <v>514</v>
      </c>
      <c r="C9" s="19" t="s">
        <v>22</v>
      </c>
      <c r="D9" s="43">
        <v>33332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33332</v>
      </c>
      <c r="O9" s="44">
        <f t="shared" si="1"/>
        <v>7.379234004870489</v>
      </c>
      <c r="P9" s="9"/>
    </row>
    <row r="10" spans="1:16" ht="15">
      <c r="A10" s="12"/>
      <c r="B10" s="42">
        <v>517</v>
      </c>
      <c r="C10" s="19" t="s">
        <v>55</v>
      </c>
      <c r="D10" s="43">
        <v>76117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76117</v>
      </c>
      <c r="O10" s="44">
        <f t="shared" si="1"/>
        <v>16.851228691609474</v>
      </c>
      <c r="P10" s="9"/>
    </row>
    <row r="11" spans="1:16" ht="15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131818</v>
      </c>
      <c r="L11" s="43">
        <v>0</v>
      </c>
      <c r="M11" s="43">
        <v>0</v>
      </c>
      <c r="N11" s="43">
        <f t="shared" si="2"/>
        <v>131818</v>
      </c>
      <c r="O11" s="44">
        <f t="shared" si="1"/>
        <v>29.18264334735444</v>
      </c>
      <c r="P11" s="9"/>
    </row>
    <row r="12" spans="1:16" ht="15">
      <c r="A12" s="12"/>
      <c r="B12" s="42">
        <v>519</v>
      </c>
      <c r="C12" s="19" t="s">
        <v>58</v>
      </c>
      <c r="D12" s="43">
        <v>653742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653742</v>
      </c>
      <c r="O12" s="44">
        <f t="shared" si="1"/>
        <v>144.72924507416428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1393655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1393655</v>
      </c>
      <c r="O13" s="41">
        <f t="shared" si="1"/>
        <v>308.53553243303077</v>
      </c>
      <c r="P13" s="10"/>
    </row>
    <row r="14" spans="1:16" ht="15">
      <c r="A14" s="12"/>
      <c r="B14" s="42">
        <v>521</v>
      </c>
      <c r="C14" s="19" t="s">
        <v>26</v>
      </c>
      <c r="D14" s="43">
        <v>783066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783066</v>
      </c>
      <c r="O14" s="44">
        <f t="shared" si="1"/>
        <v>173.35975204781934</v>
      </c>
      <c r="P14" s="9"/>
    </row>
    <row r="15" spans="1:16" ht="15">
      <c r="A15" s="12"/>
      <c r="B15" s="42">
        <v>522</v>
      </c>
      <c r="C15" s="19" t="s">
        <v>27</v>
      </c>
      <c r="D15" s="43">
        <v>432132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432132</v>
      </c>
      <c r="O15" s="44">
        <f t="shared" si="1"/>
        <v>95.66792118662829</v>
      </c>
      <c r="P15" s="9"/>
    </row>
    <row r="16" spans="1:16" ht="15">
      <c r="A16" s="12"/>
      <c r="B16" s="42">
        <v>524</v>
      </c>
      <c r="C16" s="19" t="s">
        <v>28</v>
      </c>
      <c r="D16" s="43">
        <v>178457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178457</v>
      </c>
      <c r="O16" s="44">
        <f t="shared" si="1"/>
        <v>39.507859198583134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SUM(D18:D23)</f>
        <v>93173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2435416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2528589</v>
      </c>
      <c r="O17" s="41">
        <f t="shared" si="1"/>
        <v>559.793889749834</v>
      </c>
      <c r="P17" s="10"/>
    </row>
    <row r="18" spans="1:16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495082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5" ref="N18:N23">SUM(D18:M18)</f>
        <v>495082</v>
      </c>
      <c r="O18" s="44">
        <f t="shared" si="1"/>
        <v>109.60416205446093</v>
      </c>
      <c r="P18" s="9"/>
    </row>
    <row r="19" spans="1:16" ht="15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516311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516311</v>
      </c>
      <c r="O19" s="44">
        <f t="shared" si="1"/>
        <v>114.30396280717291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699617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699617</v>
      </c>
      <c r="O20" s="44">
        <f t="shared" si="1"/>
        <v>154.88532211644898</v>
      </c>
      <c r="P20" s="9"/>
    </row>
    <row r="21" spans="1:16" ht="15">
      <c r="A21" s="12"/>
      <c r="B21" s="42">
        <v>536</v>
      </c>
      <c r="C21" s="19" t="s">
        <v>69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651604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651604</v>
      </c>
      <c r="O21" s="44">
        <f t="shared" si="1"/>
        <v>144.25592207217178</v>
      </c>
      <c r="P21" s="9"/>
    </row>
    <row r="22" spans="1:16" ht="15">
      <c r="A22" s="12"/>
      <c r="B22" s="42">
        <v>538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38342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38342</v>
      </c>
      <c r="O22" s="44">
        <f t="shared" si="1"/>
        <v>8.48837724153199</v>
      </c>
      <c r="P22" s="9"/>
    </row>
    <row r="23" spans="1:16" ht="15">
      <c r="A23" s="12"/>
      <c r="B23" s="42">
        <v>539</v>
      </c>
      <c r="C23" s="19" t="s">
        <v>35</v>
      </c>
      <c r="D23" s="43">
        <v>93173</v>
      </c>
      <c r="E23" s="43">
        <v>0</v>
      </c>
      <c r="F23" s="43">
        <v>0</v>
      </c>
      <c r="G23" s="43">
        <v>0</v>
      </c>
      <c r="H23" s="43">
        <v>0</v>
      </c>
      <c r="I23" s="43">
        <v>34460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127633</v>
      </c>
      <c r="O23" s="44">
        <f t="shared" si="1"/>
        <v>28.256143458047376</v>
      </c>
      <c r="P23" s="9"/>
    </row>
    <row r="24" spans="1:16" ht="15.75">
      <c r="A24" s="26" t="s">
        <v>36</v>
      </c>
      <c r="B24" s="27"/>
      <c r="C24" s="28"/>
      <c r="D24" s="29">
        <f aca="true" t="shared" si="6" ref="D24:M24">SUM(D25:D25)</f>
        <v>301206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31">SUM(D24:M24)</f>
        <v>301206</v>
      </c>
      <c r="O24" s="41">
        <f t="shared" si="1"/>
        <v>66.68275404029222</v>
      </c>
      <c r="P24" s="10"/>
    </row>
    <row r="25" spans="1:16" ht="15">
      <c r="A25" s="12"/>
      <c r="B25" s="42">
        <v>541</v>
      </c>
      <c r="C25" s="19" t="s">
        <v>61</v>
      </c>
      <c r="D25" s="43">
        <v>301206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301206</v>
      </c>
      <c r="O25" s="44">
        <f t="shared" si="1"/>
        <v>66.68275404029222</v>
      </c>
      <c r="P25" s="9"/>
    </row>
    <row r="26" spans="1:16" ht="15.75">
      <c r="A26" s="26" t="s">
        <v>38</v>
      </c>
      <c r="B26" s="27"/>
      <c r="C26" s="28"/>
      <c r="D26" s="29">
        <f aca="true" t="shared" si="8" ref="D26:M26">SUM(D27:D28)</f>
        <v>374410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374410</v>
      </c>
      <c r="O26" s="41">
        <f t="shared" si="1"/>
        <v>82.88908567633385</v>
      </c>
      <c r="P26" s="9"/>
    </row>
    <row r="27" spans="1:16" ht="15">
      <c r="A27" s="12"/>
      <c r="B27" s="42">
        <v>571</v>
      </c>
      <c r="C27" s="19" t="s">
        <v>39</v>
      </c>
      <c r="D27" s="43">
        <v>135498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135498</v>
      </c>
      <c r="O27" s="44">
        <f t="shared" si="1"/>
        <v>29.997343369493027</v>
      </c>
      <c r="P27" s="9"/>
    </row>
    <row r="28" spans="1:16" ht="15">
      <c r="A28" s="12"/>
      <c r="B28" s="42">
        <v>572</v>
      </c>
      <c r="C28" s="19" t="s">
        <v>62</v>
      </c>
      <c r="D28" s="43">
        <v>238912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238912</v>
      </c>
      <c r="O28" s="44">
        <f t="shared" si="1"/>
        <v>52.891742306840825</v>
      </c>
      <c r="P28" s="9"/>
    </row>
    <row r="29" spans="1:16" ht="15.75">
      <c r="A29" s="26" t="s">
        <v>63</v>
      </c>
      <c r="B29" s="27"/>
      <c r="C29" s="28"/>
      <c r="D29" s="29">
        <f aca="true" t="shared" si="9" ref="D29:M29">SUM(D30:D30)</f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220000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220000</v>
      </c>
      <c r="O29" s="41">
        <f t="shared" si="1"/>
        <v>48.70489262785034</v>
      </c>
      <c r="P29" s="9"/>
    </row>
    <row r="30" spans="1:16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220000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220000</v>
      </c>
      <c r="O30" s="44">
        <f t="shared" si="1"/>
        <v>48.70489262785034</v>
      </c>
      <c r="P30" s="9"/>
    </row>
    <row r="31" spans="1:119" ht="16.5" thickBot="1">
      <c r="A31" s="13" t="s">
        <v>10</v>
      </c>
      <c r="B31" s="21"/>
      <c r="C31" s="20"/>
      <c r="D31" s="14">
        <f>SUM(D5,D13,D17,D24,D26,D29)</f>
        <v>3290932</v>
      </c>
      <c r="E31" s="14">
        <f aca="true" t="shared" si="10" ref="E31:M31">SUM(E5,E13,E17,E24,E26,E29)</f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2655416</v>
      </c>
      <c r="J31" s="14">
        <f t="shared" si="10"/>
        <v>0</v>
      </c>
      <c r="K31" s="14">
        <f t="shared" si="10"/>
        <v>199255</v>
      </c>
      <c r="L31" s="14">
        <f t="shared" si="10"/>
        <v>0</v>
      </c>
      <c r="M31" s="14">
        <f t="shared" si="10"/>
        <v>0</v>
      </c>
      <c r="N31" s="14">
        <f t="shared" si="7"/>
        <v>6145603</v>
      </c>
      <c r="O31" s="35">
        <f t="shared" si="1"/>
        <v>1360.549701129068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71</v>
      </c>
      <c r="M33" s="93"/>
      <c r="N33" s="93"/>
      <c r="O33" s="39">
        <v>4517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1349351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1050062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2399413</v>
      </c>
      <c r="O5" s="30">
        <f aca="true" t="shared" si="2" ref="O5:O31">(N5/O$33)</f>
        <v>377.80081876869787</v>
      </c>
      <c r="P5" s="6"/>
    </row>
    <row r="6" spans="1:16" ht="15">
      <c r="A6" s="12"/>
      <c r="B6" s="42">
        <v>511</v>
      </c>
      <c r="C6" s="19" t="s">
        <v>19</v>
      </c>
      <c r="D6" s="43">
        <v>419775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419775</v>
      </c>
      <c r="O6" s="44">
        <f t="shared" si="2"/>
        <v>66.0958904109589</v>
      </c>
      <c r="P6" s="9"/>
    </row>
    <row r="7" spans="1:16" ht="15">
      <c r="A7" s="12"/>
      <c r="B7" s="42">
        <v>512</v>
      </c>
      <c r="C7" s="19" t="s">
        <v>20</v>
      </c>
      <c r="D7" s="43">
        <v>445457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445457</v>
      </c>
      <c r="O7" s="44">
        <f t="shared" si="2"/>
        <v>70.13966304518974</v>
      </c>
      <c r="P7" s="9"/>
    </row>
    <row r="8" spans="1:16" ht="15">
      <c r="A8" s="12"/>
      <c r="B8" s="42">
        <v>513</v>
      </c>
      <c r="C8" s="19" t="s">
        <v>21</v>
      </c>
      <c r="D8" s="43">
        <v>291638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291638</v>
      </c>
      <c r="O8" s="44">
        <f t="shared" si="2"/>
        <v>45.9200125964415</v>
      </c>
      <c r="P8" s="9"/>
    </row>
    <row r="9" spans="1:16" ht="15">
      <c r="A9" s="12"/>
      <c r="B9" s="42">
        <v>514</v>
      </c>
      <c r="C9" s="19" t="s">
        <v>22</v>
      </c>
      <c r="D9" s="43">
        <v>133537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133537</v>
      </c>
      <c r="O9" s="44">
        <f t="shared" si="2"/>
        <v>21.026137616123446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1050062</v>
      </c>
      <c r="L10" s="43">
        <v>0</v>
      </c>
      <c r="M10" s="43">
        <v>0</v>
      </c>
      <c r="N10" s="43">
        <f t="shared" si="1"/>
        <v>1050062</v>
      </c>
      <c r="O10" s="44">
        <f t="shared" si="2"/>
        <v>165.3380569988978</v>
      </c>
      <c r="P10" s="9"/>
    </row>
    <row r="11" spans="1:16" ht="15">
      <c r="A11" s="12"/>
      <c r="B11" s="42">
        <v>519</v>
      </c>
      <c r="C11" s="19" t="s">
        <v>58</v>
      </c>
      <c r="D11" s="43">
        <v>58944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58944</v>
      </c>
      <c r="O11" s="44">
        <f t="shared" si="2"/>
        <v>9.281058101086444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2671537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2671537</v>
      </c>
      <c r="O12" s="41">
        <f t="shared" si="2"/>
        <v>420.6482443709652</v>
      </c>
      <c r="P12" s="10"/>
    </row>
    <row r="13" spans="1:16" ht="15">
      <c r="A13" s="12"/>
      <c r="B13" s="42">
        <v>521</v>
      </c>
      <c r="C13" s="19" t="s">
        <v>26</v>
      </c>
      <c r="D13" s="43">
        <v>1454638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1454638</v>
      </c>
      <c r="O13" s="44">
        <f t="shared" si="2"/>
        <v>229.04078097937332</v>
      </c>
      <c r="P13" s="9"/>
    </row>
    <row r="14" spans="1:16" ht="15">
      <c r="A14" s="12"/>
      <c r="B14" s="42">
        <v>522</v>
      </c>
      <c r="C14" s="19" t="s">
        <v>27</v>
      </c>
      <c r="D14" s="43">
        <v>698166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698166</v>
      </c>
      <c r="O14" s="44">
        <f t="shared" si="2"/>
        <v>109.93008974964573</v>
      </c>
      <c r="P14" s="9"/>
    </row>
    <row r="15" spans="1:16" ht="15">
      <c r="A15" s="12"/>
      <c r="B15" s="42">
        <v>524</v>
      </c>
      <c r="C15" s="19" t="s">
        <v>28</v>
      </c>
      <c r="D15" s="43">
        <v>518733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518733</v>
      </c>
      <c r="O15" s="44">
        <f t="shared" si="2"/>
        <v>81.67737364194615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SUM(D17:D21)</f>
        <v>621346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2278788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2900134</v>
      </c>
      <c r="O16" s="41">
        <f t="shared" si="2"/>
        <v>456.6421036057314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782955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782955</v>
      </c>
      <c r="O17" s="44">
        <f t="shared" si="2"/>
        <v>123.28058573452999</v>
      </c>
      <c r="P17" s="9"/>
    </row>
    <row r="18" spans="1:16" ht="15">
      <c r="A18" s="12"/>
      <c r="B18" s="42">
        <v>534</v>
      </c>
      <c r="C18" s="19" t="s">
        <v>59</v>
      </c>
      <c r="D18" s="43">
        <v>570522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570522</v>
      </c>
      <c r="O18" s="44">
        <f t="shared" si="2"/>
        <v>89.83183750590459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1399188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1399188</v>
      </c>
      <c r="O19" s="44">
        <f t="shared" si="2"/>
        <v>220.30987246102976</v>
      </c>
      <c r="P19" s="9"/>
    </row>
    <row r="20" spans="1:16" ht="15">
      <c r="A20" s="12"/>
      <c r="B20" s="42">
        <v>538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96645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96645</v>
      </c>
      <c r="O20" s="44">
        <f t="shared" si="2"/>
        <v>15.21728861596599</v>
      </c>
      <c r="P20" s="9"/>
    </row>
    <row r="21" spans="1:16" ht="15">
      <c r="A21" s="12"/>
      <c r="B21" s="42">
        <v>539</v>
      </c>
      <c r="C21" s="19" t="s">
        <v>35</v>
      </c>
      <c r="D21" s="43">
        <v>50824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50824</v>
      </c>
      <c r="O21" s="44">
        <f t="shared" si="2"/>
        <v>8.002519288301055</v>
      </c>
      <c r="P21" s="9"/>
    </row>
    <row r="22" spans="1:16" ht="15.75">
      <c r="A22" s="26" t="s">
        <v>36</v>
      </c>
      <c r="B22" s="27"/>
      <c r="C22" s="28"/>
      <c r="D22" s="29">
        <f aca="true" t="shared" si="5" ref="D22:M22">SUM(D23:D23)</f>
        <v>446742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446742</v>
      </c>
      <c r="O22" s="41">
        <f t="shared" si="2"/>
        <v>70.34199338686821</v>
      </c>
      <c r="P22" s="10"/>
    </row>
    <row r="23" spans="1:16" ht="15">
      <c r="A23" s="12"/>
      <c r="B23" s="42">
        <v>541</v>
      </c>
      <c r="C23" s="19" t="s">
        <v>61</v>
      </c>
      <c r="D23" s="43">
        <v>446742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446742</v>
      </c>
      <c r="O23" s="44">
        <f t="shared" si="2"/>
        <v>70.34199338686821</v>
      </c>
      <c r="P23" s="9"/>
    </row>
    <row r="24" spans="1:16" ht="15.75">
      <c r="A24" s="26" t="s">
        <v>73</v>
      </c>
      <c r="B24" s="27"/>
      <c r="C24" s="28"/>
      <c r="D24" s="29">
        <f aca="true" t="shared" si="6" ref="D24:M24">SUM(D25:D25)</f>
        <v>0</v>
      </c>
      <c r="E24" s="29">
        <f t="shared" si="6"/>
        <v>80828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80828</v>
      </c>
      <c r="O24" s="41">
        <f t="shared" si="2"/>
        <v>12.726814674854353</v>
      </c>
      <c r="P24" s="10"/>
    </row>
    <row r="25" spans="1:16" ht="15">
      <c r="A25" s="90"/>
      <c r="B25" s="91">
        <v>559</v>
      </c>
      <c r="C25" s="92" t="s">
        <v>74</v>
      </c>
      <c r="D25" s="43">
        <v>0</v>
      </c>
      <c r="E25" s="43">
        <v>80828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80828</v>
      </c>
      <c r="O25" s="44">
        <f t="shared" si="2"/>
        <v>12.726814674854353</v>
      </c>
      <c r="P25" s="9"/>
    </row>
    <row r="26" spans="1:16" ht="15.75">
      <c r="A26" s="26" t="s">
        <v>38</v>
      </c>
      <c r="B26" s="27"/>
      <c r="C26" s="28"/>
      <c r="D26" s="29">
        <f aca="true" t="shared" si="7" ref="D26:M26">SUM(D27:D28)</f>
        <v>688053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688053</v>
      </c>
      <c r="O26" s="41">
        <f t="shared" si="2"/>
        <v>108.33774208786018</v>
      </c>
      <c r="P26" s="9"/>
    </row>
    <row r="27" spans="1:16" ht="15">
      <c r="A27" s="12"/>
      <c r="B27" s="42">
        <v>571</v>
      </c>
      <c r="C27" s="19" t="s">
        <v>39</v>
      </c>
      <c r="D27" s="43">
        <v>170645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170645</v>
      </c>
      <c r="O27" s="44">
        <f t="shared" si="2"/>
        <v>26.868997008345143</v>
      </c>
      <c r="P27" s="9"/>
    </row>
    <row r="28" spans="1:16" ht="15">
      <c r="A28" s="12"/>
      <c r="B28" s="42">
        <v>572</v>
      </c>
      <c r="C28" s="19" t="s">
        <v>62</v>
      </c>
      <c r="D28" s="43">
        <v>517408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517408</v>
      </c>
      <c r="O28" s="44">
        <f t="shared" si="2"/>
        <v>81.46874507951503</v>
      </c>
      <c r="P28" s="9"/>
    </row>
    <row r="29" spans="1:16" ht="15.75">
      <c r="A29" s="26" t="s">
        <v>63</v>
      </c>
      <c r="B29" s="27"/>
      <c r="C29" s="28"/>
      <c r="D29" s="29">
        <f aca="true" t="shared" si="8" ref="D29:M29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545701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545701</v>
      </c>
      <c r="O29" s="41">
        <f t="shared" si="2"/>
        <v>85.92363407337427</v>
      </c>
      <c r="P29" s="9"/>
    </row>
    <row r="30" spans="1:16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545701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545701</v>
      </c>
      <c r="O30" s="44">
        <f t="shared" si="2"/>
        <v>85.92363407337427</v>
      </c>
      <c r="P30" s="9"/>
    </row>
    <row r="31" spans="1:119" ht="16.5" thickBot="1">
      <c r="A31" s="13" t="s">
        <v>10</v>
      </c>
      <c r="B31" s="21"/>
      <c r="C31" s="20"/>
      <c r="D31" s="14">
        <f>SUM(D5,D12,D16,D22,D24,D26,D29)</f>
        <v>5777029</v>
      </c>
      <c r="E31" s="14">
        <f aca="true" t="shared" si="9" ref="E31:M31">SUM(E5,E12,E16,E22,E24,E26,E29)</f>
        <v>80828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2824489</v>
      </c>
      <c r="J31" s="14">
        <f t="shared" si="9"/>
        <v>0</v>
      </c>
      <c r="K31" s="14">
        <f t="shared" si="9"/>
        <v>1050062</v>
      </c>
      <c r="L31" s="14">
        <f t="shared" si="9"/>
        <v>0</v>
      </c>
      <c r="M31" s="14">
        <f t="shared" si="9"/>
        <v>0</v>
      </c>
      <c r="N31" s="14">
        <f t="shared" si="1"/>
        <v>9732408</v>
      </c>
      <c r="O31" s="35">
        <f t="shared" si="2"/>
        <v>1532.4213509683514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83</v>
      </c>
      <c r="M33" s="93"/>
      <c r="N33" s="93"/>
      <c r="O33" s="39">
        <v>6351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1351062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437893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1788955</v>
      </c>
      <c r="O5" s="30">
        <f aca="true" t="shared" si="2" ref="O5:O31">(N5/O$33)</f>
        <v>288.58767543152123</v>
      </c>
      <c r="P5" s="6"/>
    </row>
    <row r="6" spans="1:16" ht="15">
      <c r="A6" s="12"/>
      <c r="B6" s="42">
        <v>511</v>
      </c>
      <c r="C6" s="19" t="s">
        <v>19</v>
      </c>
      <c r="D6" s="43">
        <v>360253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360253</v>
      </c>
      <c r="O6" s="44">
        <f t="shared" si="2"/>
        <v>58.11469591869656</v>
      </c>
      <c r="P6" s="9"/>
    </row>
    <row r="7" spans="1:16" ht="15">
      <c r="A7" s="12"/>
      <c r="B7" s="42">
        <v>512</v>
      </c>
      <c r="C7" s="19" t="s">
        <v>20</v>
      </c>
      <c r="D7" s="43">
        <v>442702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442702</v>
      </c>
      <c r="O7" s="44">
        <f t="shared" si="2"/>
        <v>71.41506694628166</v>
      </c>
      <c r="P7" s="9"/>
    </row>
    <row r="8" spans="1:16" ht="15">
      <c r="A8" s="12"/>
      <c r="B8" s="42">
        <v>513</v>
      </c>
      <c r="C8" s="19" t="s">
        <v>21</v>
      </c>
      <c r="D8" s="43">
        <v>376258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376258</v>
      </c>
      <c r="O8" s="44">
        <f t="shared" si="2"/>
        <v>60.69656396192934</v>
      </c>
      <c r="P8" s="9"/>
    </row>
    <row r="9" spans="1:16" ht="15">
      <c r="A9" s="12"/>
      <c r="B9" s="42">
        <v>514</v>
      </c>
      <c r="C9" s="19" t="s">
        <v>22</v>
      </c>
      <c r="D9" s="43">
        <v>113099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113099</v>
      </c>
      <c r="O9" s="44">
        <f t="shared" si="2"/>
        <v>18.24471688982094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437893</v>
      </c>
      <c r="L10" s="43">
        <v>0</v>
      </c>
      <c r="M10" s="43">
        <v>0</v>
      </c>
      <c r="N10" s="43">
        <f t="shared" si="1"/>
        <v>437893</v>
      </c>
      <c r="O10" s="44">
        <f t="shared" si="2"/>
        <v>70.63929666075174</v>
      </c>
      <c r="P10" s="9"/>
    </row>
    <row r="11" spans="1:16" ht="15">
      <c r="A11" s="12"/>
      <c r="B11" s="42">
        <v>519</v>
      </c>
      <c r="C11" s="19" t="s">
        <v>58</v>
      </c>
      <c r="D11" s="43">
        <v>58750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58750</v>
      </c>
      <c r="O11" s="44">
        <f t="shared" si="2"/>
        <v>9.477335054040974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2385671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2385671</v>
      </c>
      <c r="O12" s="41">
        <f t="shared" si="2"/>
        <v>384.84771737376997</v>
      </c>
      <c r="P12" s="10"/>
    </row>
    <row r="13" spans="1:16" ht="15">
      <c r="A13" s="12"/>
      <c r="B13" s="42">
        <v>521</v>
      </c>
      <c r="C13" s="19" t="s">
        <v>26</v>
      </c>
      <c r="D13" s="43">
        <v>1285070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1285070</v>
      </c>
      <c r="O13" s="44">
        <f t="shared" si="2"/>
        <v>207.30279077270526</v>
      </c>
      <c r="P13" s="9"/>
    </row>
    <row r="14" spans="1:16" ht="15">
      <c r="A14" s="12"/>
      <c r="B14" s="42">
        <v>522</v>
      </c>
      <c r="C14" s="19" t="s">
        <v>27</v>
      </c>
      <c r="D14" s="43">
        <v>621402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621402</v>
      </c>
      <c r="O14" s="44">
        <f t="shared" si="2"/>
        <v>100.24229714470076</v>
      </c>
      <c r="P14" s="9"/>
    </row>
    <row r="15" spans="1:16" ht="15">
      <c r="A15" s="12"/>
      <c r="B15" s="42">
        <v>524</v>
      </c>
      <c r="C15" s="19" t="s">
        <v>28</v>
      </c>
      <c r="D15" s="43">
        <v>479199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479199</v>
      </c>
      <c r="O15" s="44">
        <f t="shared" si="2"/>
        <v>77.30262945636393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SUM(D17:D21)</f>
        <v>636313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2270219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2906532</v>
      </c>
      <c r="O16" s="41">
        <f t="shared" si="2"/>
        <v>468.87110824326504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735065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735065</v>
      </c>
      <c r="O17" s="44">
        <f t="shared" si="2"/>
        <v>118.57799645104049</v>
      </c>
      <c r="P17" s="9"/>
    </row>
    <row r="18" spans="1:16" ht="15">
      <c r="A18" s="12"/>
      <c r="B18" s="42">
        <v>534</v>
      </c>
      <c r="C18" s="19" t="s">
        <v>59</v>
      </c>
      <c r="D18" s="43">
        <v>583387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583387</v>
      </c>
      <c r="O18" s="44">
        <f t="shared" si="2"/>
        <v>94.1098564284562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1444744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1444744</v>
      </c>
      <c r="O19" s="44">
        <f t="shared" si="2"/>
        <v>233.0608162606872</v>
      </c>
      <c r="P19" s="9"/>
    </row>
    <row r="20" spans="1:16" ht="15">
      <c r="A20" s="12"/>
      <c r="B20" s="42">
        <v>538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90410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90410</v>
      </c>
      <c r="O20" s="44">
        <f t="shared" si="2"/>
        <v>14.58461042103565</v>
      </c>
      <c r="P20" s="9"/>
    </row>
    <row r="21" spans="1:16" ht="15">
      <c r="A21" s="12"/>
      <c r="B21" s="42">
        <v>539</v>
      </c>
      <c r="C21" s="19" t="s">
        <v>35</v>
      </c>
      <c r="D21" s="43">
        <v>52926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52926</v>
      </c>
      <c r="O21" s="44">
        <f t="shared" si="2"/>
        <v>8.537828682045491</v>
      </c>
      <c r="P21" s="9"/>
    </row>
    <row r="22" spans="1:16" ht="15.75">
      <c r="A22" s="26" t="s">
        <v>36</v>
      </c>
      <c r="B22" s="27"/>
      <c r="C22" s="28"/>
      <c r="D22" s="29">
        <f aca="true" t="shared" si="5" ref="D22:M22">SUM(D23:D23)</f>
        <v>996128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996128</v>
      </c>
      <c r="O22" s="41">
        <f t="shared" si="2"/>
        <v>160.69172447168899</v>
      </c>
      <c r="P22" s="10"/>
    </row>
    <row r="23" spans="1:16" ht="15">
      <c r="A23" s="12"/>
      <c r="B23" s="42">
        <v>541</v>
      </c>
      <c r="C23" s="19" t="s">
        <v>61</v>
      </c>
      <c r="D23" s="43">
        <v>996128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996128</v>
      </c>
      <c r="O23" s="44">
        <f t="shared" si="2"/>
        <v>160.69172447168899</v>
      </c>
      <c r="P23" s="9"/>
    </row>
    <row r="24" spans="1:16" ht="15.75">
      <c r="A24" s="26" t="s">
        <v>73</v>
      </c>
      <c r="B24" s="27"/>
      <c r="C24" s="28"/>
      <c r="D24" s="29">
        <f aca="true" t="shared" si="6" ref="D24:M24">SUM(D25:D25)</f>
        <v>0</v>
      </c>
      <c r="E24" s="29">
        <f t="shared" si="6"/>
        <v>239790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239790</v>
      </c>
      <c r="O24" s="41">
        <f t="shared" si="2"/>
        <v>38.68204549120826</v>
      </c>
      <c r="P24" s="10"/>
    </row>
    <row r="25" spans="1:16" ht="15">
      <c r="A25" s="90"/>
      <c r="B25" s="91">
        <v>559</v>
      </c>
      <c r="C25" s="92" t="s">
        <v>74</v>
      </c>
      <c r="D25" s="43">
        <v>0</v>
      </c>
      <c r="E25" s="43">
        <v>239790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239790</v>
      </c>
      <c r="O25" s="44">
        <f t="shared" si="2"/>
        <v>38.68204549120826</v>
      </c>
      <c r="P25" s="9"/>
    </row>
    <row r="26" spans="1:16" ht="15.75">
      <c r="A26" s="26" t="s">
        <v>38</v>
      </c>
      <c r="B26" s="27"/>
      <c r="C26" s="28"/>
      <c r="D26" s="29">
        <f aca="true" t="shared" si="7" ref="D26:M26">SUM(D27:D28)</f>
        <v>917397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917397</v>
      </c>
      <c r="O26" s="41">
        <f t="shared" si="2"/>
        <v>147.991127601226</v>
      </c>
      <c r="P26" s="9"/>
    </row>
    <row r="27" spans="1:16" ht="15">
      <c r="A27" s="12"/>
      <c r="B27" s="42">
        <v>571</v>
      </c>
      <c r="C27" s="19" t="s">
        <v>39</v>
      </c>
      <c r="D27" s="43">
        <v>167184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167184</v>
      </c>
      <c r="O27" s="44">
        <f t="shared" si="2"/>
        <v>26.969511211485724</v>
      </c>
      <c r="P27" s="9"/>
    </row>
    <row r="28" spans="1:16" ht="15">
      <c r="A28" s="12"/>
      <c r="B28" s="42">
        <v>572</v>
      </c>
      <c r="C28" s="19" t="s">
        <v>62</v>
      </c>
      <c r="D28" s="43">
        <v>750213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750213</v>
      </c>
      <c r="O28" s="44">
        <f t="shared" si="2"/>
        <v>121.02161638974027</v>
      </c>
      <c r="P28" s="9"/>
    </row>
    <row r="29" spans="1:16" ht="15.75">
      <c r="A29" s="26" t="s">
        <v>63</v>
      </c>
      <c r="B29" s="27"/>
      <c r="C29" s="28"/>
      <c r="D29" s="29">
        <f aca="true" t="shared" si="8" ref="D29:M29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642425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642425</v>
      </c>
      <c r="O29" s="41">
        <f t="shared" si="2"/>
        <v>103.63365058880464</v>
      </c>
      <c r="P29" s="9"/>
    </row>
    <row r="30" spans="1:16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642425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642425</v>
      </c>
      <c r="O30" s="44">
        <f t="shared" si="2"/>
        <v>103.63365058880464</v>
      </c>
      <c r="P30" s="9"/>
    </row>
    <row r="31" spans="1:119" ht="16.5" thickBot="1">
      <c r="A31" s="13" t="s">
        <v>10</v>
      </c>
      <c r="B31" s="21"/>
      <c r="C31" s="20"/>
      <c r="D31" s="14">
        <f>SUM(D5,D12,D16,D22,D24,D26,D29)</f>
        <v>6286571</v>
      </c>
      <c r="E31" s="14">
        <f aca="true" t="shared" si="9" ref="E31:M31">SUM(E5,E12,E16,E22,E24,E26,E29)</f>
        <v>239790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2912644</v>
      </c>
      <c r="J31" s="14">
        <f t="shared" si="9"/>
        <v>0</v>
      </c>
      <c r="K31" s="14">
        <f t="shared" si="9"/>
        <v>437893</v>
      </c>
      <c r="L31" s="14">
        <f t="shared" si="9"/>
        <v>0</v>
      </c>
      <c r="M31" s="14">
        <f t="shared" si="9"/>
        <v>0</v>
      </c>
      <c r="N31" s="14">
        <f t="shared" si="1"/>
        <v>9876898</v>
      </c>
      <c r="O31" s="35">
        <f t="shared" si="2"/>
        <v>1593.305049201484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81</v>
      </c>
      <c r="M33" s="93"/>
      <c r="N33" s="93"/>
      <c r="O33" s="39">
        <v>6199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1329543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435664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1765207</v>
      </c>
      <c r="O5" s="30">
        <f aca="true" t="shared" si="2" ref="O5:O31">(N5/O$33)</f>
        <v>296.67344537815126</v>
      </c>
      <c r="P5" s="6"/>
    </row>
    <row r="6" spans="1:16" ht="15">
      <c r="A6" s="12"/>
      <c r="B6" s="42">
        <v>511</v>
      </c>
      <c r="C6" s="19" t="s">
        <v>19</v>
      </c>
      <c r="D6" s="43">
        <v>336146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336146</v>
      </c>
      <c r="O6" s="44">
        <f t="shared" si="2"/>
        <v>56.49512605042017</v>
      </c>
      <c r="P6" s="9"/>
    </row>
    <row r="7" spans="1:16" ht="15">
      <c r="A7" s="12"/>
      <c r="B7" s="42">
        <v>512</v>
      </c>
      <c r="C7" s="19" t="s">
        <v>20</v>
      </c>
      <c r="D7" s="43">
        <v>386861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386861</v>
      </c>
      <c r="O7" s="44">
        <f t="shared" si="2"/>
        <v>65.01865546218487</v>
      </c>
      <c r="P7" s="9"/>
    </row>
    <row r="8" spans="1:16" ht="15">
      <c r="A8" s="12"/>
      <c r="B8" s="42">
        <v>513</v>
      </c>
      <c r="C8" s="19" t="s">
        <v>21</v>
      </c>
      <c r="D8" s="43">
        <v>476193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476193</v>
      </c>
      <c r="O8" s="44">
        <f t="shared" si="2"/>
        <v>80.03243697478992</v>
      </c>
      <c r="P8" s="9"/>
    </row>
    <row r="9" spans="1:16" ht="15">
      <c r="A9" s="12"/>
      <c r="B9" s="42">
        <v>514</v>
      </c>
      <c r="C9" s="19" t="s">
        <v>22</v>
      </c>
      <c r="D9" s="43">
        <v>76794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76794</v>
      </c>
      <c r="O9" s="44">
        <f t="shared" si="2"/>
        <v>12.90655462184874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435664</v>
      </c>
      <c r="L10" s="43">
        <v>0</v>
      </c>
      <c r="M10" s="43">
        <v>0</v>
      </c>
      <c r="N10" s="43">
        <f t="shared" si="1"/>
        <v>435664</v>
      </c>
      <c r="O10" s="44">
        <f t="shared" si="2"/>
        <v>73.22084033613446</v>
      </c>
      <c r="P10" s="9"/>
    </row>
    <row r="11" spans="1:16" ht="15">
      <c r="A11" s="12"/>
      <c r="B11" s="42">
        <v>519</v>
      </c>
      <c r="C11" s="19" t="s">
        <v>58</v>
      </c>
      <c r="D11" s="43">
        <v>53549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53549</v>
      </c>
      <c r="O11" s="44">
        <f t="shared" si="2"/>
        <v>8.999831932773109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1941934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1941934</v>
      </c>
      <c r="O12" s="41">
        <f t="shared" si="2"/>
        <v>326.3754621848739</v>
      </c>
      <c r="P12" s="10"/>
    </row>
    <row r="13" spans="1:16" ht="15">
      <c r="A13" s="12"/>
      <c r="B13" s="42">
        <v>521</v>
      </c>
      <c r="C13" s="19" t="s">
        <v>26</v>
      </c>
      <c r="D13" s="43">
        <v>1069791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1069791</v>
      </c>
      <c r="O13" s="44">
        <f t="shared" si="2"/>
        <v>179.79680672268907</v>
      </c>
      <c r="P13" s="9"/>
    </row>
    <row r="14" spans="1:16" ht="15">
      <c r="A14" s="12"/>
      <c r="B14" s="42">
        <v>522</v>
      </c>
      <c r="C14" s="19" t="s">
        <v>27</v>
      </c>
      <c r="D14" s="43">
        <v>585523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585523</v>
      </c>
      <c r="O14" s="44">
        <f t="shared" si="2"/>
        <v>98.4072268907563</v>
      </c>
      <c r="P14" s="9"/>
    </row>
    <row r="15" spans="1:16" ht="15">
      <c r="A15" s="12"/>
      <c r="B15" s="42">
        <v>524</v>
      </c>
      <c r="C15" s="19" t="s">
        <v>28</v>
      </c>
      <c r="D15" s="43">
        <v>286620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286620</v>
      </c>
      <c r="O15" s="44">
        <f t="shared" si="2"/>
        <v>48.17142857142857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SUM(D17:D21)</f>
        <v>520698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2426903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2947601</v>
      </c>
      <c r="O16" s="41">
        <f t="shared" si="2"/>
        <v>495.3951260504202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942048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942048</v>
      </c>
      <c r="O17" s="44">
        <f t="shared" si="2"/>
        <v>158.3273949579832</v>
      </c>
      <c r="P17" s="9"/>
    </row>
    <row r="18" spans="1:16" ht="15">
      <c r="A18" s="12"/>
      <c r="B18" s="42">
        <v>534</v>
      </c>
      <c r="C18" s="19" t="s">
        <v>59</v>
      </c>
      <c r="D18" s="43">
        <v>471083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471083</v>
      </c>
      <c r="O18" s="44">
        <f t="shared" si="2"/>
        <v>79.17361344537815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1411326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1411326</v>
      </c>
      <c r="O19" s="44">
        <f t="shared" si="2"/>
        <v>237.19764705882352</v>
      </c>
      <c r="P19" s="9"/>
    </row>
    <row r="20" spans="1:16" ht="15">
      <c r="A20" s="12"/>
      <c r="B20" s="42">
        <v>538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73529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73529</v>
      </c>
      <c r="O20" s="44">
        <f t="shared" si="2"/>
        <v>12.35781512605042</v>
      </c>
      <c r="P20" s="9"/>
    </row>
    <row r="21" spans="1:16" ht="15">
      <c r="A21" s="12"/>
      <c r="B21" s="42">
        <v>539</v>
      </c>
      <c r="C21" s="19" t="s">
        <v>35</v>
      </c>
      <c r="D21" s="43">
        <v>49615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49615</v>
      </c>
      <c r="O21" s="44">
        <f t="shared" si="2"/>
        <v>8.338655462184875</v>
      </c>
      <c r="P21" s="9"/>
    </row>
    <row r="22" spans="1:16" ht="15.75">
      <c r="A22" s="26" t="s">
        <v>36</v>
      </c>
      <c r="B22" s="27"/>
      <c r="C22" s="28"/>
      <c r="D22" s="29">
        <f aca="true" t="shared" si="5" ref="D22:M22">SUM(D23:D23)</f>
        <v>480037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480037</v>
      </c>
      <c r="O22" s="41">
        <f t="shared" si="2"/>
        <v>80.67848739495798</v>
      </c>
      <c r="P22" s="10"/>
    </row>
    <row r="23" spans="1:16" ht="15">
      <c r="A23" s="12"/>
      <c r="B23" s="42">
        <v>541</v>
      </c>
      <c r="C23" s="19" t="s">
        <v>61</v>
      </c>
      <c r="D23" s="43">
        <v>480037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480037</v>
      </c>
      <c r="O23" s="44">
        <f t="shared" si="2"/>
        <v>80.67848739495798</v>
      </c>
      <c r="P23" s="9"/>
    </row>
    <row r="24" spans="1:16" ht="15.75">
      <c r="A24" s="26" t="s">
        <v>73</v>
      </c>
      <c r="B24" s="27"/>
      <c r="C24" s="28"/>
      <c r="D24" s="29">
        <f aca="true" t="shared" si="6" ref="D24:M24">SUM(D25:D25)</f>
        <v>0</v>
      </c>
      <c r="E24" s="29">
        <f t="shared" si="6"/>
        <v>24469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24469</v>
      </c>
      <c r="O24" s="41">
        <f t="shared" si="2"/>
        <v>4.112436974789916</v>
      </c>
      <c r="P24" s="10"/>
    </row>
    <row r="25" spans="1:16" ht="15">
      <c r="A25" s="90"/>
      <c r="B25" s="91">
        <v>559</v>
      </c>
      <c r="C25" s="92" t="s">
        <v>74</v>
      </c>
      <c r="D25" s="43">
        <v>0</v>
      </c>
      <c r="E25" s="43">
        <v>24469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24469</v>
      </c>
      <c r="O25" s="44">
        <f t="shared" si="2"/>
        <v>4.112436974789916</v>
      </c>
      <c r="P25" s="9"/>
    </row>
    <row r="26" spans="1:16" ht="15.75">
      <c r="A26" s="26" t="s">
        <v>38</v>
      </c>
      <c r="B26" s="27"/>
      <c r="C26" s="28"/>
      <c r="D26" s="29">
        <f aca="true" t="shared" si="7" ref="D26:M26">SUM(D27:D28)</f>
        <v>655258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655258</v>
      </c>
      <c r="O26" s="41">
        <f t="shared" si="2"/>
        <v>110.1273949579832</v>
      </c>
      <c r="P26" s="9"/>
    </row>
    <row r="27" spans="1:16" ht="15">
      <c r="A27" s="12"/>
      <c r="B27" s="42">
        <v>571</v>
      </c>
      <c r="C27" s="19" t="s">
        <v>39</v>
      </c>
      <c r="D27" s="43">
        <v>160682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160682</v>
      </c>
      <c r="O27" s="44">
        <f t="shared" si="2"/>
        <v>27.005378151260505</v>
      </c>
      <c r="P27" s="9"/>
    </row>
    <row r="28" spans="1:16" ht="15">
      <c r="A28" s="12"/>
      <c r="B28" s="42">
        <v>572</v>
      </c>
      <c r="C28" s="19" t="s">
        <v>62</v>
      </c>
      <c r="D28" s="43">
        <v>494576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494576</v>
      </c>
      <c r="O28" s="44">
        <f t="shared" si="2"/>
        <v>83.12201680672268</v>
      </c>
      <c r="P28" s="9"/>
    </row>
    <row r="29" spans="1:16" ht="15.75">
      <c r="A29" s="26" t="s">
        <v>63</v>
      </c>
      <c r="B29" s="27"/>
      <c r="C29" s="28"/>
      <c r="D29" s="29">
        <f aca="true" t="shared" si="8" ref="D29:M29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461809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461809</v>
      </c>
      <c r="O29" s="41">
        <f t="shared" si="2"/>
        <v>77.61495798319328</v>
      </c>
      <c r="P29" s="9"/>
    </row>
    <row r="30" spans="1:16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461809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461809</v>
      </c>
      <c r="O30" s="44">
        <f t="shared" si="2"/>
        <v>77.61495798319328</v>
      </c>
      <c r="P30" s="9"/>
    </row>
    <row r="31" spans="1:119" ht="16.5" thickBot="1">
      <c r="A31" s="13" t="s">
        <v>10</v>
      </c>
      <c r="B31" s="21"/>
      <c r="C31" s="20"/>
      <c r="D31" s="14">
        <f>SUM(D5,D12,D16,D22,D24,D26,D29)</f>
        <v>4927470</v>
      </c>
      <c r="E31" s="14">
        <f aca="true" t="shared" si="9" ref="E31:M31">SUM(E5,E12,E16,E22,E24,E26,E29)</f>
        <v>24469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2888712</v>
      </c>
      <c r="J31" s="14">
        <f t="shared" si="9"/>
        <v>0</v>
      </c>
      <c r="K31" s="14">
        <f t="shared" si="9"/>
        <v>435664</v>
      </c>
      <c r="L31" s="14">
        <f t="shared" si="9"/>
        <v>0</v>
      </c>
      <c r="M31" s="14">
        <f t="shared" si="9"/>
        <v>0</v>
      </c>
      <c r="N31" s="14">
        <f t="shared" si="1"/>
        <v>8276315</v>
      </c>
      <c r="O31" s="35">
        <f t="shared" si="2"/>
        <v>1390.9773109243697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79</v>
      </c>
      <c r="M33" s="93"/>
      <c r="N33" s="93"/>
      <c r="O33" s="39">
        <v>5950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1736107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437007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2173114</v>
      </c>
      <c r="O5" s="30">
        <f aca="true" t="shared" si="2" ref="O5:O31">(N5/O$33)</f>
        <v>368.137218363544</v>
      </c>
      <c r="P5" s="6"/>
    </row>
    <row r="6" spans="1:16" ht="15">
      <c r="A6" s="12"/>
      <c r="B6" s="42">
        <v>511</v>
      </c>
      <c r="C6" s="19" t="s">
        <v>19</v>
      </c>
      <c r="D6" s="43">
        <v>739789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739789</v>
      </c>
      <c r="O6" s="44">
        <f t="shared" si="2"/>
        <v>125.32424191089277</v>
      </c>
      <c r="P6" s="9"/>
    </row>
    <row r="7" spans="1:16" ht="15">
      <c r="A7" s="12"/>
      <c r="B7" s="42">
        <v>512</v>
      </c>
      <c r="C7" s="19" t="s">
        <v>20</v>
      </c>
      <c r="D7" s="43">
        <v>491454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491454</v>
      </c>
      <c r="O7" s="44">
        <f t="shared" si="2"/>
        <v>83.25495510757241</v>
      </c>
      <c r="P7" s="9"/>
    </row>
    <row r="8" spans="1:16" ht="15">
      <c r="A8" s="12"/>
      <c r="B8" s="42">
        <v>513</v>
      </c>
      <c r="C8" s="19" t="s">
        <v>21</v>
      </c>
      <c r="D8" s="43">
        <v>380290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380290</v>
      </c>
      <c r="O8" s="44">
        <f t="shared" si="2"/>
        <v>64.42317465695409</v>
      </c>
      <c r="P8" s="9"/>
    </row>
    <row r="9" spans="1:16" ht="15">
      <c r="A9" s="12"/>
      <c r="B9" s="42">
        <v>514</v>
      </c>
      <c r="C9" s="19" t="s">
        <v>22</v>
      </c>
      <c r="D9" s="43">
        <v>84777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84777</v>
      </c>
      <c r="O9" s="44">
        <f t="shared" si="2"/>
        <v>14.361680501439945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437007</v>
      </c>
      <c r="L10" s="43">
        <v>0</v>
      </c>
      <c r="M10" s="43">
        <v>0</v>
      </c>
      <c r="N10" s="43">
        <f t="shared" si="1"/>
        <v>437007</v>
      </c>
      <c r="O10" s="44">
        <f t="shared" si="2"/>
        <v>74.03133999661189</v>
      </c>
      <c r="P10" s="9"/>
    </row>
    <row r="11" spans="1:16" ht="15">
      <c r="A11" s="12"/>
      <c r="B11" s="42">
        <v>519</v>
      </c>
      <c r="C11" s="19" t="s">
        <v>58</v>
      </c>
      <c r="D11" s="43">
        <v>39797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39797</v>
      </c>
      <c r="O11" s="44">
        <f t="shared" si="2"/>
        <v>6.741826190072844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1945782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1945782</v>
      </c>
      <c r="O12" s="41">
        <f t="shared" si="2"/>
        <v>329.62595290530237</v>
      </c>
      <c r="P12" s="10"/>
    </row>
    <row r="13" spans="1:16" ht="15">
      <c r="A13" s="12"/>
      <c r="B13" s="42">
        <v>521</v>
      </c>
      <c r="C13" s="19" t="s">
        <v>26</v>
      </c>
      <c r="D13" s="43">
        <v>1059191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1059191</v>
      </c>
      <c r="O13" s="44">
        <f t="shared" si="2"/>
        <v>179.4326613586312</v>
      </c>
      <c r="P13" s="9"/>
    </row>
    <row r="14" spans="1:16" ht="15">
      <c r="A14" s="12"/>
      <c r="B14" s="42">
        <v>522</v>
      </c>
      <c r="C14" s="19" t="s">
        <v>27</v>
      </c>
      <c r="D14" s="43">
        <v>613260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613260</v>
      </c>
      <c r="O14" s="44">
        <f t="shared" si="2"/>
        <v>103.88954768761647</v>
      </c>
      <c r="P14" s="9"/>
    </row>
    <row r="15" spans="1:16" ht="15">
      <c r="A15" s="12"/>
      <c r="B15" s="42">
        <v>524</v>
      </c>
      <c r="C15" s="19" t="s">
        <v>28</v>
      </c>
      <c r="D15" s="43">
        <v>273331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273331</v>
      </c>
      <c r="O15" s="44">
        <f t="shared" si="2"/>
        <v>46.30374385905472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SUM(D17:D21)</f>
        <v>665730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2021250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2686980</v>
      </c>
      <c r="O16" s="41">
        <f t="shared" si="2"/>
        <v>455.1888870066068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684854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684854</v>
      </c>
      <c r="O17" s="44">
        <f t="shared" si="2"/>
        <v>116.01795697103168</v>
      </c>
      <c r="P17" s="9"/>
    </row>
    <row r="18" spans="1:16" ht="15">
      <c r="A18" s="12"/>
      <c r="B18" s="42">
        <v>534</v>
      </c>
      <c r="C18" s="19" t="s">
        <v>59</v>
      </c>
      <c r="D18" s="43">
        <v>613140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613140</v>
      </c>
      <c r="O18" s="44">
        <f t="shared" si="2"/>
        <v>103.86921904116551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1261161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1261161</v>
      </c>
      <c r="O19" s="44">
        <f t="shared" si="2"/>
        <v>213.64746738946297</v>
      </c>
      <c r="P19" s="9"/>
    </row>
    <row r="20" spans="1:16" ht="15">
      <c r="A20" s="12"/>
      <c r="B20" s="42">
        <v>538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75235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75235</v>
      </c>
      <c r="O20" s="44">
        <f t="shared" si="2"/>
        <v>12.74521429781467</v>
      </c>
      <c r="P20" s="9"/>
    </row>
    <row r="21" spans="1:16" ht="15">
      <c r="A21" s="12"/>
      <c r="B21" s="42">
        <v>539</v>
      </c>
      <c r="C21" s="19" t="s">
        <v>35</v>
      </c>
      <c r="D21" s="43">
        <v>52590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52590</v>
      </c>
      <c r="O21" s="44">
        <f t="shared" si="2"/>
        <v>8.909029307131966</v>
      </c>
      <c r="P21" s="9"/>
    </row>
    <row r="22" spans="1:16" ht="15.75">
      <c r="A22" s="26" t="s">
        <v>36</v>
      </c>
      <c r="B22" s="27"/>
      <c r="C22" s="28"/>
      <c r="D22" s="29">
        <f aca="true" t="shared" si="5" ref="D22:M22">SUM(D23:D23)</f>
        <v>621449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621449</v>
      </c>
      <c r="O22" s="41">
        <f t="shared" si="2"/>
        <v>105.2768084025072</v>
      </c>
      <c r="P22" s="10"/>
    </row>
    <row r="23" spans="1:16" ht="15">
      <c r="A23" s="12"/>
      <c r="B23" s="42">
        <v>541</v>
      </c>
      <c r="C23" s="19" t="s">
        <v>61</v>
      </c>
      <c r="D23" s="43">
        <v>621449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621449</v>
      </c>
      <c r="O23" s="44">
        <f t="shared" si="2"/>
        <v>105.2768084025072</v>
      </c>
      <c r="P23" s="9"/>
    </row>
    <row r="24" spans="1:16" ht="15.75">
      <c r="A24" s="26" t="s">
        <v>73</v>
      </c>
      <c r="B24" s="27"/>
      <c r="C24" s="28"/>
      <c r="D24" s="29">
        <f aca="true" t="shared" si="6" ref="D24:M24">SUM(D25:D25)</f>
        <v>1065</v>
      </c>
      <c r="E24" s="29">
        <f t="shared" si="6"/>
        <v>14615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15680</v>
      </c>
      <c r="O24" s="41">
        <f t="shared" si="2"/>
        <v>2.656276469591733</v>
      </c>
      <c r="P24" s="10"/>
    </row>
    <row r="25" spans="1:16" ht="15">
      <c r="A25" s="90"/>
      <c r="B25" s="91">
        <v>559</v>
      </c>
      <c r="C25" s="92" t="s">
        <v>74</v>
      </c>
      <c r="D25" s="43">
        <v>1065</v>
      </c>
      <c r="E25" s="43">
        <v>14615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15680</v>
      </c>
      <c r="O25" s="44">
        <f t="shared" si="2"/>
        <v>2.656276469591733</v>
      </c>
      <c r="P25" s="9"/>
    </row>
    <row r="26" spans="1:16" ht="15.75">
      <c r="A26" s="26" t="s">
        <v>38</v>
      </c>
      <c r="B26" s="27"/>
      <c r="C26" s="28"/>
      <c r="D26" s="29">
        <f aca="true" t="shared" si="7" ref="D26:M26">SUM(D27:D28)</f>
        <v>565803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565803</v>
      </c>
      <c r="O26" s="41">
        <f t="shared" si="2"/>
        <v>95.85007623242419</v>
      </c>
      <c r="P26" s="9"/>
    </row>
    <row r="27" spans="1:16" ht="15">
      <c r="A27" s="12"/>
      <c r="B27" s="42">
        <v>571</v>
      </c>
      <c r="C27" s="19" t="s">
        <v>39</v>
      </c>
      <c r="D27" s="43">
        <v>152113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152113</v>
      </c>
      <c r="O27" s="44">
        <f t="shared" si="2"/>
        <v>25.768761646620362</v>
      </c>
      <c r="P27" s="9"/>
    </row>
    <row r="28" spans="1:16" ht="15">
      <c r="A28" s="12"/>
      <c r="B28" s="42">
        <v>572</v>
      </c>
      <c r="C28" s="19" t="s">
        <v>62</v>
      </c>
      <c r="D28" s="43">
        <v>413690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413690</v>
      </c>
      <c r="O28" s="44">
        <f t="shared" si="2"/>
        <v>70.08131458580382</v>
      </c>
      <c r="P28" s="9"/>
    </row>
    <row r="29" spans="1:16" ht="15.75">
      <c r="A29" s="26" t="s">
        <v>63</v>
      </c>
      <c r="B29" s="27"/>
      <c r="C29" s="28"/>
      <c r="D29" s="29">
        <f aca="true" t="shared" si="8" ref="D29:M29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523160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523160</v>
      </c>
      <c r="O29" s="41">
        <f t="shared" si="2"/>
        <v>88.62612231068948</v>
      </c>
      <c r="P29" s="9"/>
    </row>
    <row r="30" spans="1:16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523160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523160</v>
      </c>
      <c r="O30" s="44">
        <f t="shared" si="2"/>
        <v>88.62612231068948</v>
      </c>
      <c r="P30" s="9"/>
    </row>
    <row r="31" spans="1:119" ht="16.5" thickBot="1">
      <c r="A31" s="13" t="s">
        <v>10</v>
      </c>
      <c r="B31" s="21"/>
      <c r="C31" s="20"/>
      <c r="D31" s="14">
        <f>SUM(D5,D12,D16,D22,D24,D26,D29)</f>
        <v>5535936</v>
      </c>
      <c r="E31" s="14">
        <f aca="true" t="shared" si="9" ref="E31:M31">SUM(E5,E12,E16,E22,E24,E26,E29)</f>
        <v>14615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2544410</v>
      </c>
      <c r="J31" s="14">
        <f t="shared" si="9"/>
        <v>0</v>
      </c>
      <c r="K31" s="14">
        <f t="shared" si="9"/>
        <v>437007</v>
      </c>
      <c r="L31" s="14">
        <f t="shared" si="9"/>
        <v>0</v>
      </c>
      <c r="M31" s="14">
        <f t="shared" si="9"/>
        <v>0</v>
      </c>
      <c r="N31" s="14">
        <f t="shared" si="1"/>
        <v>8531968</v>
      </c>
      <c r="O31" s="35">
        <f t="shared" si="2"/>
        <v>1445.3613416906658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77</v>
      </c>
      <c r="M33" s="93"/>
      <c r="N33" s="93"/>
      <c r="O33" s="39">
        <v>5903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1115314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436336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1551650</v>
      </c>
      <c r="O5" s="30">
        <f aca="true" t="shared" si="2" ref="O5:O31">(N5/O$33)</f>
        <v>270.88861731843576</v>
      </c>
      <c r="P5" s="6"/>
    </row>
    <row r="6" spans="1:16" ht="15">
      <c r="A6" s="12"/>
      <c r="B6" s="42">
        <v>511</v>
      </c>
      <c r="C6" s="19" t="s">
        <v>19</v>
      </c>
      <c r="D6" s="43">
        <v>357625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357625</v>
      </c>
      <c r="O6" s="44">
        <f t="shared" si="2"/>
        <v>62.434532122905026</v>
      </c>
      <c r="P6" s="9"/>
    </row>
    <row r="7" spans="1:16" ht="15">
      <c r="A7" s="12"/>
      <c r="B7" s="42">
        <v>512</v>
      </c>
      <c r="C7" s="19" t="s">
        <v>20</v>
      </c>
      <c r="D7" s="43">
        <v>312430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312430</v>
      </c>
      <c r="O7" s="44">
        <f t="shared" si="2"/>
        <v>54.54434357541899</v>
      </c>
      <c r="P7" s="9"/>
    </row>
    <row r="8" spans="1:16" ht="15">
      <c r="A8" s="12"/>
      <c r="B8" s="42">
        <v>513</v>
      </c>
      <c r="C8" s="19" t="s">
        <v>21</v>
      </c>
      <c r="D8" s="43">
        <v>143606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102828</v>
      </c>
      <c r="L8" s="43">
        <v>0</v>
      </c>
      <c r="M8" s="43">
        <v>0</v>
      </c>
      <c r="N8" s="43">
        <f t="shared" si="1"/>
        <v>246434</v>
      </c>
      <c r="O8" s="44">
        <f t="shared" si="2"/>
        <v>43.02269553072626</v>
      </c>
      <c r="P8" s="9"/>
    </row>
    <row r="9" spans="1:16" ht="15">
      <c r="A9" s="12"/>
      <c r="B9" s="42">
        <v>514</v>
      </c>
      <c r="C9" s="19" t="s">
        <v>22</v>
      </c>
      <c r="D9" s="43">
        <v>51995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51995</v>
      </c>
      <c r="O9" s="44">
        <f t="shared" si="2"/>
        <v>9.077339385474861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333508</v>
      </c>
      <c r="L10" s="43">
        <v>0</v>
      </c>
      <c r="M10" s="43">
        <v>0</v>
      </c>
      <c r="N10" s="43">
        <f t="shared" si="1"/>
        <v>333508</v>
      </c>
      <c r="O10" s="44">
        <f t="shared" si="2"/>
        <v>58.224162011173185</v>
      </c>
      <c r="P10" s="9"/>
    </row>
    <row r="11" spans="1:16" ht="15">
      <c r="A11" s="12"/>
      <c r="B11" s="42">
        <v>519</v>
      </c>
      <c r="C11" s="19" t="s">
        <v>58</v>
      </c>
      <c r="D11" s="43">
        <v>249658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249658</v>
      </c>
      <c r="O11" s="44">
        <f t="shared" si="2"/>
        <v>43.58554469273743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1645370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1645370</v>
      </c>
      <c r="O12" s="41">
        <f t="shared" si="2"/>
        <v>287.25034916201116</v>
      </c>
      <c r="P12" s="10"/>
    </row>
    <row r="13" spans="1:16" ht="15">
      <c r="A13" s="12"/>
      <c r="B13" s="42">
        <v>521</v>
      </c>
      <c r="C13" s="19" t="s">
        <v>26</v>
      </c>
      <c r="D13" s="43">
        <v>883433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883433</v>
      </c>
      <c r="O13" s="44">
        <f t="shared" si="2"/>
        <v>154.2306215083799</v>
      </c>
      <c r="P13" s="9"/>
    </row>
    <row r="14" spans="1:16" ht="15">
      <c r="A14" s="12"/>
      <c r="B14" s="42">
        <v>522</v>
      </c>
      <c r="C14" s="19" t="s">
        <v>27</v>
      </c>
      <c r="D14" s="43">
        <v>525522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525522</v>
      </c>
      <c r="O14" s="44">
        <f t="shared" si="2"/>
        <v>91.74615921787709</v>
      </c>
      <c r="P14" s="9"/>
    </row>
    <row r="15" spans="1:16" ht="15">
      <c r="A15" s="12"/>
      <c r="B15" s="42">
        <v>524</v>
      </c>
      <c r="C15" s="19" t="s">
        <v>28</v>
      </c>
      <c r="D15" s="43">
        <v>236415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236415</v>
      </c>
      <c r="O15" s="44">
        <f t="shared" si="2"/>
        <v>41.27356843575419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SUM(D17:D21)</f>
        <v>513795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1988154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2501949</v>
      </c>
      <c r="O16" s="41">
        <f t="shared" si="2"/>
        <v>436.79277234636874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682325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682325</v>
      </c>
      <c r="O17" s="44">
        <f t="shared" si="2"/>
        <v>119.12098463687151</v>
      </c>
      <c r="P17" s="9"/>
    </row>
    <row r="18" spans="1:16" ht="15">
      <c r="A18" s="12"/>
      <c r="B18" s="42">
        <v>534</v>
      </c>
      <c r="C18" s="19" t="s">
        <v>59</v>
      </c>
      <c r="D18" s="43">
        <v>445496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445496</v>
      </c>
      <c r="O18" s="44">
        <f t="shared" si="2"/>
        <v>77.77513966480447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1244449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1244449</v>
      </c>
      <c r="O19" s="44">
        <f t="shared" si="2"/>
        <v>217.25715782122904</v>
      </c>
      <c r="P19" s="9"/>
    </row>
    <row r="20" spans="1:16" ht="15">
      <c r="A20" s="12"/>
      <c r="B20" s="42">
        <v>538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61380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61380</v>
      </c>
      <c r="O20" s="44">
        <f t="shared" si="2"/>
        <v>10.715782122905027</v>
      </c>
      <c r="P20" s="9"/>
    </row>
    <row r="21" spans="1:16" ht="15">
      <c r="A21" s="12"/>
      <c r="B21" s="42">
        <v>539</v>
      </c>
      <c r="C21" s="19" t="s">
        <v>35</v>
      </c>
      <c r="D21" s="43">
        <v>68299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68299</v>
      </c>
      <c r="O21" s="44">
        <f t="shared" si="2"/>
        <v>11.92370810055866</v>
      </c>
      <c r="P21" s="9"/>
    </row>
    <row r="22" spans="1:16" ht="15.75">
      <c r="A22" s="26" t="s">
        <v>36</v>
      </c>
      <c r="B22" s="27"/>
      <c r="C22" s="28"/>
      <c r="D22" s="29">
        <f aca="true" t="shared" si="5" ref="D22:M22">SUM(D23:D23)</f>
        <v>463119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463119</v>
      </c>
      <c r="O22" s="41">
        <f t="shared" si="2"/>
        <v>80.85178072625699</v>
      </c>
      <c r="P22" s="10"/>
    </row>
    <row r="23" spans="1:16" ht="15">
      <c r="A23" s="12"/>
      <c r="B23" s="42">
        <v>541</v>
      </c>
      <c r="C23" s="19" t="s">
        <v>61</v>
      </c>
      <c r="D23" s="43">
        <v>463119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463119</v>
      </c>
      <c r="O23" s="44">
        <f t="shared" si="2"/>
        <v>80.85178072625699</v>
      </c>
      <c r="P23" s="9"/>
    </row>
    <row r="24" spans="1:16" ht="15.75">
      <c r="A24" s="26" t="s">
        <v>73</v>
      </c>
      <c r="B24" s="27"/>
      <c r="C24" s="28"/>
      <c r="D24" s="29">
        <f aca="true" t="shared" si="6" ref="D24:M24">SUM(D25:D25)</f>
        <v>0</v>
      </c>
      <c r="E24" s="29">
        <f t="shared" si="6"/>
        <v>973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973</v>
      </c>
      <c r="O24" s="41">
        <f t="shared" si="2"/>
        <v>0.1698673184357542</v>
      </c>
      <c r="P24" s="10"/>
    </row>
    <row r="25" spans="1:16" ht="15">
      <c r="A25" s="90"/>
      <c r="B25" s="91">
        <v>559</v>
      </c>
      <c r="C25" s="92" t="s">
        <v>74</v>
      </c>
      <c r="D25" s="43">
        <v>0</v>
      </c>
      <c r="E25" s="43">
        <v>973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973</v>
      </c>
      <c r="O25" s="44">
        <f t="shared" si="2"/>
        <v>0.1698673184357542</v>
      </c>
      <c r="P25" s="9"/>
    </row>
    <row r="26" spans="1:16" ht="15.75">
      <c r="A26" s="26" t="s">
        <v>38</v>
      </c>
      <c r="B26" s="27"/>
      <c r="C26" s="28"/>
      <c r="D26" s="29">
        <f aca="true" t="shared" si="7" ref="D26:M26">SUM(D27:D28)</f>
        <v>601798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601798</v>
      </c>
      <c r="O26" s="41">
        <f t="shared" si="2"/>
        <v>105.0625</v>
      </c>
      <c r="P26" s="9"/>
    </row>
    <row r="27" spans="1:16" ht="15">
      <c r="A27" s="12"/>
      <c r="B27" s="42">
        <v>571</v>
      </c>
      <c r="C27" s="19" t="s">
        <v>39</v>
      </c>
      <c r="D27" s="43">
        <v>145726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145726</v>
      </c>
      <c r="O27" s="44">
        <f t="shared" si="2"/>
        <v>25.44099162011173</v>
      </c>
      <c r="P27" s="9"/>
    </row>
    <row r="28" spans="1:16" ht="15">
      <c r="A28" s="12"/>
      <c r="B28" s="42">
        <v>572</v>
      </c>
      <c r="C28" s="19" t="s">
        <v>62</v>
      </c>
      <c r="D28" s="43">
        <v>456072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456072</v>
      </c>
      <c r="O28" s="44">
        <f t="shared" si="2"/>
        <v>79.62150837988827</v>
      </c>
      <c r="P28" s="9"/>
    </row>
    <row r="29" spans="1:16" ht="15.75">
      <c r="A29" s="26" t="s">
        <v>63</v>
      </c>
      <c r="B29" s="27"/>
      <c r="C29" s="28"/>
      <c r="D29" s="29">
        <f aca="true" t="shared" si="8" ref="D29:M29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332370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332370</v>
      </c>
      <c r="O29" s="41">
        <f t="shared" si="2"/>
        <v>58.02548882681564</v>
      </c>
      <c r="P29" s="9"/>
    </row>
    <row r="30" spans="1:16" ht="15.75" thickBot="1">
      <c r="A30" s="12"/>
      <c r="B30" s="42">
        <v>581</v>
      </c>
      <c r="C30" s="19" t="s">
        <v>64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332370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332370</v>
      </c>
      <c r="O30" s="44">
        <f t="shared" si="2"/>
        <v>58.02548882681564</v>
      </c>
      <c r="P30" s="9"/>
    </row>
    <row r="31" spans="1:119" ht="16.5" thickBot="1">
      <c r="A31" s="13" t="s">
        <v>10</v>
      </c>
      <c r="B31" s="21"/>
      <c r="C31" s="20"/>
      <c r="D31" s="14">
        <f>SUM(D5,D12,D16,D22,D24,D26,D29)</f>
        <v>4339396</v>
      </c>
      <c r="E31" s="14">
        <f aca="true" t="shared" si="9" ref="E31:M31">SUM(E5,E12,E16,E22,E24,E26,E29)</f>
        <v>973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2320524</v>
      </c>
      <c r="J31" s="14">
        <f t="shared" si="9"/>
        <v>0</v>
      </c>
      <c r="K31" s="14">
        <f t="shared" si="9"/>
        <v>436336</v>
      </c>
      <c r="L31" s="14">
        <f t="shared" si="9"/>
        <v>0</v>
      </c>
      <c r="M31" s="14">
        <f t="shared" si="9"/>
        <v>0</v>
      </c>
      <c r="N31" s="14">
        <f t="shared" si="1"/>
        <v>7097229</v>
      </c>
      <c r="O31" s="35">
        <f t="shared" si="2"/>
        <v>1239.041375698324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75</v>
      </c>
      <c r="M33" s="93"/>
      <c r="N33" s="93"/>
      <c r="O33" s="39">
        <v>5728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986192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405498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1391690</v>
      </c>
      <c r="O5" s="30">
        <f aca="true" t="shared" si="2" ref="O5:O30">(N5/O$32)</f>
        <v>261.49755730928223</v>
      </c>
      <c r="P5" s="6"/>
    </row>
    <row r="6" spans="1:16" ht="15">
      <c r="A6" s="12"/>
      <c r="B6" s="42">
        <v>511</v>
      </c>
      <c r="C6" s="19" t="s">
        <v>19</v>
      </c>
      <c r="D6" s="43">
        <v>216984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216984</v>
      </c>
      <c r="O6" s="44">
        <f t="shared" si="2"/>
        <v>40.77113866967306</v>
      </c>
      <c r="P6" s="9"/>
    </row>
    <row r="7" spans="1:16" ht="15">
      <c r="A7" s="12"/>
      <c r="B7" s="42">
        <v>512</v>
      </c>
      <c r="C7" s="19" t="s">
        <v>20</v>
      </c>
      <c r="D7" s="43">
        <v>244481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244481</v>
      </c>
      <c r="O7" s="44">
        <f t="shared" si="2"/>
        <v>45.93780533633972</v>
      </c>
      <c r="P7" s="9"/>
    </row>
    <row r="8" spans="1:16" ht="15">
      <c r="A8" s="12"/>
      <c r="B8" s="42">
        <v>513</v>
      </c>
      <c r="C8" s="19" t="s">
        <v>21</v>
      </c>
      <c r="D8" s="43">
        <v>138495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94305</v>
      </c>
      <c r="L8" s="43">
        <v>0</v>
      </c>
      <c r="M8" s="43">
        <v>0</v>
      </c>
      <c r="N8" s="43">
        <f t="shared" si="1"/>
        <v>232800</v>
      </c>
      <c r="O8" s="44">
        <f t="shared" si="2"/>
        <v>43.74295377677565</v>
      </c>
      <c r="P8" s="9"/>
    </row>
    <row r="9" spans="1:16" ht="15">
      <c r="A9" s="12"/>
      <c r="B9" s="42">
        <v>514</v>
      </c>
      <c r="C9" s="19" t="s">
        <v>22</v>
      </c>
      <c r="D9" s="43">
        <v>68377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68377</v>
      </c>
      <c r="O9" s="44">
        <f t="shared" si="2"/>
        <v>12.847989477639985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311193</v>
      </c>
      <c r="L10" s="43">
        <v>0</v>
      </c>
      <c r="M10" s="43">
        <v>0</v>
      </c>
      <c r="N10" s="43">
        <f t="shared" si="1"/>
        <v>311193</v>
      </c>
      <c r="O10" s="44">
        <f t="shared" si="2"/>
        <v>58.47294250281849</v>
      </c>
      <c r="P10" s="9"/>
    </row>
    <row r="11" spans="1:16" ht="15">
      <c r="A11" s="12"/>
      <c r="B11" s="42">
        <v>519</v>
      </c>
      <c r="C11" s="19" t="s">
        <v>58</v>
      </c>
      <c r="D11" s="43">
        <v>317855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317855</v>
      </c>
      <c r="O11" s="44">
        <f t="shared" si="2"/>
        <v>59.724727546035325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1844566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1844566</v>
      </c>
      <c r="O12" s="41">
        <f t="shared" si="2"/>
        <v>346.5926343479895</v>
      </c>
      <c r="P12" s="10"/>
    </row>
    <row r="13" spans="1:16" ht="15">
      <c r="A13" s="12"/>
      <c r="B13" s="42">
        <v>521</v>
      </c>
      <c r="C13" s="19" t="s">
        <v>26</v>
      </c>
      <c r="D13" s="43">
        <v>955800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955800</v>
      </c>
      <c r="O13" s="44">
        <f t="shared" si="2"/>
        <v>179.59413754227734</v>
      </c>
      <c r="P13" s="9"/>
    </row>
    <row r="14" spans="1:16" ht="15">
      <c r="A14" s="12"/>
      <c r="B14" s="42">
        <v>522</v>
      </c>
      <c r="C14" s="19" t="s">
        <v>27</v>
      </c>
      <c r="D14" s="43">
        <v>634455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634455</v>
      </c>
      <c r="O14" s="44">
        <f t="shared" si="2"/>
        <v>119.21364148816234</v>
      </c>
      <c r="P14" s="9"/>
    </row>
    <row r="15" spans="1:16" ht="15">
      <c r="A15" s="12"/>
      <c r="B15" s="42">
        <v>524</v>
      </c>
      <c r="C15" s="19" t="s">
        <v>28</v>
      </c>
      <c r="D15" s="43">
        <v>254311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254311</v>
      </c>
      <c r="O15" s="44">
        <f t="shared" si="2"/>
        <v>47.78485531754979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SUM(D17:D21)</f>
        <v>428520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2011261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2439781</v>
      </c>
      <c r="O16" s="41">
        <f t="shared" si="2"/>
        <v>458.43310785419015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968880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968880</v>
      </c>
      <c r="O17" s="44">
        <f t="shared" si="2"/>
        <v>182.05186020293124</v>
      </c>
      <c r="P17" s="9"/>
    </row>
    <row r="18" spans="1:16" ht="15">
      <c r="A18" s="12"/>
      <c r="B18" s="42">
        <v>534</v>
      </c>
      <c r="C18" s="19" t="s">
        <v>59</v>
      </c>
      <c r="D18" s="43">
        <v>371512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371512</v>
      </c>
      <c r="O18" s="44">
        <f t="shared" si="2"/>
        <v>69.80683953400977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965119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965119</v>
      </c>
      <c r="O19" s="44">
        <f t="shared" si="2"/>
        <v>181.34517098835025</v>
      </c>
      <c r="P19" s="9"/>
    </row>
    <row r="20" spans="1:16" ht="15">
      <c r="A20" s="12"/>
      <c r="B20" s="42">
        <v>538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77262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77262</v>
      </c>
      <c r="O20" s="44">
        <f t="shared" si="2"/>
        <v>14.517474633596393</v>
      </c>
      <c r="P20" s="9"/>
    </row>
    <row r="21" spans="1:16" ht="15">
      <c r="A21" s="12"/>
      <c r="B21" s="42">
        <v>539</v>
      </c>
      <c r="C21" s="19" t="s">
        <v>35</v>
      </c>
      <c r="D21" s="43">
        <v>57008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57008</v>
      </c>
      <c r="O21" s="44">
        <f t="shared" si="2"/>
        <v>10.711762495302517</v>
      </c>
      <c r="P21" s="9"/>
    </row>
    <row r="22" spans="1:16" ht="15.75">
      <c r="A22" s="26" t="s">
        <v>36</v>
      </c>
      <c r="B22" s="27"/>
      <c r="C22" s="28"/>
      <c r="D22" s="29">
        <f aca="true" t="shared" si="5" ref="D22:M22">SUM(D23:D23)</f>
        <v>595920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595920</v>
      </c>
      <c r="O22" s="41">
        <f t="shared" si="2"/>
        <v>111.97294250281848</v>
      </c>
      <c r="P22" s="10"/>
    </row>
    <row r="23" spans="1:16" ht="15">
      <c r="A23" s="12"/>
      <c r="B23" s="42">
        <v>541</v>
      </c>
      <c r="C23" s="19" t="s">
        <v>61</v>
      </c>
      <c r="D23" s="43">
        <v>595920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595920</v>
      </c>
      <c r="O23" s="44">
        <f t="shared" si="2"/>
        <v>111.97294250281848</v>
      </c>
      <c r="P23" s="9"/>
    </row>
    <row r="24" spans="1:16" ht="15.75">
      <c r="A24" s="26" t="s">
        <v>38</v>
      </c>
      <c r="B24" s="27"/>
      <c r="C24" s="28"/>
      <c r="D24" s="29">
        <f aca="true" t="shared" si="6" ref="D24:M24">SUM(D25:D26)</f>
        <v>447386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447386</v>
      </c>
      <c r="O24" s="41">
        <f t="shared" si="2"/>
        <v>84.06350995866215</v>
      </c>
      <c r="P24" s="9"/>
    </row>
    <row r="25" spans="1:16" ht="15">
      <c r="A25" s="12"/>
      <c r="B25" s="42">
        <v>571</v>
      </c>
      <c r="C25" s="19" t="s">
        <v>39</v>
      </c>
      <c r="D25" s="43">
        <v>129244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129244</v>
      </c>
      <c r="O25" s="44">
        <f t="shared" si="2"/>
        <v>24.284855317549795</v>
      </c>
      <c r="P25" s="9"/>
    </row>
    <row r="26" spans="1:16" ht="15">
      <c r="A26" s="12"/>
      <c r="B26" s="42">
        <v>572</v>
      </c>
      <c r="C26" s="19" t="s">
        <v>62</v>
      </c>
      <c r="D26" s="43">
        <v>318142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318142</v>
      </c>
      <c r="O26" s="44">
        <f t="shared" si="2"/>
        <v>59.77865464111236</v>
      </c>
      <c r="P26" s="9"/>
    </row>
    <row r="27" spans="1:16" ht="15.75">
      <c r="A27" s="26" t="s">
        <v>63</v>
      </c>
      <c r="B27" s="27"/>
      <c r="C27" s="28"/>
      <c r="D27" s="29">
        <f aca="true" t="shared" si="7" ref="D27:M27">SUM(D28:D29)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475335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475335</v>
      </c>
      <c r="O27" s="41">
        <f t="shared" si="2"/>
        <v>89.315107102593</v>
      </c>
      <c r="P27" s="9"/>
    </row>
    <row r="28" spans="1:16" ht="15">
      <c r="A28" s="12"/>
      <c r="B28" s="42">
        <v>581</v>
      </c>
      <c r="C28" s="19" t="s">
        <v>64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330515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330515</v>
      </c>
      <c r="O28" s="44">
        <f t="shared" si="2"/>
        <v>62.10353250657648</v>
      </c>
      <c r="P28" s="9"/>
    </row>
    <row r="29" spans="1:16" ht="15.75" thickBot="1">
      <c r="A29" s="12"/>
      <c r="B29" s="42">
        <v>588</v>
      </c>
      <c r="C29" s="19" t="s">
        <v>67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144820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144820</v>
      </c>
      <c r="O29" s="44">
        <f t="shared" si="2"/>
        <v>27.211574596016536</v>
      </c>
      <c r="P29" s="9"/>
    </row>
    <row r="30" spans="1:119" ht="16.5" thickBot="1">
      <c r="A30" s="13" t="s">
        <v>10</v>
      </c>
      <c r="B30" s="21"/>
      <c r="C30" s="20"/>
      <c r="D30" s="14">
        <f>SUM(D5,D12,D16,D22,D24,D27)</f>
        <v>4302584</v>
      </c>
      <c r="E30" s="14">
        <f aca="true" t="shared" si="8" ref="E30:M30">SUM(E5,E12,E16,E22,E24,E27)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2486596</v>
      </c>
      <c r="J30" s="14">
        <f t="shared" si="8"/>
        <v>0</v>
      </c>
      <c r="K30" s="14">
        <f t="shared" si="8"/>
        <v>405498</v>
      </c>
      <c r="L30" s="14">
        <f t="shared" si="8"/>
        <v>0</v>
      </c>
      <c r="M30" s="14">
        <f t="shared" si="8"/>
        <v>0</v>
      </c>
      <c r="N30" s="14">
        <f t="shared" si="1"/>
        <v>7194678</v>
      </c>
      <c r="O30" s="35">
        <f t="shared" si="2"/>
        <v>1351.8748590755356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68</v>
      </c>
      <c r="M32" s="93"/>
      <c r="N32" s="93"/>
      <c r="O32" s="39">
        <v>5322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1145655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392505</v>
      </c>
      <c r="L5" s="56">
        <f t="shared" si="0"/>
        <v>0</v>
      </c>
      <c r="M5" s="56">
        <f t="shared" si="0"/>
        <v>0</v>
      </c>
      <c r="N5" s="57">
        <f aca="true" t="shared" si="1" ref="N5:N29">SUM(D5:M5)</f>
        <v>1538160</v>
      </c>
      <c r="O5" s="58">
        <f aca="true" t="shared" si="2" ref="O5:O29">(N5/O$31)</f>
        <v>300.0117027501463</v>
      </c>
      <c r="P5" s="59"/>
    </row>
    <row r="6" spans="1:16" ht="15">
      <c r="A6" s="61"/>
      <c r="B6" s="62">
        <v>511</v>
      </c>
      <c r="C6" s="63" t="s">
        <v>19</v>
      </c>
      <c r="D6" s="64">
        <v>82905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82905</v>
      </c>
      <c r="O6" s="65">
        <f t="shared" si="2"/>
        <v>16.170275014628437</v>
      </c>
      <c r="P6" s="66"/>
    </row>
    <row r="7" spans="1:16" ht="15">
      <c r="A7" s="61"/>
      <c r="B7" s="62">
        <v>512</v>
      </c>
      <c r="C7" s="63" t="s">
        <v>20</v>
      </c>
      <c r="D7" s="64">
        <v>239365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239365</v>
      </c>
      <c r="O7" s="65">
        <f t="shared" si="2"/>
        <v>46.687146479422665</v>
      </c>
      <c r="P7" s="66"/>
    </row>
    <row r="8" spans="1:16" ht="15">
      <c r="A8" s="61"/>
      <c r="B8" s="62">
        <v>513</v>
      </c>
      <c r="C8" s="63" t="s">
        <v>21</v>
      </c>
      <c r="D8" s="64">
        <v>214529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77882</v>
      </c>
      <c r="L8" s="64">
        <v>0</v>
      </c>
      <c r="M8" s="64">
        <v>0</v>
      </c>
      <c r="N8" s="64">
        <f t="shared" si="1"/>
        <v>292411</v>
      </c>
      <c r="O8" s="65">
        <f t="shared" si="2"/>
        <v>57.03354788375268</v>
      </c>
      <c r="P8" s="66"/>
    </row>
    <row r="9" spans="1:16" ht="15">
      <c r="A9" s="61"/>
      <c r="B9" s="62">
        <v>514</v>
      </c>
      <c r="C9" s="63" t="s">
        <v>22</v>
      </c>
      <c r="D9" s="64">
        <v>68572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68572</v>
      </c>
      <c r="O9" s="65">
        <f t="shared" si="2"/>
        <v>13.374683050516872</v>
      </c>
      <c r="P9" s="66"/>
    </row>
    <row r="10" spans="1:16" ht="15">
      <c r="A10" s="61"/>
      <c r="B10" s="62">
        <v>518</v>
      </c>
      <c r="C10" s="63" t="s">
        <v>23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314623</v>
      </c>
      <c r="L10" s="64">
        <v>0</v>
      </c>
      <c r="M10" s="64">
        <v>0</v>
      </c>
      <c r="N10" s="64">
        <f t="shared" si="1"/>
        <v>314623</v>
      </c>
      <c r="O10" s="65">
        <f t="shared" si="2"/>
        <v>61.365905987907155</v>
      </c>
      <c r="P10" s="66"/>
    </row>
    <row r="11" spans="1:16" ht="15">
      <c r="A11" s="61"/>
      <c r="B11" s="62">
        <v>519</v>
      </c>
      <c r="C11" s="63" t="s">
        <v>58</v>
      </c>
      <c r="D11" s="64">
        <v>540284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540284</v>
      </c>
      <c r="O11" s="65">
        <f t="shared" si="2"/>
        <v>105.38014433391847</v>
      </c>
      <c r="P11" s="66"/>
    </row>
    <row r="12" spans="1:16" ht="15.75">
      <c r="A12" s="67" t="s">
        <v>25</v>
      </c>
      <c r="B12" s="68"/>
      <c r="C12" s="69"/>
      <c r="D12" s="70">
        <f aca="true" t="shared" si="3" ref="D12:M12">SUM(D13:D15)</f>
        <v>1761515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1761515</v>
      </c>
      <c r="O12" s="72">
        <f t="shared" si="2"/>
        <v>343.57616539886874</v>
      </c>
      <c r="P12" s="73"/>
    </row>
    <row r="13" spans="1:16" ht="15">
      <c r="A13" s="61"/>
      <c r="B13" s="62">
        <v>521</v>
      </c>
      <c r="C13" s="63" t="s">
        <v>26</v>
      </c>
      <c r="D13" s="64">
        <v>893651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893651</v>
      </c>
      <c r="O13" s="65">
        <f t="shared" si="2"/>
        <v>174.302906182953</v>
      </c>
      <c r="P13" s="66"/>
    </row>
    <row r="14" spans="1:16" ht="15">
      <c r="A14" s="61"/>
      <c r="B14" s="62">
        <v>522</v>
      </c>
      <c r="C14" s="63" t="s">
        <v>27</v>
      </c>
      <c r="D14" s="64">
        <v>677444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677444</v>
      </c>
      <c r="O14" s="65">
        <f t="shared" si="2"/>
        <v>132.13263116832456</v>
      </c>
      <c r="P14" s="66"/>
    </row>
    <row r="15" spans="1:16" ht="15">
      <c r="A15" s="61"/>
      <c r="B15" s="62">
        <v>524</v>
      </c>
      <c r="C15" s="63" t="s">
        <v>28</v>
      </c>
      <c r="D15" s="64">
        <v>190420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190420</v>
      </c>
      <c r="O15" s="65">
        <f t="shared" si="2"/>
        <v>37.140628047591186</v>
      </c>
      <c r="P15" s="66"/>
    </row>
    <row r="16" spans="1:16" ht="15.75">
      <c r="A16" s="67" t="s">
        <v>29</v>
      </c>
      <c r="B16" s="68"/>
      <c r="C16" s="69"/>
      <c r="D16" s="70">
        <f aca="true" t="shared" si="4" ref="D16:M16">SUM(D17:D21)</f>
        <v>658976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1930563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2589539</v>
      </c>
      <c r="O16" s="72">
        <f t="shared" si="2"/>
        <v>505.07879851765165</v>
      </c>
      <c r="P16" s="73"/>
    </row>
    <row r="17" spans="1:16" ht="15">
      <c r="A17" s="61"/>
      <c r="B17" s="62">
        <v>533</v>
      </c>
      <c r="C17" s="63" t="s">
        <v>30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944893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944893</v>
      </c>
      <c r="O17" s="65">
        <f t="shared" si="2"/>
        <v>184.2974448995514</v>
      </c>
      <c r="P17" s="66"/>
    </row>
    <row r="18" spans="1:16" ht="15">
      <c r="A18" s="61"/>
      <c r="B18" s="62">
        <v>534</v>
      </c>
      <c r="C18" s="63" t="s">
        <v>59</v>
      </c>
      <c r="D18" s="64">
        <v>591309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591309</v>
      </c>
      <c r="O18" s="65">
        <f t="shared" si="2"/>
        <v>115.33235810415448</v>
      </c>
      <c r="P18" s="66"/>
    </row>
    <row r="19" spans="1:16" ht="15">
      <c r="A19" s="61"/>
      <c r="B19" s="62">
        <v>535</v>
      </c>
      <c r="C19" s="63" t="s">
        <v>32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946175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946175</v>
      </c>
      <c r="O19" s="65">
        <f t="shared" si="2"/>
        <v>184.54749366101035</v>
      </c>
      <c r="P19" s="66"/>
    </row>
    <row r="20" spans="1:16" ht="15">
      <c r="A20" s="61"/>
      <c r="B20" s="62">
        <v>538</v>
      </c>
      <c r="C20" s="63" t="s">
        <v>60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39495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39495</v>
      </c>
      <c r="O20" s="65">
        <f t="shared" si="2"/>
        <v>7.703335283791691</v>
      </c>
      <c r="P20" s="66"/>
    </row>
    <row r="21" spans="1:16" ht="15">
      <c r="A21" s="61"/>
      <c r="B21" s="62">
        <v>539</v>
      </c>
      <c r="C21" s="63" t="s">
        <v>35</v>
      </c>
      <c r="D21" s="64">
        <v>67667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67667</v>
      </c>
      <c r="O21" s="65">
        <f t="shared" si="2"/>
        <v>13.19816656914375</v>
      </c>
      <c r="P21" s="66"/>
    </row>
    <row r="22" spans="1:16" ht="15.75">
      <c r="A22" s="67" t="s">
        <v>36</v>
      </c>
      <c r="B22" s="68"/>
      <c r="C22" s="69"/>
      <c r="D22" s="70">
        <f aca="true" t="shared" si="5" ref="D22:M22">SUM(D23:D23)</f>
        <v>335978</v>
      </c>
      <c r="E22" s="70">
        <f t="shared" si="5"/>
        <v>0</v>
      </c>
      <c r="F22" s="70">
        <f t="shared" si="5"/>
        <v>0</v>
      </c>
      <c r="G22" s="70">
        <f t="shared" si="5"/>
        <v>0</v>
      </c>
      <c r="H22" s="70">
        <f t="shared" si="5"/>
        <v>0</v>
      </c>
      <c r="I22" s="70">
        <f t="shared" si="5"/>
        <v>0</v>
      </c>
      <c r="J22" s="70">
        <f t="shared" si="5"/>
        <v>0</v>
      </c>
      <c r="K22" s="70">
        <f t="shared" si="5"/>
        <v>0</v>
      </c>
      <c r="L22" s="70">
        <f t="shared" si="5"/>
        <v>0</v>
      </c>
      <c r="M22" s="70">
        <f t="shared" si="5"/>
        <v>0</v>
      </c>
      <c r="N22" s="70">
        <f t="shared" si="1"/>
        <v>335978</v>
      </c>
      <c r="O22" s="72">
        <f t="shared" si="2"/>
        <v>65.53110981080555</v>
      </c>
      <c r="P22" s="73"/>
    </row>
    <row r="23" spans="1:16" ht="15">
      <c r="A23" s="61"/>
      <c r="B23" s="62">
        <v>541</v>
      </c>
      <c r="C23" s="63" t="s">
        <v>61</v>
      </c>
      <c r="D23" s="64">
        <v>335978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335978</v>
      </c>
      <c r="O23" s="65">
        <f t="shared" si="2"/>
        <v>65.53110981080555</v>
      </c>
      <c r="P23" s="66"/>
    </row>
    <row r="24" spans="1:16" ht="15.75">
      <c r="A24" s="67" t="s">
        <v>38</v>
      </c>
      <c r="B24" s="68"/>
      <c r="C24" s="69"/>
      <c r="D24" s="70">
        <f aca="true" t="shared" si="6" ref="D24:M24">SUM(D25:D26)</f>
        <v>469735</v>
      </c>
      <c r="E24" s="70">
        <f t="shared" si="6"/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1"/>
        <v>469735</v>
      </c>
      <c r="O24" s="72">
        <f t="shared" si="2"/>
        <v>91.61985566608153</v>
      </c>
      <c r="P24" s="66"/>
    </row>
    <row r="25" spans="1:16" ht="15">
      <c r="A25" s="61"/>
      <c r="B25" s="62">
        <v>571</v>
      </c>
      <c r="C25" s="63" t="s">
        <v>39</v>
      </c>
      <c r="D25" s="64">
        <v>127178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127178</v>
      </c>
      <c r="O25" s="65">
        <f t="shared" si="2"/>
        <v>24.80553930173591</v>
      </c>
      <c r="P25" s="66"/>
    </row>
    <row r="26" spans="1:16" ht="15">
      <c r="A26" s="61"/>
      <c r="B26" s="62">
        <v>572</v>
      </c>
      <c r="C26" s="63" t="s">
        <v>62</v>
      </c>
      <c r="D26" s="64">
        <v>342557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342557</v>
      </c>
      <c r="O26" s="65">
        <f t="shared" si="2"/>
        <v>66.81431636434561</v>
      </c>
      <c r="P26" s="66"/>
    </row>
    <row r="27" spans="1:16" ht="15.75">
      <c r="A27" s="67" t="s">
        <v>63</v>
      </c>
      <c r="B27" s="68"/>
      <c r="C27" s="69"/>
      <c r="D27" s="70">
        <f aca="true" t="shared" si="7" ref="D27:M27">SUM(D28:D28)</f>
        <v>0</v>
      </c>
      <c r="E27" s="70">
        <f t="shared" si="7"/>
        <v>0</v>
      </c>
      <c r="F27" s="70">
        <f t="shared" si="7"/>
        <v>0</v>
      </c>
      <c r="G27" s="70">
        <f t="shared" si="7"/>
        <v>0</v>
      </c>
      <c r="H27" s="70">
        <f t="shared" si="7"/>
        <v>0</v>
      </c>
      <c r="I27" s="70">
        <f t="shared" si="7"/>
        <v>329265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1"/>
        <v>329265</v>
      </c>
      <c r="O27" s="72">
        <f t="shared" si="2"/>
        <v>64.22176711527209</v>
      </c>
      <c r="P27" s="66"/>
    </row>
    <row r="28" spans="1:16" ht="15.75" thickBot="1">
      <c r="A28" s="61"/>
      <c r="B28" s="62">
        <v>581</v>
      </c>
      <c r="C28" s="63" t="s">
        <v>64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329265</v>
      </c>
      <c r="J28" s="64">
        <v>0</v>
      </c>
      <c r="K28" s="64">
        <v>0</v>
      </c>
      <c r="L28" s="64">
        <v>0</v>
      </c>
      <c r="M28" s="64">
        <v>0</v>
      </c>
      <c r="N28" s="64">
        <f t="shared" si="1"/>
        <v>329265</v>
      </c>
      <c r="O28" s="65">
        <f t="shared" si="2"/>
        <v>64.22176711527209</v>
      </c>
      <c r="P28" s="66"/>
    </row>
    <row r="29" spans="1:119" ht="16.5" thickBot="1">
      <c r="A29" s="74" t="s">
        <v>10</v>
      </c>
      <c r="B29" s="75"/>
      <c r="C29" s="76"/>
      <c r="D29" s="77">
        <f>SUM(D5,D12,D16,D22,D24,D27)</f>
        <v>4371859</v>
      </c>
      <c r="E29" s="77">
        <f aca="true" t="shared" si="8" ref="E29:M29">SUM(E5,E12,E16,E22,E24,E27)</f>
        <v>0</v>
      </c>
      <c r="F29" s="77">
        <f t="shared" si="8"/>
        <v>0</v>
      </c>
      <c r="G29" s="77">
        <f t="shared" si="8"/>
        <v>0</v>
      </c>
      <c r="H29" s="77">
        <f t="shared" si="8"/>
        <v>0</v>
      </c>
      <c r="I29" s="77">
        <f t="shared" si="8"/>
        <v>2259828</v>
      </c>
      <c r="J29" s="77">
        <f t="shared" si="8"/>
        <v>0</v>
      </c>
      <c r="K29" s="77">
        <f t="shared" si="8"/>
        <v>392505</v>
      </c>
      <c r="L29" s="77">
        <f t="shared" si="8"/>
        <v>0</v>
      </c>
      <c r="M29" s="77">
        <f t="shared" si="8"/>
        <v>0</v>
      </c>
      <c r="N29" s="77">
        <f t="shared" si="1"/>
        <v>7024192</v>
      </c>
      <c r="O29" s="78">
        <f t="shared" si="2"/>
        <v>1370.0393992588258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5" ht="15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5" ht="15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7" t="s">
        <v>65</v>
      </c>
      <c r="M31" s="117"/>
      <c r="N31" s="117"/>
      <c r="O31" s="88">
        <v>5127</v>
      </c>
    </row>
    <row r="32" spans="1:15" ht="1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47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789345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356310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1145655</v>
      </c>
      <c r="O5" s="30">
        <f aca="true" t="shared" si="2" ref="O5:O29">(N5/O$31)</f>
        <v>226.05662983425415</v>
      </c>
      <c r="P5" s="6"/>
    </row>
    <row r="6" spans="1:16" ht="15">
      <c r="A6" s="12"/>
      <c r="B6" s="42">
        <v>511</v>
      </c>
      <c r="C6" s="19" t="s">
        <v>19</v>
      </c>
      <c r="D6" s="43">
        <v>59584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59584</v>
      </c>
      <c r="O6" s="44">
        <f t="shared" si="2"/>
        <v>11.756906077348066</v>
      </c>
      <c r="P6" s="9"/>
    </row>
    <row r="7" spans="1:16" ht="15">
      <c r="A7" s="12"/>
      <c r="B7" s="42">
        <v>512</v>
      </c>
      <c r="C7" s="19" t="s">
        <v>20</v>
      </c>
      <c r="D7" s="43">
        <v>263020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263020</v>
      </c>
      <c r="O7" s="44">
        <f t="shared" si="2"/>
        <v>51.89818468823994</v>
      </c>
      <c r="P7" s="9"/>
    </row>
    <row r="8" spans="1:16" ht="15">
      <c r="A8" s="12"/>
      <c r="B8" s="42">
        <v>513</v>
      </c>
      <c r="C8" s="19" t="s">
        <v>21</v>
      </c>
      <c r="D8" s="43">
        <v>202208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79955</v>
      </c>
      <c r="L8" s="43">
        <v>0</v>
      </c>
      <c r="M8" s="43">
        <v>0</v>
      </c>
      <c r="N8" s="43">
        <f t="shared" si="1"/>
        <v>282163</v>
      </c>
      <c r="O8" s="44">
        <f t="shared" si="2"/>
        <v>55.675414364640886</v>
      </c>
      <c r="P8" s="9"/>
    </row>
    <row r="9" spans="1:16" ht="15">
      <c r="A9" s="12"/>
      <c r="B9" s="42">
        <v>514</v>
      </c>
      <c r="C9" s="19" t="s">
        <v>22</v>
      </c>
      <c r="D9" s="43">
        <v>62883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62883</v>
      </c>
      <c r="O9" s="44">
        <f t="shared" si="2"/>
        <v>12.40785319652723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276355</v>
      </c>
      <c r="L10" s="43">
        <v>0</v>
      </c>
      <c r="M10" s="43">
        <v>0</v>
      </c>
      <c r="N10" s="43">
        <f t="shared" si="1"/>
        <v>276355</v>
      </c>
      <c r="O10" s="44">
        <f t="shared" si="2"/>
        <v>54.529400157853196</v>
      </c>
      <c r="P10" s="9"/>
    </row>
    <row r="11" spans="1:16" ht="15">
      <c r="A11" s="12"/>
      <c r="B11" s="42">
        <v>519</v>
      </c>
      <c r="C11" s="19" t="s">
        <v>24</v>
      </c>
      <c r="D11" s="43">
        <v>201650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201650</v>
      </c>
      <c r="O11" s="44">
        <f t="shared" si="2"/>
        <v>39.78887134964483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1831689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1831689</v>
      </c>
      <c r="O12" s="41">
        <f t="shared" si="2"/>
        <v>361.422454617206</v>
      </c>
      <c r="P12" s="10"/>
    </row>
    <row r="13" spans="1:16" ht="15">
      <c r="A13" s="12"/>
      <c r="B13" s="42">
        <v>521</v>
      </c>
      <c r="C13" s="19" t="s">
        <v>26</v>
      </c>
      <c r="D13" s="43">
        <v>887392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887392</v>
      </c>
      <c r="O13" s="44">
        <f t="shared" si="2"/>
        <v>175.09707971586425</v>
      </c>
      <c r="P13" s="9"/>
    </row>
    <row r="14" spans="1:16" ht="15">
      <c r="A14" s="12"/>
      <c r="B14" s="42">
        <v>522</v>
      </c>
      <c r="C14" s="19" t="s">
        <v>27</v>
      </c>
      <c r="D14" s="43">
        <v>758260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758260</v>
      </c>
      <c r="O14" s="44">
        <f t="shared" si="2"/>
        <v>149.61720599842147</v>
      </c>
      <c r="P14" s="9"/>
    </row>
    <row r="15" spans="1:16" ht="15">
      <c r="A15" s="12"/>
      <c r="B15" s="42">
        <v>524</v>
      </c>
      <c r="C15" s="19" t="s">
        <v>28</v>
      </c>
      <c r="D15" s="43">
        <v>186037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186037</v>
      </c>
      <c r="O15" s="44">
        <f t="shared" si="2"/>
        <v>36.708168902920285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SUM(D17:D21)</f>
        <v>496543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1927511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2424054</v>
      </c>
      <c r="O16" s="41">
        <f t="shared" si="2"/>
        <v>478.3058405682715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879444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879444</v>
      </c>
      <c r="O17" s="44">
        <f t="shared" si="2"/>
        <v>173.52880820836623</v>
      </c>
      <c r="P17" s="9"/>
    </row>
    <row r="18" spans="1:16" ht="15">
      <c r="A18" s="12"/>
      <c r="B18" s="42">
        <v>534</v>
      </c>
      <c r="C18" s="19" t="s">
        <v>31</v>
      </c>
      <c r="D18" s="43">
        <v>447780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447780</v>
      </c>
      <c r="O18" s="44">
        <f t="shared" si="2"/>
        <v>88.35438042620363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1009280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1009280</v>
      </c>
      <c r="O19" s="44">
        <f t="shared" si="2"/>
        <v>199.14759273875296</v>
      </c>
      <c r="P19" s="9"/>
    </row>
    <row r="20" spans="1:16" ht="15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38787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38787</v>
      </c>
      <c r="O20" s="44">
        <f t="shared" si="2"/>
        <v>7.653314917127072</v>
      </c>
      <c r="P20" s="9"/>
    </row>
    <row r="21" spans="1:16" ht="15">
      <c r="A21" s="12"/>
      <c r="B21" s="42">
        <v>539</v>
      </c>
      <c r="C21" s="19" t="s">
        <v>35</v>
      </c>
      <c r="D21" s="43">
        <v>48763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48763</v>
      </c>
      <c r="O21" s="44">
        <f t="shared" si="2"/>
        <v>9.621744277821627</v>
      </c>
      <c r="P21" s="9"/>
    </row>
    <row r="22" spans="1:16" ht="15.75">
      <c r="A22" s="26" t="s">
        <v>36</v>
      </c>
      <c r="B22" s="27"/>
      <c r="C22" s="28"/>
      <c r="D22" s="29">
        <f aca="true" t="shared" si="5" ref="D22:M22">SUM(D23:D23)</f>
        <v>457021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457021</v>
      </c>
      <c r="O22" s="41">
        <f t="shared" si="2"/>
        <v>90.1777821625888</v>
      </c>
      <c r="P22" s="10"/>
    </row>
    <row r="23" spans="1:16" ht="15">
      <c r="A23" s="12"/>
      <c r="B23" s="42">
        <v>541</v>
      </c>
      <c r="C23" s="19" t="s">
        <v>37</v>
      </c>
      <c r="D23" s="43">
        <v>457021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457021</v>
      </c>
      <c r="O23" s="44">
        <f t="shared" si="2"/>
        <v>90.1777821625888</v>
      </c>
      <c r="P23" s="9"/>
    </row>
    <row r="24" spans="1:16" ht="15.75">
      <c r="A24" s="26" t="s">
        <v>38</v>
      </c>
      <c r="B24" s="27"/>
      <c r="C24" s="28"/>
      <c r="D24" s="29">
        <f aca="true" t="shared" si="6" ref="D24:M24">SUM(D25:D26)</f>
        <v>448419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448419</v>
      </c>
      <c r="O24" s="41">
        <f t="shared" si="2"/>
        <v>88.48046566692976</v>
      </c>
      <c r="P24" s="9"/>
    </row>
    <row r="25" spans="1:16" ht="15">
      <c r="A25" s="12"/>
      <c r="B25" s="42">
        <v>571</v>
      </c>
      <c r="C25" s="19" t="s">
        <v>39</v>
      </c>
      <c r="D25" s="43">
        <v>125900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125900</v>
      </c>
      <c r="O25" s="44">
        <f t="shared" si="2"/>
        <v>24.84214680347277</v>
      </c>
      <c r="P25" s="9"/>
    </row>
    <row r="26" spans="1:16" ht="15">
      <c r="A26" s="12"/>
      <c r="B26" s="42">
        <v>572</v>
      </c>
      <c r="C26" s="19" t="s">
        <v>40</v>
      </c>
      <c r="D26" s="43">
        <v>322519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322519</v>
      </c>
      <c r="O26" s="44">
        <f t="shared" si="2"/>
        <v>63.63831886345699</v>
      </c>
      <c r="P26" s="9"/>
    </row>
    <row r="27" spans="1:16" ht="15.75">
      <c r="A27" s="26" t="s">
        <v>44</v>
      </c>
      <c r="B27" s="27"/>
      <c r="C27" s="28"/>
      <c r="D27" s="29">
        <f aca="true" t="shared" si="7" ref="D27:M2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118236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118236</v>
      </c>
      <c r="O27" s="41">
        <f t="shared" si="2"/>
        <v>23.32991318074191</v>
      </c>
      <c r="P27" s="9"/>
    </row>
    <row r="28" spans="1:16" ht="15.75" thickBot="1">
      <c r="A28" s="12"/>
      <c r="B28" s="42">
        <v>581</v>
      </c>
      <c r="C28" s="19" t="s">
        <v>45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118236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118236</v>
      </c>
      <c r="O28" s="44">
        <f t="shared" si="2"/>
        <v>23.32991318074191</v>
      </c>
      <c r="P28" s="9"/>
    </row>
    <row r="29" spans="1:119" ht="16.5" thickBot="1">
      <c r="A29" s="13" t="s">
        <v>10</v>
      </c>
      <c r="B29" s="21"/>
      <c r="C29" s="20"/>
      <c r="D29" s="14">
        <f>SUM(D5,D12,D16,D22,D24,D27)</f>
        <v>4023017</v>
      </c>
      <c r="E29" s="14">
        <f aca="true" t="shared" si="8" ref="E29:M29">SUM(E5,E12,E16,E22,E24,E27)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2045747</v>
      </c>
      <c r="J29" s="14">
        <f t="shared" si="8"/>
        <v>0</v>
      </c>
      <c r="K29" s="14">
        <f t="shared" si="8"/>
        <v>356310</v>
      </c>
      <c r="L29" s="14">
        <f t="shared" si="8"/>
        <v>0</v>
      </c>
      <c r="M29" s="14">
        <f t="shared" si="8"/>
        <v>0</v>
      </c>
      <c r="N29" s="14">
        <f t="shared" si="1"/>
        <v>6425074</v>
      </c>
      <c r="O29" s="35">
        <f t="shared" si="2"/>
        <v>1267.773086029992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53</v>
      </c>
      <c r="M31" s="93"/>
      <c r="N31" s="93"/>
      <c r="O31" s="39">
        <v>5068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2022-07-29T19:56:04Z</cp:lastPrinted>
  <dcterms:created xsi:type="dcterms:W3CDTF">2000-08-31T21:26:31Z</dcterms:created>
  <dcterms:modified xsi:type="dcterms:W3CDTF">2022-07-29T19:56:13Z</dcterms:modified>
  <cp:category/>
  <cp:version/>
  <cp:contentType/>
  <cp:contentStatus/>
</cp:coreProperties>
</file>