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'2008'!$A$1:$O$47</definedName>
    <definedName name="_xlnm.Print_Area" localSheetId="13">'2009'!$A$1:$O$48</definedName>
    <definedName name="_xlnm.Print_Area" localSheetId="12">'2010'!$A$1:$O$46</definedName>
    <definedName name="_xlnm.Print_Area" localSheetId="11">'2011'!$A$1:$O$46</definedName>
    <definedName name="_xlnm.Print_Area" localSheetId="10">'2012'!$A$1:$O$46</definedName>
    <definedName name="_xlnm.Print_Area" localSheetId="9">'2013'!$A$1:$O$52</definedName>
    <definedName name="_xlnm.Print_Area" localSheetId="8">'2014'!$A$1:$O$51</definedName>
    <definedName name="_xlnm.Print_Area" localSheetId="7">'2015'!$A$1:$O$51</definedName>
    <definedName name="_xlnm.Print_Area" localSheetId="6">'2016'!$A$1:$O$50</definedName>
    <definedName name="_xlnm.Print_Area" localSheetId="5">'2017'!$A$1:$O$54</definedName>
    <definedName name="_xlnm.Print_Area" localSheetId="4">'2018'!$A$1:$O$56</definedName>
    <definedName name="_xlnm.Print_Area" localSheetId="3">'2019'!$A$1:$O$58</definedName>
    <definedName name="_xlnm.Print_Area" localSheetId="2">'2020'!$A$1:$O$56</definedName>
    <definedName name="_xlnm.Print_Area" localSheetId="1">'2021'!$A$1:$P$52</definedName>
    <definedName name="_xlnm.Print_Area" localSheetId="0">'2022'!$A$1:$P$51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6" i="48" l="1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O42" i="48"/>
  <c r="P42" i="48" s="1"/>
  <c r="N41" i="48"/>
  <c r="M41" i="48"/>
  <c r="L41" i="48"/>
  <c r="K41" i="48"/>
  <c r="J41" i="48"/>
  <c r="I41" i="48"/>
  <c r="H41" i="48"/>
  <c r="G41" i="48"/>
  <c r="F41" i="48"/>
  <c r="E41" i="48"/>
  <c r="D41" i="48"/>
  <c r="O40" i="48"/>
  <c r="P40" i="48" s="1"/>
  <c r="O39" i="48"/>
  <c r="P39" i="48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5" i="48" l="1"/>
  <c r="P45" i="48" s="1"/>
  <c r="O41" i="48"/>
  <c r="P41" i="48" s="1"/>
  <c r="O37" i="48"/>
  <c r="P37" i="48" s="1"/>
  <c r="O33" i="48"/>
  <c r="P33" i="48" s="1"/>
  <c r="O23" i="48"/>
  <c r="P23" i="48" s="1"/>
  <c r="I47" i="48"/>
  <c r="J47" i="48"/>
  <c r="K47" i="48"/>
  <c r="N47" i="48"/>
  <c r="O16" i="48"/>
  <c r="P16" i="48" s="1"/>
  <c r="L47" i="48"/>
  <c r="D47" i="48"/>
  <c r="H47" i="48"/>
  <c r="M47" i="48"/>
  <c r="F47" i="48"/>
  <c r="G47" i="48"/>
  <c r="E47" i="48"/>
  <c r="O5" i="48"/>
  <c r="P5" i="48" s="1"/>
  <c r="O47" i="48" l="1"/>
  <c r="P47" i="48" s="1"/>
  <c r="N20" i="45" l="1"/>
  <c r="O20" i="45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4" i="47" s="1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J48" i="47" s="1"/>
  <c r="I16" i="47"/>
  <c r="H16" i="47"/>
  <c r="G16" i="47"/>
  <c r="F16" i="47"/>
  <c r="E16" i="47"/>
  <c r="D16" i="47"/>
  <c r="O15" i="47"/>
  <c r="P15" i="47" s="1"/>
  <c r="O14" i="47"/>
  <c r="P14" i="47" s="1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 s="1"/>
  <c r="N47" i="45"/>
  <c r="O47" i="45"/>
  <c r="N46" i="45"/>
  <c r="O46" i="45" s="1"/>
  <c r="N45" i="45"/>
  <c r="O45" i="45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3" i="45" s="1"/>
  <c r="O43" i="45" s="1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N34" i="45"/>
  <c r="O34" i="45" s="1"/>
  <c r="E34" i="45"/>
  <c r="D34" i="45"/>
  <c r="N33" i="45"/>
  <c r="O33" i="45" s="1"/>
  <c r="N32" i="45"/>
  <c r="O32" i="45"/>
  <c r="N31" i="45"/>
  <c r="O31" i="45" s="1"/>
  <c r="N30" i="45"/>
  <c r="O30" i="45"/>
  <c r="N29" i="45"/>
  <c r="O29" i="45" s="1"/>
  <c r="N28" i="45"/>
  <c r="O28" i="45" s="1"/>
  <c r="N27" i="45"/>
  <c r="O27" i="45" s="1"/>
  <c r="N26" i="45"/>
  <c r="O26" i="45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3" i="45"/>
  <c r="O23" i="45" s="1"/>
  <c r="N22" i="45"/>
  <c r="O22" i="45" s="1"/>
  <c r="N21" i="45"/>
  <c r="O21" i="45" s="1"/>
  <c r="N19" i="45"/>
  <c r="O19" i="45" s="1"/>
  <c r="N18" i="45"/>
  <c r="O18" i="45" s="1"/>
  <c r="N17" i="45"/>
  <c r="O17" i="45"/>
  <c r="M16" i="45"/>
  <c r="M52" i="45" s="1"/>
  <c r="L16" i="45"/>
  <c r="K16" i="45"/>
  <c r="J16" i="45"/>
  <c r="I16" i="45"/>
  <c r="H16" i="45"/>
  <c r="G16" i="45"/>
  <c r="F16" i="45"/>
  <c r="E16" i="45"/>
  <c r="D16" i="45"/>
  <c r="D52" i="45" s="1"/>
  <c r="N52" i="45" s="1"/>
  <c r="O52" i="45" s="1"/>
  <c r="N15" i="45"/>
  <c r="O15" i="45" s="1"/>
  <c r="N14" i="45"/>
  <c r="O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L52" i="45" s="1"/>
  <c r="K5" i="45"/>
  <c r="K52" i="45" s="1"/>
  <c r="J5" i="45"/>
  <c r="J52" i="45" s="1"/>
  <c r="I5" i="45"/>
  <c r="I52" i="45" s="1"/>
  <c r="H5" i="45"/>
  <c r="G5" i="45"/>
  <c r="G52" i="45" s="1"/>
  <c r="F5" i="45"/>
  <c r="E5" i="45"/>
  <c r="E52" i="45" s="1"/>
  <c r="D5" i="45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/>
  <c r="N49" i="44"/>
  <c r="O49" i="44" s="1"/>
  <c r="N48" i="44"/>
  <c r="O48" i="44" s="1"/>
  <c r="N47" i="44"/>
  <c r="O47" i="44" s="1"/>
  <c r="N46" i="44"/>
  <c r="O46" i="44" s="1"/>
  <c r="M45" i="44"/>
  <c r="L45" i="44"/>
  <c r="K45" i="44"/>
  <c r="J45" i="44"/>
  <c r="I45" i="44"/>
  <c r="N45" i="44" s="1"/>
  <c r="O45" i="44" s="1"/>
  <c r="H45" i="44"/>
  <c r="G45" i="44"/>
  <c r="F45" i="44"/>
  <c r="E45" i="44"/>
  <c r="D45" i="44"/>
  <c r="N44" i="44"/>
  <c r="O44" i="44" s="1"/>
  <c r="N43" i="44"/>
  <c r="O43" i="44" s="1"/>
  <c r="N42" i="44"/>
  <c r="O42" i="44"/>
  <c r="M41" i="44"/>
  <c r="L41" i="44"/>
  <c r="K41" i="44"/>
  <c r="J41" i="44"/>
  <c r="I41" i="44"/>
  <c r="H41" i="44"/>
  <c r="G41" i="44"/>
  <c r="F41" i="44"/>
  <c r="E41" i="44"/>
  <c r="D41" i="44"/>
  <c r="N40" i="44"/>
  <c r="O40" i="44"/>
  <c r="N39" i="44"/>
  <c r="O39" i="44" s="1"/>
  <c r="N38" i="44"/>
  <c r="O38" i="44" s="1"/>
  <c r="N37" i="44"/>
  <c r="O37" i="44" s="1"/>
  <c r="M36" i="44"/>
  <c r="L36" i="44"/>
  <c r="K36" i="44"/>
  <c r="J36" i="44"/>
  <c r="I36" i="44"/>
  <c r="H36" i="44"/>
  <c r="H54" i="44" s="1"/>
  <c r="G36" i="44"/>
  <c r="G54" i="44" s="1"/>
  <c r="F36" i="44"/>
  <c r="E36" i="44"/>
  <c r="D36" i="44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1" i="43"/>
  <c r="O51" i="43" s="1"/>
  <c r="M50" i="43"/>
  <c r="L50" i="43"/>
  <c r="K50" i="43"/>
  <c r="J50" i="43"/>
  <c r="N50" i="43" s="1"/>
  <c r="O50" i="43" s="1"/>
  <c r="I50" i="43"/>
  <c r="H50" i="43"/>
  <c r="G50" i="43"/>
  <c r="F50" i="43"/>
  <c r="E50" i="43"/>
  <c r="D50" i="43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M40" i="43"/>
  <c r="L40" i="43"/>
  <c r="K40" i="43"/>
  <c r="J40" i="43"/>
  <c r="I40" i="43"/>
  <c r="N40" i="43" s="1"/>
  <c r="O40" i="43" s="1"/>
  <c r="H40" i="43"/>
  <c r="G40" i="43"/>
  <c r="F40" i="43"/>
  <c r="E40" i="43"/>
  <c r="D40" i="43"/>
  <c r="N39" i="43"/>
  <c r="O39" i="43" s="1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5" i="43" s="1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L52" i="43" s="1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M16" i="43"/>
  <c r="L16" i="43"/>
  <c r="K16" i="43"/>
  <c r="J16" i="43"/>
  <c r="I16" i="43"/>
  <c r="N16" i="43" s="1"/>
  <c r="O16" i="43" s="1"/>
  <c r="H16" i="43"/>
  <c r="G16" i="43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52" i="43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8" i="42" s="1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M41" i="42"/>
  <c r="N41" i="42" s="1"/>
  <c r="O41" i="42" s="1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/>
  <c r="M23" i="42"/>
  <c r="M50" i="42" s="1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N20" i="42"/>
  <c r="O20" i="42" s="1"/>
  <c r="N19" i="42"/>
  <c r="O19" i="42" s="1"/>
  <c r="N18" i="42"/>
  <c r="O18" i="42"/>
  <c r="N17" i="42"/>
  <c r="O17" i="42" s="1"/>
  <c r="M16" i="42"/>
  <c r="L16" i="42"/>
  <c r="L50" i="42" s="1"/>
  <c r="K16" i="42"/>
  <c r="J16" i="42"/>
  <c r="I16" i="42"/>
  <c r="H16" i="42"/>
  <c r="G16" i="42"/>
  <c r="F16" i="42"/>
  <c r="E16" i="42"/>
  <c r="D16" i="42"/>
  <c r="N15" i="42"/>
  <c r="O15" i="42" s="1"/>
  <c r="N14" i="42"/>
  <c r="O14" i="42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5" i="41"/>
  <c r="O45" i="41" s="1"/>
  <c r="M44" i="41"/>
  <c r="L44" i="41"/>
  <c r="K44" i="41"/>
  <c r="J44" i="41"/>
  <c r="I44" i="41"/>
  <c r="H44" i="41"/>
  <c r="G44" i="41"/>
  <c r="F44" i="41"/>
  <c r="E44" i="41"/>
  <c r="N44" i="41" s="1"/>
  <c r="O44" i="41" s="1"/>
  <c r="D44" i="41"/>
  <c r="N43" i="41"/>
  <c r="O43" i="41" s="1"/>
  <c r="N42" i="41"/>
  <c r="O42" i="41" s="1"/>
  <c r="N41" i="41"/>
  <c r="O41" i="41" s="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D46" i="41" s="1"/>
  <c r="N36" i="41"/>
  <c r="O36" i="41" s="1"/>
  <c r="N35" i="41"/>
  <c r="O35" i="41" s="1"/>
  <c r="M34" i="41"/>
  <c r="L34" i="41"/>
  <c r="K34" i="41"/>
  <c r="J34" i="41"/>
  <c r="I34" i="41"/>
  <c r="H34" i="41"/>
  <c r="G34" i="41"/>
  <c r="F34" i="41"/>
  <c r="E34" i="41"/>
  <c r="D34" i="41"/>
  <c r="N33" i="41"/>
  <c r="O33" i="41" s="1"/>
  <c r="N32" i="41"/>
  <c r="O32" i="41" s="1"/>
  <c r="M31" i="41"/>
  <c r="L31" i="41"/>
  <c r="K31" i="41"/>
  <c r="J31" i="41"/>
  <c r="I31" i="41"/>
  <c r="H31" i="41"/>
  <c r="G31" i="41"/>
  <c r="N31" i="41" s="1"/>
  <c r="O31" i="41" s="1"/>
  <c r="F31" i="41"/>
  <c r="E31" i="41"/>
  <c r="D31" i="41"/>
  <c r="N30" i="41"/>
  <c r="O30" i="41" s="1"/>
  <c r="N29" i="41"/>
  <c r="O29" i="41"/>
  <c r="N28" i="41"/>
  <c r="O28" i="41" s="1"/>
  <c r="N27" i="41"/>
  <c r="O27" i="41"/>
  <c r="N26" i="41"/>
  <c r="O26" i="41" s="1"/>
  <c r="N25" i="41"/>
  <c r="O25" i="41" s="1"/>
  <c r="N24" i="41"/>
  <c r="O24" i="41" s="1"/>
  <c r="N23" i="41"/>
  <c r="O23" i="41"/>
  <c r="M22" i="41"/>
  <c r="L22" i="41"/>
  <c r="K22" i="41"/>
  <c r="J22" i="41"/>
  <c r="J46" i="41" s="1"/>
  <c r="I22" i="41"/>
  <c r="H22" i="41"/>
  <c r="G22" i="41"/>
  <c r="F22" i="41"/>
  <c r="E22" i="41"/>
  <c r="D22" i="41"/>
  <c r="N21" i="41"/>
  <c r="O21" i="4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46" i="41" s="1"/>
  <c r="K5" i="41"/>
  <c r="J5" i="41"/>
  <c r="I5" i="41"/>
  <c r="H5" i="41"/>
  <c r="G5" i="41"/>
  <c r="F5" i="41"/>
  <c r="E5" i="41"/>
  <c r="D5" i="41"/>
  <c r="N46" i="40"/>
  <c r="O46" i="40" s="1"/>
  <c r="M45" i="40"/>
  <c r="L45" i="40"/>
  <c r="K45" i="40"/>
  <c r="N45" i="40" s="1"/>
  <c r="O45" i="40" s="1"/>
  <c r="J45" i="40"/>
  <c r="I45" i="40"/>
  <c r="H45" i="40"/>
  <c r="G45" i="40"/>
  <c r="F45" i="40"/>
  <c r="E45" i="40"/>
  <c r="D45" i="40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 s="1"/>
  <c r="M38" i="40"/>
  <c r="L38" i="40"/>
  <c r="K38" i="40"/>
  <c r="J38" i="40"/>
  <c r="J47" i="40" s="1"/>
  <c r="I38" i="40"/>
  <c r="H38" i="40"/>
  <c r="G38" i="40"/>
  <c r="F38" i="40"/>
  <c r="E38" i="40"/>
  <c r="D38" i="40"/>
  <c r="N37" i="40"/>
  <c r="O37" i="40" s="1"/>
  <c r="N36" i="40"/>
  <c r="O36" i="40" s="1"/>
  <c r="M35" i="40"/>
  <c r="L35" i="40"/>
  <c r="L47" i="40" s="1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M32" i="40"/>
  <c r="M47" i="40" s="1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F47" i="40" s="1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47" i="40" s="1"/>
  <c r="G5" i="40"/>
  <c r="F5" i="40"/>
  <c r="E5" i="40"/>
  <c r="D5" i="40"/>
  <c r="N46" i="39"/>
  <c r="O46" i="39" s="1"/>
  <c r="M45" i="39"/>
  <c r="L45" i="39"/>
  <c r="K45" i="39"/>
  <c r="J45" i="39"/>
  <c r="I45" i="39"/>
  <c r="H45" i="39"/>
  <c r="G45" i="39"/>
  <c r="N45" i="39" s="1"/>
  <c r="O45" i="39" s="1"/>
  <c r="F45" i="39"/>
  <c r="E45" i="39"/>
  <c r="D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8" i="39" s="1"/>
  <c r="O38" i="39" s="1"/>
  <c r="N37" i="39"/>
  <c r="O37" i="39" s="1"/>
  <c r="N36" i="39"/>
  <c r="O36" i="39"/>
  <c r="M35" i="39"/>
  <c r="L35" i="39"/>
  <c r="L47" i="39" s="1"/>
  <c r="K35" i="39"/>
  <c r="J35" i="39"/>
  <c r="I35" i="39"/>
  <c r="H35" i="39"/>
  <c r="G35" i="39"/>
  <c r="F35" i="39"/>
  <c r="E35" i="39"/>
  <c r="D35" i="39"/>
  <c r="N34" i="39"/>
  <c r="O34" i="39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F47" i="39" s="1"/>
  <c r="E14" i="39"/>
  <c r="D14" i="39"/>
  <c r="N13" i="39"/>
  <c r="O13" i="39" s="1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47" i="39" s="1"/>
  <c r="I5" i="39"/>
  <c r="H5" i="39"/>
  <c r="G5" i="39"/>
  <c r="F5" i="39"/>
  <c r="E5" i="39"/>
  <c r="D5" i="39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 s="1"/>
  <c r="N43" i="38"/>
  <c r="O43" i="38" s="1"/>
  <c r="N42" i="38"/>
  <c r="O42" i="38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N29" i="38"/>
  <c r="O29" i="38" s="1"/>
  <c r="N28" i="38"/>
  <c r="O28" i="38"/>
  <c r="N27" i="38"/>
  <c r="O27" i="38"/>
  <c r="N26" i="38"/>
  <c r="O26" i="38" s="1"/>
  <c r="N25" i="38"/>
  <c r="O25" i="38"/>
  <c r="N24" i="38"/>
  <c r="O24" i="38" s="1"/>
  <c r="M23" i="38"/>
  <c r="L23" i="38"/>
  <c r="K23" i="38"/>
  <c r="J23" i="38"/>
  <c r="I23" i="38"/>
  <c r="I48" i="38" s="1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G48" i="38" s="1"/>
  <c r="F5" i="38"/>
  <c r="F48" i="38" s="1"/>
  <c r="E5" i="38"/>
  <c r="D5" i="38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N26" i="37" s="1"/>
  <c r="O26" i="37" s="1"/>
  <c r="E26" i="37"/>
  <c r="D26" i="37"/>
  <c r="N25" i="37"/>
  <c r="O25" i="37" s="1"/>
  <c r="N24" i="37"/>
  <c r="O24" i="37" s="1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G12" i="37"/>
  <c r="F12" i="37"/>
  <c r="F43" i="37" s="1"/>
  <c r="E12" i="37"/>
  <c r="D12" i="37"/>
  <c r="N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K43" i="37" s="1"/>
  <c r="J5" i="37"/>
  <c r="J43" i="37" s="1"/>
  <c r="I5" i="37"/>
  <c r="H5" i="37"/>
  <c r="H43" i="37"/>
  <c r="G5" i="37"/>
  <c r="G43" i="37"/>
  <c r="F5" i="37"/>
  <c r="E5" i="37"/>
  <c r="D5" i="37"/>
  <c r="N5" i="37" s="1"/>
  <c r="O5" i="37" s="1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 s="1"/>
  <c r="N36" i="36"/>
  <c r="O36" i="36"/>
  <c r="N35" i="36"/>
  <c r="O35" i="36"/>
  <c r="N34" i="36"/>
  <c r="O34" i="36"/>
  <c r="M33" i="36"/>
  <c r="L33" i="36"/>
  <c r="K33" i="36"/>
  <c r="K42" i="36" s="1"/>
  <c r="J33" i="36"/>
  <c r="I33" i="36"/>
  <c r="H33" i="36"/>
  <c r="G33" i="36"/>
  <c r="F33" i="36"/>
  <c r="N33" i="36" s="1"/>
  <c r="O33" i="36" s="1"/>
  <c r="E33" i="36"/>
  <c r="D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/>
  <c r="N23" i="36"/>
  <c r="O23" i="36" s="1"/>
  <c r="N22" i="36"/>
  <c r="O22" i="36"/>
  <c r="N21" i="36"/>
  <c r="O21" i="36" s="1"/>
  <c r="N20" i="36"/>
  <c r="O20" i="36" s="1"/>
  <c r="N19" i="36"/>
  <c r="O19" i="36" s="1"/>
  <c r="M18" i="36"/>
  <c r="L18" i="36"/>
  <c r="K18" i="36"/>
  <c r="J18" i="36"/>
  <c r="I18" i="36"/>
  <c r="I42" i="36" s="1"/>
  <c r="H18" i="36"/>
  <c r="H42" i="36" s="1"/>
  <c r="G18" i="36"/>
  <c r="F18" i="36"/>
  <c r="E18" i="36"/>
  <c r="D18" i="36"/>
  <c r="N17" i="36"/>
  <c r="O17" i="36"/>
  <c r="N16" i="36"/>
  <c r="O16" i="36" s="1"/>
  <c r="N15" i="36"/>
  <c r="O15" i="36"/>
  <c r="N14" i="36"/>
  <c r="O14" i="36"/>
  <c r="M13" i="36"/>
  <c r="L13" i="36"/>
  <c r="K13" i="36"/>
  <c r="J13" i="36"/>
  <c r="J42" i="36" s="1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M42" i="36" s="1"/>
  <c r="L5" i="36"/>
  <c r="K5" i="36"/>
  <c r="J5" i="36"/>
  <c r="I5" i="36"/>
  <c r="H5" i="36"/>
  <c r="G5" i="36"/>
  <c r="F5" i="36"/>
  <c r="E5" i="36"/>
  <c r="D5" i="36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/>
  <c r="N38" i="35"/>
  <c r="O38" i="35" s="1"/>
  <c r="N37" i="35"/>
  <c r="O37" i="35"/>
  <c r="N36" i="35"/>
  <c r="O36" i="35"/>
  <c r="N35" i="35"/>
  <c r="O35" i="35"/>
  <c r="N34" i="35"/>
  <c r="O34" i="35" s="1"/>
  <c r="M33" i="35"/>
  <c r="L33" i="35"/>
  <c r="K33" i="35"/>
  <c r="J33" i="35"/>
  <c r="I33" i="35"/>
  <c r="H33" i="35"/>
  <c r="G33" i="35"/>
  <c r="F33" i="35"/>
  <c r="E33" i="35"/>
  <c r="N33" i="35" s="1"/>
  <c r="O33" i="35" s="1"/>
  <c r="D33" i="35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 s="1"/>
  <c r="M27" i="35"/>
  <c r="L27" i="35"/>
  <c r="K27" i="35"/>
  <c r="N27" i="35" s="1"/>
  <c r="O27" i="35" s="1"/>
  <c r="J27" i="35"/>
  <c r="I27" i="35"/>
  <c r="H27" i="35"/>
  <c r="G27" i="35"/>
  <c r="G42" i="35" s="1"/>
  <c r="F27" i="35"/>
  <c r="E27" i="35"/>
  <c r="D27" i="35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N20" i="35"/>
  <c r="O20" i="35" s="1"/>
  <c r="N19" i="35"/>
  <c r="O19" i="35"/>
  <c r="M18" i="35"/>
  <c r="M42" i="35" s="1"/>
  <c r="L18" i="35"/>
  <c r="K18" i="35"/>
  <c r="J18" i="35"/>
  <c r="J42" i="35"/>
  <c r="I18" i="35"/>
  <c r="H18" i="35"/>
  <c r="G18" i="35"/>
  <c r="F18" i="35"/>
  <c r="E18" i="35"/>
  <c r="D18" i="35"/>
  <c r="N18" i="35"/>
  <c r="O18" i="35" s="1"/>
  <c r="N17" i="35"/>
  <c r="O17" i="35" s="1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N13" i="35" s="1"/>
  <c r="O13" i="35" s="1"/>
  <c r="E13" i="35"/>
  <c r="D13" i="35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N5" i="35" s="1"/>
  <c r="K5" i="35"/>
  <c r="J5" i="35"/>
  <c r="I5" i="35"/>
  <c r="I42" i="35"/>
  <c r="H5" i="35"/>
  <c r="G5" i="35"/>
  <c r="F5" i="35"/>
  <c r="E5" i="35"/>
  <c r="D5" i="35"/>
  <c r="N41" i="34"/>
  <c r="O41" i="34" s="1"/>
  <c r="N40" i="34"/>
  <c r="O40" i="34" s="1"/>
  <c r="N39" i="34"/>
  <c r="O39" i="34"/>
  <c r="N38" i="34"/>
  <c r="O38" i="34" s="1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/>
  <c r="M33" i="34"/>
  <c r="M42" i="34" s="1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N17" i="34"/>
  <c r="O17" i="34" s="1"/>
  <c r="N16" i="34"/>
  <c r="O16" i="34" s="1"/>
  <c r="N15" i="34"/>
  <c r="O15" i="34"/>
  <c r="N14" i="34"/>
  <c r="O14" i="34" s="1"/>
  <c r="M13" i="34"/>
  <c r="L13" i="34"/>
  <c r="K13" i="34"/>
  <c r="J13" i="34"/>
  <c r="I13" i="34"/>
  <c r="I42" i="34" s="1"/>
  <c r="H13" i="34"/>
  <c r="G13" i="34"/>
  <c r="F13" i="34"/>
  <c r="E13" i="34"/>
  <c r="D13" i="34"/>
  <c r="N12" i="34"/>
  <c r="O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/>
  <c r="M5" i="34"/>
  <c r="L5" i="34"/>
  <c r="K5" i="34"/>
  <c r="K42" i="34" s="1"/>
  <c r="J5" i="34"/>
  <c r="I5" i="34"/>
  <c r="H5" i="34"/>
  <c r="G5" i="34"/>
  <c r="G42" i="34" s="1"/>
  <c r="F5" i="34"/>
  <c r="E5" i="34"/>
  <c r="D5" i="34"/>
  <c r="N32" i="33"/>
  <c r="O32" i="33"/>
  <c r="N33" i="33"/>
  <c r="O33" i="33" s="1"/>
  <c r="N20" i="33"/>
  <c r="O20" i="33"/>
  <c r="N21" i="33"/>
  <c r="O21" i="33" s="1"/>
  <c r="N22" i="33"/>
  <c r="O22" i="33"/>
  <c r="N23" i="33"/>
  <c r="O23" i="33" s="1"/>
  <c r="N24" i="33"/>
  <c r="O24" i="33" s="1"/>
  <c r="N25" i="33"/>
  <c r="O25" i="33" s="1"/>
  <c r="N26" i="33"/>
  <c r="O26" i="33"/>
  <c r="N27" i="33"/>
  <c r="O27" i="33" s="1"/>
  <c r="N28" i="33"/>
  <c r="O28" i="33"/>
  <c r="N29" i="33"/>
  <c r="O29" i="33" s="1"/>
  <c r="E30" i="33"/>
  <c r="F30" i="33"/>
  <c r="G30" i="33"/>
  <c r="H30" i="33"/>
  <c r="I30" i="33"/>
  <c r="J30" i="33"/>
  <c r="K30" i="33"/>
  <c r="L30" i="33"/>
  <c r="M30" i="33"/>
  <c r="D30" i="33"/>
  <c r="N30" i="33" s="1"/>
  <c r="O30" i="33" s="1"/>
  <c r="E19" i="33"/>
  <c r="F19" i="33"/>
  <c r="G19" i="33"/>
  <c r="H19" i="33"/>
  <c r="I19" i="33"/>
  <c r="J19" i="33"/>
  <c r="J44" i="33" s="1"/>
  <c r="K19" i="33"/>
  <c r="L19" i="33"/>
  <c r="M19" i="33"/>
  <c r="D19" i="33"/>
  <c r="E12" i="33"/>
  <c r="F12" i="33"/>
  <c r="G12" i="33"/>
  <c r="H12" i="33"/>
  <c r="I12" i="33"/>
  <c r="J12" i="33"/>
  <c r="K12" i="33"/>
  <c r="L12" i="33"/>
  <c r="L44" i="33" s="1"/>
  <c r="M12" i="33"/>
  <c r="D12" i="33"/>
  <c r="E5" i="33"/>
  <c r="F5" i="33"/>
  <c r="G5" i="33"/>
  <c r="N5" i="33" s="1"/>
  <c r="O5" i="33" s="1"/>
  <c r="G44" i="33"/>
  <c r="H5" i="33"/>
  <c r="I5" i="33"/>
  <c r="J5" i="33"/>
  <c r="K5" i="33"/>
  <c r="L5" i="33"/>
  <c r="M5" i="33"/>
  <c r="D5" i="33"/>
  <c r="N39" i="33"/>
  <c r="O39" i="33" s="1"/>
  <c r="N40" i="33"/>
  <c r="O40" i="33" s="1"/>
  <c r="N41" i="33"/>
  <c r="N42" i="33"/>
  <c r="O42" i="33" s="1"/>
  <c r="N43" i="33"/>
  <c r="O43" i="33" s="1"/>
  <c r="N38" i="33"/>
  <c r="O38" i="33" s="1"/>
  <c r="E37" i="33"/>
  <c r="F37" i="33"/>
  <c r="G37" i="33"/>
  <c r="H37" i="33"/>
  <c r="I37" i="33"/>
  <c r="J37" i="33"/>
  <c r="K37" i="33"/>
  <c r="L37" i="33"/>
  <c r="M37" i="33"/>
  <c r="D37" i="33"/>
  <c r="E34" i="33"/>
  <c r="F34" i="33"/>
  <c r="G34" i="33"/>
  <c r="H34" i="33"/>
  <c r="I34" i="33"/>
  <c r="J34" i="33"/>
  <c r="K34" i="33"/>
  <c r="L34" i="33"/>
  <c r="M34" i="33"/>
  <c r="D34" i="33"/>
  <c r="N35" i="33"/>
  <c r="O35" i="33" s="1"/>
  <c r="N36" i="33"/>
  <c r="O36" i="33"/>
  <c r="N15" i="33"/>
  <c r="O15" i="33" s="1"/>
  <c r="N31" i="33"/>
  <c r="O31" i="33" s="1"/>
  <c r="O41" i="33"/>
  <c r="N14" i="33"/>
  <c r="O14" i="33" s="1"/>
  <c r="N16" i="33"/>
  <c r="O16" i="33"/>
  <c r="N17" i="33"/>
  <c r="O17" i="33"/>
  <c r="N18" i="33"/>
  <c r="O18" i="33" s="1"/>
  <c r="N7" i="33"/>
  <c r="O7" i="33"/>
  <c r="N8" i="33"/>
  <c r="O8" i="33"/>
  <c r="N9" i="33"/>
  <c r="O9" i="33" s="1"/>
  <c r="N10" i="33"/>
  <c r="O10" i="33"/>
  <c r="N11" i="33"/>
  <c r="O11" i="33"/>
  <c r="N6" i="33"/>
  <c r="O6" i="33"/>
  <c r="N13" i="33"/>
  <c r="O13" i="33" s="1"/>
  <c r="M44" i="33"/>
  <c r="I44" i="33"/>
  <c r="H42" i="35"/>
  <c r="F42" i="35"/>
  <c r="L42" i="36"/>
  <c r="M48" i="38"/>
  <c r="E47" i="39"/>
  <c r="M47" i="39"/>
  <c r="N35" i="39"/>
  <c r="O35" i="39" s="1"/>
  <c r="K47" i="39"/>
  <c r="I47" i="39"/>
  <c r="N32" i="39"/>
  <c r="O32" i="39"/>
  <c r="D47" i="39"/>
  <c r="N5" i="39"/>
  <c r="O5" i="39" s="1"/>
  <c r="G42" i="36"/>
  <c r="I43" i="37"/>
  <c r="L43" i="37"/>
  <c r="H44" i="33"/>
  <c r="D44" i="33"/>
  <c r="D42" i="34"/>
  <c r="O12" i="37"/>
  <c r="E43" i="37"/>
  <c r="N33" i="38"/>
  <c r="O33" i="38" s="1"/>
  <c r="D42" i="35"/>
  <c r="O5" i="35"/>
  <c r="G47" i="40"/>
  <c r="N32" i="40"/>
  <c r="O32" i="40"/>
  <c r="D47" i="40"/>
  <c r="N5" i="40"/>
  <c r="O5" i="40" s="1"/>
  <c r="H46" i="41"/>
  <c r="M46" i="41"/>
  <c r="F46" i="41"/>
  <c r="K46" i="41"/>
  <c r="N37" i="41"/>
  <c r="O37" i="41" s="1"/>
  <c r="J50" i="42"/>
  <c r="G50" i="42"/>
  <c r="I50" i="42"/>
  <c r="H50" i="42"/>
  <c r="N16" i="42"/>
  <c r="O16" i="42" s="1"/>
  <c r="K50" i="42"/>
  <c r="H52" i="43"/>
  <c r="F52" i="43"/>
  <c r="M52" i="43"/>
  <c r="E52" i="43"/>
  <c r="K52" i="43"/>
  <c r="N5" i="43"/>
  <c r="O5" i="43" s="1"/>
  <c r="I54" i="44"/>
  <c r="N36" i="44"/>
  <c r="O36" i="44" s="1"/>
  <c r="L54" i="44"/>
  <c r="F54" i="44"/>
  <c r="E54" i="44"/>
  <c r="J54" i="44"/>
  <c r="N16" i="44"/>
  <c r="O16" i="44" s="1"/>
  <c r="N52" i="44"/>
  <c r="O52" i="44" s="1"/>
  <c r="N5" i="44"/>
  <c r="O5" i="44" s="1"/>
  <c r="N41" i="44"/>
  <c r="O41" i="44"/>
  <c r="K54" i="44"/>
  <c r="D54" i="44"/>
  <c r="H52" i="45"/>
  <c r="N5" i="45"/>
  <c r="O5" i="45" s="1"/>
  <c r="O46" i="47"/>
  <c r="P46" i="47" s="1"/>
  <c r="O42" i="47"/>
  <c r="P42" i="47" s="1"/>
  <c r="O38" i="47"/>
  <c r="P38" i="47"/>
  <c r="H48" i="47"/>
  <c r="O23" i="47"/>
  <c r="P23" i="47" s="1"/>
  <c r="I48" i="47"/>
  <c r="N48" i="47"/>
  <c r="K48" i="47"/>
  <c r="L48" i="47"/>
  <c r="G48" i="47"/>
  <c r="M48" i="47"/>
  <c r="F48" i="47"/>
  <c r="O5" i="47"/>
  <c r="P5" i="47"/>
  <c r="E48" i="47"/>
  <c r="F52" i="45"/>
  <c r="N50" i="45"/>
  <c r="O50" i="45"/>
  <c r="N16" i="45"/>
  <c r="O16" i="45" s="1"/>
  <c r="O16" i="47" l="1"/>
  <c r="P16" i="47" s="1"/>
  <c r="E44" i="33"/>
  <c r="N19" i="33"/>
  <c r="O19" i="33" s="1"/>
  <c r="N13" i="36"/>
  <c r="O13" i="36" s="1"/>
  <c r="J48" i="38"/>
  <c r="N39" i="38"/>
  <c r="O39" i="38" s="1"/>
  <c r="H47" i="39"/>
  <c r="N35" i="42"/>
  <c r="O35" i="42" s="1"/>
  <c r="F42" i="34"/>
  <c r="N20" i="34"/>
  <c r="O20" i="34" s="1"/>
  <c r="L42" i="34"/>
  <c r="N27" i="36"/>
  <c r="O27" i="36" s="1"/>
  <c r="N16" i="37"/>
  <c r="O16" i="37" s="1"/>
  <c r="N21" i="40"/>
  <c r="O21" i="40" s="1"/>
  <c r="N34" i="41"/>
  <c r="O34" i="41" s="1"/>
  <c r="E46" i="41"/>
  <c r="N46" i="41" s="1"/>
  <c r="O46" i="41" s="1"/>
  <c r="N23" i="43"/>
  <c r="O23" i="43" s="1"/>
  <c r="M54" i="44"/>
  <c r="N54" i="44" s="1"/>
  <c r="O54" i="44" s="1"/>
  <c r="N25" i="44"/>
  <c r="O25" i="44" s="1"/>
  <c r="E42" i="35"/>
  <c r="N33" i="37"/>
  <c r="O33" i="37" s="1"/>
  <c r="K48" i="38"/>
  <c r="L48" i="38"/>
  <c r="N14" i="38"/>
  <c r="O14" i="38" s="1"/>
  <c r="N46" i="38"/>
  <c r="O46" i="38" s="1"/>
  <c r="I47" i="40"/>
  <c r="N38" i="40"/>
  <c r="O38" i="40" s="1"/>
  <c r="N39" i="45"/>
  <c r="O39" i="45" s="1"/>
  <c r="E42" i="34"/>
  <c r="N42" i="34" s="1"/>
  <c r="O42" i="34" s="1"/>
  <c r="N13" i="34"/>
  <c r="O13" i="34" s="1"/>
  <c r="D42" i="36"/>
  <c r="N5" i="36"/>
  <c r="O5" i="36" s="1"/>
  <c r="N12" i="33"/>
  <c r="O12" i="33" s="1"/>
  <c r="J42" i="34"/>
  <c r="E42" i="36"/>
  <c r="N18" i="36"/>
  <c r="O18" i="36" s="1"/>
  <c r="D48" i="38"/>
  <c r="N36" i="38"/>
  <c r="O36" i="38" s="1"/>
  <c r="N35" i="40"/>
  <c r="O35" i="40" s="1"/>
  <c r="G46" i="41"/>
  <c r="N15" i="41"/>
  <c r="O15" i="41" s="1"/>
  <c r="N30" i="35"/>
  <c r="O30" i="35" s="1"/>
  <c r="N40" i="35"/>
  <c r="O40" i="35" s="1"/>
  <c r="F42" i="36"/>
  <c r="N5" i="42"/>
  <c r="O5" i="42" s="1"/>
  <c r="E50" i="42"/>
  <c r="N14" i="40"/>
  <c r="O14" i="40" s="1"/>
  <c r="E47" i="40"/>
  <c r="F50" i="42"/>
  <c r="I52" i="43"/>
  <c r="N23" i="42"/>
  <c r="O23" i="42" s="1"/>
  <c r="N47" i="40"/>
  <c r="O47" i="40" s="1"/>
  <c r="N30" i="34"/>
  <c r="O30" i="34" s="1"/>
  <c r="N33" i="34"/>
  <c r="O33" i="34" s="1"/>
  <c r="N14" i="39"/>
  <c r="O14" i="39" s="1"/>
  <c r="J52" i="43"/>
  <c r="D48" i="47"/>
  <c r="O48" i="47" s="1"/>
  <c r="P48" i="47" s="1"/>
  <c r="K47" i="40"/>
  <c r="N37" i="33"/>
  <c r="O37" i="33" s="1"/>
  <c r="K44" i="33"/>
  <c r="N5" i="34"/>
  <c r="O5" i="34" s="1"/>
  <c r="H42" i="34"/>
  <c r="K42" i="35"/>
  <c r="M43" i="37"/>
  <c r="E48" i="38"/>
  <c r="N5" i="38"/>
  <c r="O5" i="38" s="1"/>
  <c r="N5" i="41"/>
  <c r="O5" i="41" s="1"/>
  <c r="I46" i="41"/>
  <c r="N22" i="41"/>
  <c r="O22" i="41" s="1"/>
  <c r="N34" i="33"/>
  <c r="O34" i="33" s="1"/>
  <c r="F44" i="33"/>
  <c r="N36" i="34"/>
  <c r="O36" i="34" s="1"/>
  <c r="L42" i="35"/>
  <c r="N40" i="36"/>
  <c r="O40" i="36" s="1"/>
  <c r="N30" i="37"/>
  <c r="O30" i="37" s="1"/>
  <c r="H48" i="38"/>
  <c r="G47" i="39"/>
  <c r="N47" i="39" s="1"/>
  <c r="O47" i="39" s="1"/>
  <c r="N38" i="42"/>
  <c r="O38" i="42" s="1"/>
  <c r="D50" i="42"/>
  <c r="N50" i="42" s="1"/>
  <c r="O50" i="42" s="1"/>
  <c r="G52" i="43"/>
  <c r="N52" i="43" s="1"/>
  <c r="O52" i="43" s="1"/>
  <c r="N43" i="43"/>
  <c r="O43" i="43" s="1"/>
  <c r="D43" i="37"/>
  <c r="N43" i="37" s="1"/>
  <c r="O43" i="37" s="1"/>
  <c r="N23" i="38"/>
  <c r="O23" i="38" s="1"/>
  <c r="N42" i="35" l="1"/>
  <c r="O42" i="35" s="1"/>
  <c r="N42" i="36"/>
  <c r="O42" i="36" s="1"/>
  <c r="N44" i="33"/>
  <c r="O44" i="33" s="1"/>
  <c r="N48" i="38"/>
  <c r="O48" i="38" s="1"/>
</calcChain>
</file>

<file path=xl/sharedStrings.xml><?xml version="1.0" encoding="utf-8"?>
<sst xmlns="http://schemas.openxmlformats.org/spreadsheetml/2006/main" count="946" uniqueCount="129">
  <si>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</si>
  <si>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</si>
  <si>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</si>
  <si>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</si>
  <si>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</si>
  <si>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</si>
  <si>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</si>
  <si>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</si>
  <si>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</si>
  <si>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</si>
  <si>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</si>
  <si>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</si>
  <si>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</si>
  <si>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</si>
  <si>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</si>
  <si>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</si>
  <si>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</si>
  <si>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</si>
  <si>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</si>
  <si>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</si>
  <si>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</si>
  <si>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</si>
  <si>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</si>
  <si>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</si>
  <si>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Public Safety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</si>
  <si>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</si>
  <si>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</si>
  <si>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</si>
  <si>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</si>
  <si>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</si>
  <si>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</si>
  <si>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</si>
  <si>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</si>
  <si>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</si>
  <si>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</si>
  <si>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</si>
  <si>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</si>
  <si>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</si>
  <si>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</si>
  <si>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Culture / Recreation - Special Events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</si>
  <si>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</si>
  <si>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</si>
  <si>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</si>
  <si>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</si>
  <si>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</si>
  <si>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</si>
  <si>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</si>
  <si>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</si>
  <si>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</si>
  <si>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</si>
  <si>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</si>
  <si>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</si>
  <si>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</si>
  <si>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</si>
  <si>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</si>
  <si>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</si>
  <si>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</si>
  <si>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</si>
  <si>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Juno Beach Revenues Reported by Account Code and Fund Type</t>
  </si>
  <si>
    <t>Local Fiscal Year Ended September 30, 2010</t>
  </si>
  <si>
    <t>Utility Service Tax - 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</si>
  <si>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</si>
  <si>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</si>
  <si>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</si>
  <si>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Sources</t>
  </si>
  <si>
    <t>Proceeds of General Capital Asset Dispositions - Sales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</si>
  <si>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</si>
  <si>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</si>
  <si>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</si>
  <si>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</si>
  <si>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</si>
  <si>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</si>
  <si>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Other Physical Environment</t>
  </si>
  <si>
    <t>Impact Fees - Public Safety</t>
  </si>
  <si>
    <t>Impact Fees - Other</t>
  </si>
  <si>
    <t>2008 Municipal Population:</t>
  </si>
  <si>
    <t>Local Fiscal Year Ended September 30, 2013</t>
  </si>
  <si>
    <t>First Local Option Fuel Tax (1 to 6 Cents)</t>
  </si>
  <si>
    <t>Second Local Option Fuel Tax (1 to 5 Cents)</t>
  </si>
  <si>
    <t>Communications Services Taxes (Chapter 202, F.S.)</t>
  </si>
  <si>
    <t>Local Business Tax (Chapter 205, F.S.)</t>
  </si>
  <si>
    <t>Impact Fees - Commercial - Public Safety</t>
  </si>
  <si>
    <t>Impact Fees - Commercial - Other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</si>
  <si>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</si>
  <si>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</si>
  <si>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</si>
  <si>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</si>
  <si>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</si>
  <si>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</si>
  <si>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</si>
  <si>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</si>
  <si>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State Grant - Culture / Recreation</t>
  </si>
  <si>
    <t>2014 Municipal Population:</t>
  </si>
  <si>
    <t>Local Fiscal Year Ended September 30, 2015</t>
  </si>
  <si>
    <t>2015 Municipal Population:</t>
  </si>
  <si>
    <t>Local Fiscal Year Ended September 30, 2016</t>
  </si>
  <si>
    <t>Utility Service Tax - Gas</t>
  </si>
  <si>
    <t>2016 Municipal Population:</t>
  </si>
  <si>
    <t>Local Fiscal Year Ended September 30, 2017</t>
  </si>
  <si>
    <t>Discretionary Sales Surtaxes</t>
  </si>
  <si>
    <t>Federal Grant - Human Services - Public Assistance</t>
  </si>
  <si>
    <t>2017 Municipal Population:</t>
  </si>
  <si>
    <t>Local Fiscal Year Ended September 30, 2018</t>
  </si>
  <si>
    <t>Public Safety - Law Enforcement Services</t>
  </si>
  <si>
    <t>Culture / Recreation - Other Culture / Recreation Charges</t>
  </si>
  <si>
    <t>2018 Municipal Population:</t>
  </si>
  <si>
    <t>Local Fiscal Year Ended September 30, 2019</t>
  </si>
  <si>
    <t>Court-Ordered Judgments and Fines - Intergovernmental Radio Communication Program</t>
  </si>
  <si>
    <t>2019 Municipal Population:</t>
  </si>
  <si>
    <t>Local Fiscal Year Ended September 30, 2020</t>
  </si>
  <si>
    <t>2020 Municipal Population:</t>
  </si>
  <si>
    <t>Local Fiscal Year Ended September 30, 2021</t>
  </si>
  <si>
    <t>Federal Grant - Physical Environment - Other Physical Environment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</si>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</sst>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>SUM(D6:D15)</f>
        <v>4612657</v>
      </c>
      <c r="E5" s="27">
        <f>SUM(E6:E15)</f>
        <v>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4612657</v>
      </c>
      <c r="P5" s="33">
        <f>(O5/P$49)</f>
        <v>1192.2090979581287</v>
      </c>
      <c r="Q5" s="6"/>
    </row>
    <row r="6" spans="1:134">
      <c r="A6" s="12"/>
      <c r="B6" s="25">
        <v>311</v>
      </c>
      <c r="C6" s="20" t="s">
        <v>2</v>
      </c>
      <c r="D6" s="46">
        <v>3223817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3223817</v>
      </c>
      <c r="P6" s="47">
        <f>(O6/P$49)</f>
        <v>833.24295683639184</v>
      </c>
      <c r="Q6" s="9"/>
    </row>
    <row r="7" spans="1:134">
      <c r="A7" s="12"/>
      <c r="B7" s="25">
        <v>312.41000000000003</v>
      </c>
      <c r="C7" s="20" t="s">
        <v>118</v>
      </c>
      <c r="D7" s="46">
        <v>38550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38550</v>
      </c>
      <c r="P7" s="47">
        <f>(O7/P$49)</f>
        <v>9.9638149392607911</v>
      </c>
      <c r="Q7" s="9"/>
    </row>
    <row r="8" spans="1:134">
      <c r="A8" s="12"/>
      <c r="B8" s="25">
        <v>312.43</v>
      </c>
      <c r="C8" s="20" t="s">
        <v>119</v>
      </c>
      <c r="D8" s="46">
        <v>17577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17577</v>
      </c>
      <c r="P8" s="47">
        <f>(O8/P$49)</f>
        <v>4.5430343758077019</v>
      </c>
      <c r="Q8" s="9"/>
    </row>
    <row r="9" spans="1:134">
      <c r="A9" s="12"/>
      <c r="B9" s="25">
        <v>312.63</v>
      </c>
      <c r="C9" s="20" t="s">
        <v>120</v>
      </c>
      <c r="D9" s="46">
        <v>338627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338627</v>
      </c>
      <c r="P9" s="47">
        <f>(O9/P$49)</f>
        <v>87.52313259240114</v>
      </c>
      <c r="Q9" s="9"/>
    </row>
    <row r="10" spans="1:134">
      <c r="A10" s="12"/>
      <c r="B10" s="25">
        <v>314.10000000000002</v>
      </c>
      <c r="C10" s="20" t="s">
        <v>11</v>
      </c>
      <c r="D10" s="46">
        <v>473224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473224</v>
      </c>
      <c r="P10" s="47">
        <f>(O10/P$49)</f>
        <v>122.31170845179633</v>
      </c>
      <c r="Q10" s="9"/>
    </row>
    <row r="11" spans="1:134">
      <c r="A11" s="12"/>
      <c r="B11" s="25">
        <v>314.3</v>
      </c>
      <c r="C11" s="20" t="s">
        <v>60</v>
      </c>
      <c r="D11" s="46">
        <v>183105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183105</v>
      </c>
      <c r="P11" s="47">
        <f>(O11/P$49)</f>
        <v>47.326182476092015</v>
      </c>
      <c r="Q11" s="9"/>
    </row>
    <row r="12" spans="1:134">
      <c r="A12" s="12"/>
      <c r="B12" s="25">
        <v>314.39999999999998</v>
      </c>
      <c r="C12" s="20" t="s">
        <v>96</v>
      </c>
      <c r="D12" s="46">
        <v>17591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17591</v>
      </c>
      <c r="P12" s="47">
        <f>(O12/P$49)</f>
        <v>4.5466528818816228</v>
      </c>
      <c r="Q12" s="9"/>
    </row>
    <row r="13" spans="1:134">
      <c r="A13" s="12"/>
      <c r="B13" s="25">
        <v>314.8</v>
      </c>
      <c r="C13" s="20" t="s">
        <v>12</v>
      </c>
      <c r="D13" s="46">
        <v>9623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9623</v>
      </c>
      <c r="P13" s="47">
        <f>(O13/P$49)</f>
        <v>2.4872059963814941</v>
      </c>
      <c r="Q13" s="9"/>
    </row>
    <row r="14" spans="1:134">
      <c r="A14" s="12"/>
      <c r="B14" s="25">
        <v>315.10000000000002</v>
      </c>
      <c r="C14" s="20" t="s">
        <v>121</v>
      </c>
      <c r="D14" s="46">
        <v>239642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239642</v>
      </c>
      <c r="P14" s="47">
        <f>(O14/P$49)</f>
        <v>61.939002326182475</v>
      </c>
      <c r="Q14" s="9"/>
    </row>
    <row r="15" spans="1:134">
      <c r="A15" s="12"/>
      <c r="B15" s="25">
        <v>316</v>
      </c>
      <c r="C15" s="20" t="s">
        <v>80</v>
      </c>
      <c r="D15" s="46">
        <v>70901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70901</v>
      </c>
      <c r="P15" s="47">
        <f>(O15/P$49)</f>
        <v>18.325407081933317</v>
      </c>
      <c r="Q15" s="9"/>
    </row>
    <row r="16" spans="1:134" ht="15.75">
      <c r="A16" s="29" t="s">
        <v>15</v>
      </c>
      <c r="B16" s="30"/>
      <c r="C16" s="31"/>
      <c r="D16" s="32">
        <f>SUM(D17:D22)</f>
        <v>1234204</v>
      </c>
      <c r="E16" s="32">
        <f>SUM(E17:E22)</f>
        <v>0</v>
      </c>
      <c r="F16" s="32">
        <f>SUM(F17:F22)</f>
        <v>0</v>
      </c>
      <c r="G16" s="32">
        <f>SUM(G17:G22)</f>
        <v>0</v>
      </c>
      <c r="H16" s="32">
        <f>SUM(H17:H22)</f>
        <v>0</v>
      </c>
      <c r="I16" s="32">
        <f>SUM(I17:I22)</f>
        <v>0</v>
      </c>
      <c r="J16" s="32">
        <f>SUM(J17:J22)</f>
        <v>0</v>
      </c>
      <c r="K16" s="32">
        <f>SUM(K17:K22)</f>
        <v>0</v>
      </c>
      <c r="L16" s="32">
        <f>SUM(L17:L22)</f>
        <v>0</v>
      </c>
      <c r="M16" s="32">
        <f>SUM(M17:M22)</f>
        <v>0</v>
      </c>
      <c r="N16" s="32">
        <f>SUM(N17:N22)</f>
        <v>0</v>
      </c>
      <c r="O16" s="44">
        <f>SUM(D16:N16)</f>
        <v>1234204</v>
      </c>
      <c r="P16" s="45">
        <f>(O16/P$49)</f>
        <v>318.99819074696302</v>
      </c>
      <c r="Q16" s="10"/>
    </row>
    <row r="17" spans="1:17">
      <c r="A17" s="12"/>
      <c r="B17" s="25">
        <v>322</v>
      </c>
      <c r="C17" s="20" t="s">
        <v>122</v>
      </c>
      <c r="D17" s="46">
        <v>1017989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1017989</v>
      </c>
      <c r="P17" s="47">
        <f>(O17/P$49)</f>
        <v>263.11424140604805</v>
      </c>
      <c r="Q17" s="9"/>
    </row>
    <row r="18" spans="1:17">
      <c r="A18" s="12"/>
      <c r="B18" s="25">
        <v>323.7</v>
      </c>
      <c r="C18" s="20" t="s">
        <v>16</v>
      </c>
      <c r="D18" s="46">
        <v>89247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2" si="1">SUM(D18:N18)</f>
        <v>89247</v>
      </c>
      <c r="P18" s="47">
        <f>(O18/P$49)</f>
        <v>23.067200827087103</v>
      </c>
      <c r="Q18" s="9"/>
    </row>
    <row r="19" spans="1:17">
      <c r="A19" s="12"/>
      <c r="B19" s="25">
        <v>324.11</v>
      </c>
      <c r="C19" s="20" t="s">
        <v>17</v>
      </c>
      <c r="D19" s="46">
        <v>135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135</v>
      </c>
      <c r="P19" s="47">
        <f>(O19/P$49)</f>
        <v>3.4892737141380199E-2</v>
      </c>
      <c r="Q19" s="9"/>
    </row>
    <row r="20" spans="1:17">
      <c r="A20" s="12"/>
      <c r="B20" s="25">
        <v>324.91000000000003</v>
      </c>
      <c r="C20" s="20" t="s">
        <v>18</v>
      </c>
      <c r="D20" s="46">
        <v>1249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1249</v>
      </c>
      <c r="P20" s="47">
        <f>(O20/P$49)</f>
        <v>0.32282243473765831</v>
      </c>
      <c r="Q20" s="9"/>
    </row>
    <row r="21" spans="1:17">
      <c r="A21" s="12"/>
      <c r="B21" s="25">
        <v>325.2</v>
      </c>
      <c r="C21" s="20" t="s">
        <v>19</v>
      </c>
      <c r="D21" s="46">
        <v>74305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74305</v>
      </c>
      <c r="P21" s="47">
        <f>(O21/P$49)</f>
        <v>19.205220987335228</v>
      </c>
      <c r="Q21" s="9"/>
    </row>
    <row r="22" spans="1:17">
      <c r="A22" s="12"/>
      <c r="B22" s="25">
        <v>329.5</v>
      </c>
      <c r="C22" s="20" t="s">
        <v>123</v>
      </c>
      <c r="D22" s="46">
        <v>51279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51279</v>
      </c>
      <c r="P22" s="47">
        <f>(O22/P$49)</f>
        <v>13.253812354613595</v>
      </c>
      <c r="Q22" s="9"/>
    </row>
    <row r="23" spans="1:17" ht="15.75">
      <c r="A23" s="29" t="s">
        <v>124</v>
      </c>
      <c r="B23" s="30"/>
      <c r="C23" s="31"/>
      <c r="D23" s="32">
        <f>SUM(D24:D32)</f>
        <v>2168234</v>
      </c>
      <c r="E23" s="32">
        <f>SUM(E24:E32)</f>
        <v>0</v>
      </c>
      <c r="F23" s="32">
        <f>SUM(F24:F32)</f>
        <v>0</v>
      </c>
      <c r="G23" s="32">
        <f>SUM(G24:G32)</f>
        <v>0</v>
      </c>
      <c r="H23" s="32">
        <f>SUM(H24:H32)</f>
        <v>0</v>
      </c>
      <c r="I23" s="32">
        <f>SUM(I24:I32)</f>
        <v>0</v>
      </c>
      <c r="J23" s="32">
        <f>SUM(J24:J32)</f>
        <v>0</v>
      </c>
      <c r="K23" s="32">
        <f>SUM(K24:K32)</f>
        <v>0</v>
      </c>
      <c r="L23" s="32">
        <f>SUM(L24:L32)</f>
        <v>0</v>
      </c>
      <c r="M23" s="32">
        <f>SUM(M24:M32)</f>
        <v>0</v>
      </c>
      <c r="N23" s="32">
        <f>SUM(N24:N32)</f>
        <v>0</v>
      </c>
      <c r="O23" s="44">
        <f>SUM(D23:N23)</f>
        <v>2168234</v>
      </c>
      <c r="P23" s="45">
        <f>(O23/P$49)</f>
        <v>560.41199276298789</v>
      </c>
      <c r="Q23" s="10"/>
    </row>
    <row r="24" spans="1:17">
      <c r="A24" s="12"/>
      <c r="B24" s="25">
        <v>331.2</v>
      </c>
      <c r="C24" s="20" t="s">
        <v>21</v>
      </c>
      <c r="D24" s="46">
        <v>1335514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1335514</v>
      </c>
      <c r="P24" s="47">
        <f>(O24/P$49)</f>
        <v>345.18325148617214</v>
      </c>
      <c r="Q24" s="9"/>
    </row>
    <row r="25" spans="1:17">
      <c r="A25" s="12"/>
      <c r="B25" s="25">
        <v>331.39</v>
      </c>
      <c r="C25" s="20" t="s">
        <v>112</v>
      </c>
      <c r="D25" s="46">
        <v>275049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2">SUM(D25:N25)</f>
        <v>275049</v>
      </c>
      <c r="P25" s="47">
        <f>(O25/P$49)</f>
        <v>71.090462651848028</v>
      </c>
      <c r="Q25" s="9"/>
    </row>
    <row r="26" spans="1:17">
      <c r="A26" s="12"/>
      <c r="B26" s="25">
        <v>334.39</v>
      </c>
      <c r="C26" s="20" t="s">
        <v>72</v>
      </c>
      <c r="D26" s="46">
        <v>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50000</v>
      </c>
      <c r="P26" s="47">
        <f>(O26/P$49)</f>
        <v>12.923235978288963</v>
      </c>
      <c r="Q26" s="9"/>
    </row>
    <row r="27" spans="1:17">
      <c r="A27" s="12"/>
      <c r="B27" s="25">
        <v>335.125</v>
      </c>
      <c r="C27" s="20" t="s">
        <v>125</v>
      </c>
      <c r="D27" s="46">
        <v>125084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125084</v>
      </c>
      <c r="P27" s="47">
        <f>(O27/P$49)</f>
        <v>32.329800982165935</v>
      </c>
      <c r="Q27" s="9"/>
    </row>
    <row r="28" spans="1:17">
      <c r="A28" s="12"/>
      <c r="B28" s="25">
        <v>335.14</v>
      </c>
      <c r="C28" s="20" t="s">
        <v>85</v>
      </c>
      <c r="D28" s="46">
        <v>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955</v>
      </c>
      <c r="P28" s="47">
        <f>(O28/P$49)</f>
        <v>0.24683380718531919</v>
      </c>
      <c r="Q28" s="9"/>
    </row>
    <row r="29" spans="1:17">
      <c r="A29" s="12"/>
      <c r="B29" s="25">
        <v>335.15</v>
      </c>
      <c r="C29" s="20" t="s">
        <v>86</v>
      </c>
      <c r="D29" s="46">
        <v>7114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7114</v>
      </c>
      <c r="P29" s="47">
        <f>(O29/P$49)</f>
        <v>1.8387180149909537</v>
      </c>
      <c r="Q29" s="9"/>
    </row>
    <row r="30" spans="1:17">
      <c r="A30" s="12"/>
      <c r="B30" s="25">
        <v>335.18</v>
      </c>
      <c r="C30" s="20" t="s">
        <v>126</v>
      </c>
      <c r="D30" s="46">
        <v>355655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355655</v>
      </c>
      <c r="P30" s="47">
        <f>(O30/P$49)</f>
        <v>91.92426983716723</v>
      </c>
      <c r="Q30" s="9"/>
    </row>
    <row r="31" spans="1:17">
      <c r="A31" s="12"/>
      <c r="B31" s="25">
        <v>335.48</v>
      </c>
      <c r="C31" s="20" t="s">
        <v>29</v>
      </c>
      <c r="D31" s="46">
        <v>3530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3530</v>
      </c>
      <c r="P31" s="47">
        <f>(O31/P$49)</f>
        <v>0.91238046006720086</v>
      </c>
      <c r="Q31" s="9"/>
    </row>
    <row r="32" spans="1:17">
      <c r="A32" s="12"/>
      <c r="B32" s="25">
        <v>338</v>
      </c>
      <c r="C32" s="20" t="s">
        <v>31</v>
      </c>
      <c r="D32" s="46">
        <v>15333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15333</v>
      </c>
      <c r="P32" s="47">
        <f>(O32/P$49)</f>
        <v>3.9630395451020934</v>
      </c>
      <c r="Q32" s="9"/>
    </row>
    <row r="33" spans="1:120" ht="15.75">
      <c r="A33" s="29" t="s">
        <v>36</v>
      </c>
      <c r="B33" s="30"/>
      <c r="C33" s="31"/>
      <c r="D33" s="32">
        <f>SUM(D34:D36)</f>
        <v>52531</v>
      </c>
      <c r="E33" s="32">
        <f>SUM(E34:E36)</f>
        <v>0</v>
      </c>
      <c r="F33" s="32">
        <f>SUM(F34:F36)</f>
        <v>0</v>
      </c>
      <c r="G33" s="32">
        <f>SUM(G34:G36)</f>
        <v>0</v>
      </c>
      <c r="H33" s="32">
        <f>SUM(H34:H36)</f>
        <v>0</v>
      </c>
      <c r="I33" s="32">
        <f>SUM(I34:I36)</f>
        <v>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>SUM(D33:N33)</f>
        <v>52531</v>
      </c>
      <c r="P33" s="45">
        <f>(O33/P$49)</f>
        <v>13.577410183509951</v>
      </c>
      <c r="Q33" s="10"/>
    </row>
    <row r="34" spans="1:120">
      <c r="A34" s="12"/>
      <c r="B34" s="25">
        <v>341.9</v>
      </c>
      <c r="C34" s="20" t="s">
        <v>88</v>
      </c>
      <c r="D34" s="46">
        <v>5433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6" si="4">SUM(D34:N34)</f>
        <v>5433</v>
      </c>
      <c r="P34" s="47">
        <f>(O34/P$49)</f>
        <v>1.4042388214008787</v>
      </c>
      <c r="Q34" s="9"/>
    </row>
    <row r="35" spans="1:120">
      <c r="A35" s="12"/>
      <c r="B35" s="25">
        <v>342.1</v>
      </c>
      <c r="C35" s="20" t="s">
        <v>103</v>
      </c>
      <c r="D35" s="46">
        <v>44138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44138</v>
      </c>
      <c r="P35" s="47">
        <f>(O35/P$49)</f>
        <v>11.408115792194366</v>
      </c>
      <c r="Q35" s="9"/>
    </row>
    <row r="36" spans="1:120">
      <c r="A36" s="12"/>
      <c r="B36" s="25">
        <v>347.4</v>
      </c>
      <c r="C36" s="20" t="s">
        <v>39</v>
      </c>
      <c r="D36" s="46">
        <v>2960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2960</v>
      </c>
      <c r="P36" s="47">
        <f>(O36/P$49)</f>
        <v>0.76505556991470669</v>
      </c>
      <c r="Q36" s="9"/>
    </row>
    <row r="37" spans="1:120" ht="15.75">
      <c r="A37" s="29" t="s">
        <v>37</v>
      </c>
      <c r="B37" s="30"/>
      <c r="C37" s="31"/>
      <c r="D37" s="32">
        <f>SUM(D38:D40)</f>
        <v>34912</v>
      </c>
      <c r="E37" s="32">
        <f>SUM(E38:E40)</f>
        <v>0</v>
      </c>
      <c r="F37" s="32">
        <f>SUM(F38:F40)</f>
        <v>0</v>
      </c>
      <c r="G37" s="32">
        <f>SUM(G38:G40)</f>
        <v>0</v>
      </c>
      <c r="H37" s="32">
        <f>SUM(H38:H40)</f>
        <v>0</v>
      </c>
      <c r="I37" s="32">
        <f>SUM(I38:I40)</f>
        <v>0</v>
      </c>
      <c r="J37" s="32">
        <f>SUM(J38:J40)</f>
        <v>0</v>
      </c>
      <c r="K37" s="32">
        <f>SUM(K38:K40)</f>
        <v>0</v>
      </c>
      <c r="L37" s="32">
        <f>SUM(L38:L40)</f>
        <v>0</v>
      </c>
      <c r="M37" s="32">
        <f>SUM(M38:M40)</f>
        <v>0</v>
      </c>
      <c r="N37" s="32">
        <f>SUM(N38:N40)</f>
        <v>0</v>
      </c>
      <c r="O37" s="32">
        <f>SUM(D37:N37)</f>
        <v>34912</v>
      </c>
      <c r="P37" s="45">
        <f>(O37/P$49)</f>
        <v>9.0235202894804853</v>
      </c>
      <c r="Q37" s="10"/>
    </row>
    <row r="38" spans="1:120">
      <c r="A38" s="13"/>
      <c r="B38" s="39">
        <v>351.7</v>
      </c>
      <c r="C38" s="21" t="s">
        <v>107</v>
      </c>
      <c r="D38" s="46">
        <v>750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5">SUM(D38:N38)</f>
        <v>750</v>
      </c>
      <c r="P38" s="47">
        <f>(O38/P$49)</f>
        <v>0.19384853967433446</v>
      </c>
      <c r="Q38" s="9"/>
    </row>
    <row r="39" spans="1:120">
      <c r="A39" s="13"/>
      <c r="B39" s="39">
        <v>354</v>
      </c>
      <c r="C39" s="21" t="s">
        <v>42</v>
      </c>
      <c r="D39" s="46">
        <v>30814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30814</v>
      </c>
      <c r="P39" s="47">
        <f>(O39/P$49)</f>
        <v>7.9643318686999223</v>
      </c>
      <c r="Q39" s="9"/>
    </row>
    <row r="40" spans="1:120">
      <c r="A40" s="13"/>
      <c r="B40" s="39">
        <v>359</v>
      </c>
      <c r="C40" s="21" t="s">
        <v>43</v>
      </c>
      <c r="D40" s="46">
        <v>3348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3348</v>
      </c>
      <c r="P40" s="47">
        <f>(O40/P$49)</f>
        <v>0.86533988110622895</v>
      </c>
      <c r="Q40" s="9"/>
    </row>
    <row r="41" spans="1:120" ht="15.75">
      <c r="A41" s="29" t="s">
        <v>3</v>
      </c>
      <c r="B41" s="30"/>
      <c r="C41" s="31"/>
      <c r="D41" s="32">
        <f>SUM(D42:D44)</f>
        <v>93960</v>
      </c>
      <c r="E41" s="32">
        <f>SUM(E42:E44)</f>
        <v>0</v>
      </c>
      <c r="F41" s="32">
        <f>SUM(F42:F44)</f>
        <v>0</v>
      </c>
      <c r="G41" s="32">
        <f>SUM(G42:G44)</f>
        <v>0</v>
      </c>
      <c r="H41" s="32">
        <f>SUM(H42:H44)</f>
        <v>0</v>
      </c>
      <c r="I41" s="32">
        <f>SUM(I42:I44)</f>
        <v>0</v>
      </c>
      <c r="J41" s="32">
        <f>SUM(J42:J44)</f>
        <v>0</v>
      </c>
      <c r="K41" s="32">
        <f>SUM(K42:K44)</f>
        <v>0</v>
      </c>
      <c r="L41" s="32">
        <f>SUM(L42:L44)</f>
        <v>0</v>
      </c>
      <c r="M41" s="32">
        <f>SUM(M42:M44)</f>
        <v>0</v>
      </c>
      <c r="N41" s="32">
        <f>SUM(N42:N44)</f>
        <v>0</v>
      </c>
      <c r="O41" s="32">
        <f>SUM(D41:N41)</f>
        <v>93960</v>
      </c>
      <c r="P41" s="45">
        <f>(O41/P$49)</f>
        <v>24.285345050400622</v>
      </c>
      <c r="Q41" s="10"/>
    </row>
    <row r="42" spans="1:120">
      <c r="A42" s="12"/>
      <c r="B42" s="25">
        <v>361.1</v>
      </c>
      <c r="C42" s="20" t="s">
        <v>44</v>
      </c>
      <c r="D42" s="46">
        <v>1759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1759</v>
      </c>
      <c r="P42" s="47">
        <f>(O42/P$49)</f>
        <v>0.45463944171620574</v>
      </c>
      <c r="Q42" s="9"/>
    </row>
    <row r="43" spans="1:120">
      <c r="A43" s="12"/>
      <c r="B43" s="25">
        <v>366</v>
      </c>
      <c r="C43" s="20" t="s">
        <v>47</v>
      </c>
      <c r="D43" s="46">
        <v>29699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6" si="6">SUM(D43:N43)</f>
        <v>29699</v>
      </c>
      <c r="P43" s="47">
        <f>(O43/P$49)</f>
        <v>7.6761437063840789</v>
      </c>
      <c r="Q43" s="9"/>
    </row>
    <row r="44" spans="1:120">
      <c r="A44" s="12"/>
      <c r="B44" s="25">
        <v>369.9</v>
      </c>
      <c r="C44" s="20" t="s">
        <v>49</v>
      </c>
      <c r="D44" s="46">
        <v>62502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62502</v>
      </c>
      <c r="P44" s="47">
        <f>(O44/P$49)</f>
        <v>16.154561902300337</v>
      </c>
      <c r="Q44" s="9"/>
    </row>
    <row r="45" spans="1:120" ht="15.75">
      <c r="A45" s="29" t="s">
        <v>64</v>
      </c>
      <c r="B45" s="30"/>
      <c r="C45" s="31"/>
      <c r="D45" s="32">
        <f>SUM(D46:D46)</f>
        <v>64152</v>
      </c>
      <c r="E45" s="32">
        <f>SUM(E46:E46)</f>
        <v>0</v>
      </c>
      <c r="F45" s="32">
        <f>SUM(F46:F46)</f>
        <v>0</v>
      </c>
      <c r="G45" s="32">
        <f>SUM(G46:G46)</f>
        <v>0</v>
      </c>
      <c r="H45" s="32">
        <f>SUM(H46:H46)</f>
        <v>0</v>
      </c>
      <c r="I45" s="32">
        <f>SUM(I46:I46)</f>
        <v>0</v>
      </c>
      <c r="J45" s="32">
        <f>SUM(J46:J46)</f>
        <v>0</v>
      </c>
      <c r="K45" s="32">
        <f>SUM(K46:K46)</f>
        <v>0</v>
      </c>
      <c r="L45" s="32">
        <f>SUM(L46:L46)</f>
        <v>0</v>
      </c>
      <c r="M45" s="32">
        <f>SUM(M46:M46)</f>
        <v>0</v>
      </c>
      <c r="N45" s="32">
        <f>SUM(N46:N46)</f>
        <v>0</v>
      </c>
      <c r="O45" s="32">
        <f t="shared" si="6"/>
        <v>64152</v>
      </c>
      <c r="P45" s="45">
        <f>(O45/P$49)</f>
        <v>16.581028689583871</v>
      </c>
      <c r="Q45" s="9"/>
    </row>
    <row r="46" spans="1:120" ht="15.75" thickBot="1">
      <c r="A46" s="12"/>
      <c r="B46" s="25">
        <v>388.1</v>
      </c>
      <c r="C46" s="20" t="s">
        <v>65</v>
      </c>
      <c r="D46" s="46">
        <v>64152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64152</v>
      </c>
      <c r="P46" s="47">
        <f>(O46/P$49)</f>
        <v>16.581028689583871</v>
      </c>
      <c r="Q46" s="9"/>
    </row>
    <row r="47" spans="1:120" ht="16.5" thickBot="1">
      <c r="A47" s="14" t="s">
        <v>40</v>
      </c>
      <c r="B47" s="23"/>
      <c r="C47" s="22"/>
      <c r="D47" s="15">
        <f>SUM(D5,D16,D23,D33,D37,D41,D45)</f>
        <v>8260650</v>
      </c>
      <c r="E47" s="15">
        <f>SUM(E5,E16,E23,E33,E37,E41,E45)</f>
        <v>0</v>
      </c>
      <c r="F47" s="15">
        <f>SUM(F5,F16,F23,F33,F37,F41,F45)</f>
        <v>0</v>
      </c>
      <c r="G47" s="15">
        <f>SUM(G5,G16,G23,G33,G37,G41,G45)</f>
        <v>0</v>
      </c>
      <c r="H47" s="15">
        <f>SUM(H5,H16,H23,H33,H37,H41,H45)</f>
        <v>0</v>
      </c>
      <c r="I47" s="15">
        <f>SUM(I5,I16,I23,I33,I37,I41,I45)</f>
        <v>0</v>
      </c>
      <c r="J47" s="15">
        <f>SUM(J5,J16,J23,J33,J37,J41,J45)</f>
        <v>0</v>
      </c>
      <c r="K47" s="15">
        <f>SUM(K5,K16,K23,K33,K37,K41,K45)</f>
        <v>0</v>
      </c>
      <c r="L47" s="15">
        <f>SUM(L5,L16,L23,L33,L37,L41,L45)</f>
        <v>0</v>
      </c>
      <c r="M47" s="15">
        <f>SUM(M5,M16,M23,M33,M37,M41,M45)</f>
        <v>0</v>
      </c>
      <c r="N47" s="15">
        <f>SUM(N5,N16,N23,N33,N37,N41,N45)</f>
        <v>0</v>
      </c>
      <c r="O47" s="15">
        <f>SUM(D47:N47)</f>
        <v>8260650</v>
      </c>
      <c r="P47" s="38">
        <f>(O47/P$49)</f>
        <v>2135.0865856810547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128</v>
      </c>
      <c r="N49" s="48"/>
      <c r="O49" s="48"/>
      <c r="P49" s="43">
        <v>3869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3577870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3577870</v>
      </c>
      <c r="O5" s="33">
        <f t="shared" ref="O5:O48" si="1">(N5/O$50)</f>
        <v>1121.2378564713256</v>
      </c>
      <c r="P5" s="6"/>
    </row>
    <row r="6" spans="1:133">
      <c r="A6" s="12"/>
      <c r="B6" s="25">
        <v>311</v>
      </c>
      <c r="C6" s="20" t="s">
        <v>2</v>
      </c>
      <c r="D6" s="46">
        <v>2613164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2613164</v>
      </c>
      <c r="O6" s="47">
        <f t="shared" si="1"/>
        <v>818.91695393293639</v>
      </c>
      <c r="P6" s="9"/>
    </row>
    <row r="7" spans="1:133">
      <c r="A7" s="12"/>
      <c r="B7" s="25">
        <v>312.41000000000003</v>
      </c>
      <c r="C7" s="20" t="s">
        <v>77</v>
      </c>
      <c r="D7" s="46">
        <v>33731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33731</v>
      </c>
      <c r="O7" s="47">
        <f t="shared" si="1"/>
        <v>10.570667502350361</v>
      </c>
      <c r="P7" s="9"/>
    </row>
    <row r="8" spans="1:133">
      <c r="A8" s="12"/>
      <c r="B8" s="25">
        <v>312.42</v>
      </c>
      <c r="C8" s="20" t="s">
        <v>78</v>
      </c>
      <c r="D8" s="46">
        <v>15776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15776</v>
      </c>
      <c r="O8" s="47">
        <f t="shared" si="1"/>
        <v>4.9439047320589156</v>
      </c>
      <c r="P8" s="9"/>
    </row>
    <row r="9" spans="1:133">
      <c r="A9" s="12"/>
      <c r="B9" s="25">
        <v>314.10000000000002</v>
      </c>
      <c r="C9" s="20" t="s">
        <v>11</v>
      </c>
      <c r="D9" s="46">
        <v>356089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356089</v>
      </c>
      <c r="O9" s="47">
        <f t="shared" si="1"/>
        <v>111.59166405515512</v>
      </c>
      <c r="P9" s="9"/>
    </row>
    <row r="10" spans="1:133">
      <c r="A10" s="12"/>
      <c r="B10" s="25">
        <v>314.3</v>
      </c>
      <c r="C10" s="20" t="s">
        <v>60</v>
      </c>
      <c r="D10" s="46">
        <v>115937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115937</v>
      </c>
      <c r="O10" s="47">
        <f t="shared" si="1"/>
        <v>36.332497649639613</v>
      </c>
      <c r="P10" s="9"/>
    </row>
    <row r="11" spans="1:133">
      <c r="A11" s="12"/>
      <c r="B11" s="25">
        <v>314.8</v>
      </c>
      <c r="C11" s="20" t="s">
        <v>12</v>
      </c>
      <c r="D11" s="46">
        <v>16024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16024</v>
      </c>
      <c r="O11" s="47">
        <f t="shared" si="1"/>
        <v>5.0216233155750549</v>
      </c>
      <c r="P11" s="9"/>
    </row>
    <row r="12" spans="1:133">
      <c r="A12" s="12"/>
      <c r="B12" s="25">
        <v>315</v>
      </c>
      <c r="C12" s="20" t="s">
        <v>79</v>
      </c>
      <c r="D12" s="46">
        <v>370139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370139</v>
      </c>
      <c r="O12" s="47">
        <f t="shared" si="1"/>
        <v>115.99467251645252</v>
      </c>
      <c r="P12" s="9"/>
    </row>
    <row r="13" spans="1:133">
      <c r="A13" s="12"/>
      <c r="B13" s="25">
        <v>316</v>
      </c>
      <c r="C13" s="20" t="s">
        <v>80</v>
      </c>
      <c r="D13" s="46">
        <v>57010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57010</v>
      </c>
      <c r="O13" s="47">
        <f t="shared" si="1"/>
        <v>17.865872767157629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SUM(D15:D22)</f>
        <v>932014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932014</v>
      </c>
      <c r="O14" s="45">
        <f t="shared" si="1"/>
        <v>292.07583829520524</v>
      </c>
      <c r="P14" s="10"/>
    </row>
    <row r="15" spans="1:133">
      <c r="A15" s="12"/>
      <c r="B15" s="25">
        <v>322</v>
      </c>
      <c r="C15" s="20" t="s">
        <v>0</v>
      </c>
      <c r="D15" s="46">
        <v>756173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756173</v>
      </c>
      <c r="O15" s="47">
        <f t="shared" si="1"/>
        <v>236.9705421497963</v>
      </c>
      <c r="P15" s="9"/>
    </row>
    <row r="16" spans="1:133">
      <c r="A16" s="12"/>
      <c r="B16" s="25">
        <v>323.7</v>
      </c>
      <c r="C16" s="20" t="s">
        <v>16</v>
      </c>
      <c r="D16" s="46">
        <v>53049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53049</v>
      </c>
      <c r="O16" s="47">
        <f t="shared" si="1"/>
        <v>16.624569100595426</v>
      </c>
      <c r="P16" s="9"/>
    </row>
    <row r="17" spans="1:16">
      <c r="A17" s="12"/>
      <c r="B17" s="25">
        <v>324.11</v>
      </c>
      <c r="C17" s="20" t="s">
        <v>17</v>
      </c>
      <c r="D17" s="46">
        <v>1152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1152</v>
      </c>
      <c r="O17" s="47">
        <f t="shared" si="1"/>
        <v>0.36101535568787213</v>
      </c>
      <c r="P17" s="9"/>
    </row>
    <row r="18" spans="1:16">
      <c r="A18" s="12"/>
      <c r="B18" s="25">
        <v>324.12</v>
      </c>
      <c r="C18" s="20" t="s">
        <v>81</v>
      </c>
      <c r="D18" s="46">
        <v>2294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2294</v>
      </c>
      <c r="O18" s="47">
        <f t="shared" si="1"/>
        <v>0.71889689752428709</v>
      </c>
      <c r="P18" s="9"/>
    </row>
    <row r="19" spans="1:16">
      <c r="A19" s="12"/>
      <c r="B19" s="25">
        <v>324.70999999999998</v>
      </c>
      <c r="C19" s="20" t="s">
        <v>18</v>
      </c>
      <c r="D19" s="46">
        <v>10636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10636</v>
      </c>
      <c r="O19" s="47">
        <f t="shared" si="1"/>
        <v>3.3331244124099029</v>
      </c>
      <c r="P19" s="9"/>
    </row>
    <row r="20" spans="1:16">
      <c r="A20" s="12"/>
      <c r="B20" s="25">
        <v>324.72000000000003</v>
      </c>
      <c r="C20" s="20" t="s">
        <v>82</v>
      </c>
      <c r="D20" s="46">
        <v>14297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14297</v>
      </c>
      <c r="O20" s="47">
        <f t="shared" si="1"/>
        <v>4.4804136634283926</v>
      </c>
      <c r="P20" s="9"/>
    </row>
    <row r="21" spans="1:16">
      <c r="A21" s="12"/>
      <c r="B21" s="25">
        <v>325.2</v>
      </c>
      <c r="C21" s="20" t="s">
        <v>19</v>
      </c>
      <c r="D21" s="46">
        <v>59775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59775</v>
      </c>
      <c r="O21" s="47">
        <f t="shared" si="1"/>
        <v>18.732372297085554</v>
      </c>
      <c r="P21" s="9"/>
    </row>
    <row r="22" spans="1:16">
      <c r="A22" s="12"/>
      <c r="B22" s="25">
        <v>329</v>
      </c>
      <c r="C22" s="20" t="s">
        <v>20</v>
      </c>
      <c r="D22" s="46">
        <v>34638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34638</v>
      </c>
      <c r="O22" s="47">
        <f t="shared" si="1"/>
        <v>10.854904418677531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SUM(D24:D32)</f>
        <v>380199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380199</v>
      </c>
      <c r="O23" s="45">
        <f t="shared" si="1"/>
        <v>119.14728925101849</v>
      </c>
      <c r="P23" s="10"/>
    </row>
    <row r="24" spans="1:16">
      <c r="A24" s="12"/>
      <c r="B24" s="25">
        <v>331.2</v>
      </c>
      <c r="C24" s="20" t="s">
        <v>21</v>
      </c>
      <c r="D24" s="46">
        <v>3508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3508</v>
      </c>
      <c r="O24" s="47">
        <f t="shared" si="1"/>
        <v>1.0993418990911941</v>
      </c>
      <c r="P24" s="9"/>
    </row>
    <row r="25" spans="1:16">
      <c r="A25" s="12"/>
      <c r="B25" s="25">
        <v>334.9</v>
      </c>
      <c r="C25" s="20" t="s">
        <v>83</v>
      </c>
      <c r="D25" s="46">
        <v>27500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27500</v>
      </c>
      <c r="O25" s="47">
        <f t="shared" si="1"/>
        <v>8.6179880915073639</v>
      </c>
      <c r="P25" s="9"/>
    </row>
    <row r="26" spans="1:16">
      <c r="A26" s="12"/>
      <c r="B26" s="25">
        <v>335.12</v>
      </c>
      <c r="C26" s="20" t="s">
        <v>84</v>
      </c>
      <c r="D26" s="46">
        <v>72298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72298</v>
      </c>
      <c r="O26" s="47">
        <f t="shared" si="1"/>
        <v>22.656847383265433</v>
      </c>
      <c r="P26" s="9"/>
    </row>
    <row r="27" spans="1:16">
      <c r="A27" s="12"/>
      <c r="B27" s="25">
        <v>335.14</v>
      </c>
      <c r="C27" s="20" t="s">
        <v>85</v>
      </c>
      <c r="D27" s="46">
        <v>1044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1044</v>
      </c>
      <c r="O27" s="47">
        <f t="shared" si="1"/>
        <v>0.32717016609213412</v>
      </c>
      <c r="P27" s="9"/>
    </row>
    <row r="28" spans="1:16">
      <c r="A28" s="12"/>
      <c r="B28" s="25">
        <v>335.15</v>
      </c>
      <c r="C28" s="20" t="s">
        <v>86</v>
      </c>
      <c r="D28" s="46">
        <v>5365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5365</v>
      </c>
      <c r="O28" s="47">
        <f t="shared" si="1"/>
        <v>1.6812911313068004</v>
      </c>
      <c r="P28" s="9"/>
    </row>
    <row r="29" spans="1:16">
      <c r="A29" s="12"/>
      <c r="B29" s="25">
        <v>335.18</v>
      </c>
      <c r="C29" s="20" t="s">
        <v>87</v>
      </c>
      <c r="D29" s="46">
        <v>218849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218849</v>
      </c>
      <c r="O29" s="47">
        <f t="shared" si="1"/>
        <v>68.583202757756183</v>
      </c>
      <c r="P29" s="9"/>
    </row>
    <row r="30" spans="1:16">
      <c r="A30" s="12"/>
      <c r="B30" s="25">
        <v>335.49</v>
      </c>
      <c r="C30" s="20" t="s">
        <v>29</v>
      </c>
      <c r="D30" s="46">
        <v>3198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3198</v>
      </c>
      <c r="O30" s="47">
        <f t="shared" si="1"/>
        <v>1.0021936696960201</v>
      </c>
      <c r="P30" s="9"/>
    </row>
    <row r="31" spans="1:16">
      <c r="A31" s="12"/>
      <c r="B31" s="25">
        <v>337.2</v>
      </c>
      <c r="C31" s="20" t="s">
        <v>30</v>
      </c>
      <c r="D31" s="46">
        <v>33703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8" si="7">SUM(D31:M31)</f>
        <v>33703</v>
      </c>
      <c r="O31" s="47">
        <f t="shared" si="1"/>
        <v>10.56189282356628</v>
      </c>
      <c r="P31" s="9"/>
    </row>
    <row r="32" spans="1:16">
      <c r="A32" s="12"/>
      <c r="B32" s="25">
        <v>338</v>
      </c>
      <c r="C32" s="20" t="s">
        <v>31</v>
      </c>
      <c r="D32" s="46">
        <v>14734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14734</v>
      </c>
      <c r="O32" s="47">
        <f t="shared" si="1"/>
        <v>4.6173613287370729</v>
      </c>
      <c r="P32" s="9"/>
    </row>
    <row r="33" spans="1:119" ht="15.75">
      <c r="A33" s="29" t="s">
        <v>36</v>
      </c>
      <c r="B33" s="30"/>
      <c r="C33" s="31"/>
      <c r="D33" s="32">
        <f t="shared" ref="D33:M33" si="8">SUM(D34:D35)</f>
        <v>8105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8105</v>
      </c>
      <c r="O33" s="45">
        <f t="shared" si="1"/>
        <v>2.5399561266060795</v>
      </c>
      <c r="P33" s="10"/>
    </row>
    <row r="34" spans="1:119">
      <c r="A34" s="12"/>
      <c r="B34" s="25">
        <v>341.9</v>
      </c>
      <c r="C34" s="20" t="s">
        <v>88</v>
      </c>
      <c r="D34" s="46">
        <v>3273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3273</v>
      </c>
      <c r="O34" s="47">
        <f t="shared" si="1"/>
        <v>1.0256972735819492</v>
      </c>
      <c r="P34" s="9"/>
    </row>
    <row r="35" spans="1:119">
      <c r="A35" s="12"/>
      <c r="B35" s="25">
        <v>347.4</v>
      </c>
      <c r="C35" s="20" t="s">
        <v>39</v>
      </c>
      <c r="D35" s="46">
        <v>4832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4832</v>
      </c>
      <c r="O35" s="47">
        <f t="shared" si="1"/>
        <v>1.5142588530241303</v>
      </c>
      <c r="P35" s="9"/>
    </row>
    <row r="36" spans="1:119" ht="15.75">
      <c r="A36" s="29" t="s">
        <v>37</v>
      </c>
      <c r="B36" s="30"/>
      <c r="C36" s="31"/>
      <c r="D36" s="32">
        <f t="shared" ref="D36:M36" si="9">SUM(D37:D38)</f>
        <v>453648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453648</v>
      </c>
      <c r="O36" s="45">
        <f t="shared" si="1"/>
        <v>142.16483860858665</v>
      </c>
      <c r="P36" s="10"/>
    </row>
    <row r="37" spans="1:119">
      <c r="A37" s="13"/>
      <c r="B37" s="39">
        <v>354</v>
      </c>
      <c r="C37" s="21" t="s">
        <v>42</v>
      </c>
      <c r="D37" s="46">
        <v>357346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357346</v>
      </c>
      <c r="O37" s="47">
        <f t="shared" si="1"/>
        <v>111.98558445628329</v>
      </c>
      <c r="P37" s="9"/>
    </row>
    <row r="38" spans="1:119">
      <c r="A38" s="13"/>
      <c r="B38" s="39">
        <v>359</v>
      </c>
      <c r="C38" s="21" t="s">
        <v>43</v>
      </c>
      <c r="D38" s="46">
        <v>96302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96302</v>
      </c>
      <c r="O38" s="47">
        <f t="shared" si="1"/>
        <v>30.179254152303354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SUM(D40:D45)</f>
        <v>185882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70202</v>
      </c>
      <c r="L39" s="32">
        <f t="shared" si="10"/>
        <v>0</v>
      </c>
      <c r="M39" s="32">
        <f t="shared" si="10"/>
        <v>0</v>
      </c>
      <c r="N39" s="32">
        <f t="shared" si="7"/>
        <v>256084</v>
      </c>
      <c r="O39" s="45">
        <f t="shared" si="1"/>
        <v>80.251958633657168</v>
      </c>
      <c r="P39" s="10"/>
    </row>
    <row r="40" spans="1:119">
      <c r="A40" s="12"/>
      <c r="B40" s="25">
        <v>361.1</v>
      </c>
      <c r="C40" s="20" t="s">
        <v>44</v>
      </c>
      <c r="D40" s="46">
        <v>21097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21097</v>
      </c>
      <c r="O40" s="47">
        <f t="shared" si="1"/>
        <v>6.6114070824193041</v>
      </c>
      <c r="P40" s="9"/>
    </row>
    <row r="41" spans="1:119">
      <c r="A41" s="12"/>
      <c r="B41" s="25">
        <v>361.2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7734</v>
      </c>
      <c r="L41" s="46">
        <v>0</v>
      </c>
      <c r="M41" s="46">
        <v>0</v>
      </c>
      <c r="N41" s="46">
        <f t="shared" si="7"/>
        <v>7734</v>
      </c>
      <c r="O41" s="47">
        <f t="shared" si="1"/>
        <v>2.4236916327170168</v>
      </c>
      <c r="P41" s="9"/>
    </row>
    <row r="42" spans="1:119">
      <c r="A42" s="12"/>
      <c r="B42" s="25">
        <v>361.3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24870</v>
      </c>
      <c r="L42" s="46">
        <v>0</v>
      </c>
      <c r="M42" s="46">
        <v>0</v>
      </c>
      <c r="N42" s="46">
        <f t="shared" si="7"/>
        <v>24870</v>
      </c>
      <c r="O42" s="47">
        <f t="shared" si="1"/>
        <v>7.7937950485741148</v>
      </c>
      <c r="P42" s="9"/>
    </row>
    <row r="43" spans="1:119">
      <c r="A43" s="12"/>
      <c r="B43" s="25">
        <v>366</v>
      </c>
      <c r="C43" s="20" t="s">
        <v>47</v>
      </c>
      <c r="D43" s="46">
        <v>77355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77355</v>
      </c>
      <c r="O43" s="47">
        <f t="shared" si="1"/>
        <v>24.241617047947351</v>
      </c>
      <c r="P43" s="9"/>
    </row>
    <row r="44" spans="1:119">
      <c r="A44" s="12"/>
      <c r="B44" s="25">
        <v>368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37598</v>
      </c>
      <c r="L44" s="46">
        <v>0</v>
      </c>
      <c r="M44" s="46">
        <v>0</v>
      </c>
      <c r="N44" s="46">
        <f t="shared" si="7"/>
        <v>37598</v>
      </c>
      <c r="O44" s="47">
        <f t="shared" si="1"/>
        <v>11.782513318708869</v>
      </c>
      <c r="P44" s="9"/>
    </row>
    <row r="45" spans="1:119">
      <c r="A45" s="12"/>
      <c r="B45" s="25">
        <v>369.9</v>
      </c>
      <c r="C45" s="20" t="s">
        <v>49</v>
      </c>
      <c r="D45" s="46">
        <v>87430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87430</v>
      </c>
      <c r="O45" s="47">
        <f t="shared" si="1"/>
        <v>27.398934503290505</v>
      </c>
      <c r="P45" s="9"/>
    </row>
    <row r="46" spans="1:119" ht="15.75">
      <c r="A46" s="29" t="s">
        <v>64</v>
      </c>
      <c r="B46" s="30"/>
      <c r="C46" s="31"/>
      <c r="D46" s="32">
        <f t="shared" ref="D46:M46" si="11">SUM(D47:D47)</f>
        <v>13446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7"/>
        <v>13446</v>
      </c>
      <c r="O46" s="45">
        <f t="shared" si="1"/>
        <v>4.2137261046693828</v>
      </c>
      <c r="P46" s="9"/>
    </row>
    <row r="47" spans="1:119" ht="15.75" thickBot="1">
      <c r="A47" s="12"/>
      <c r="B47" s="25">
        <v>388.1</v>
      </c>
      <c r="C47" s="20" t="s">
        <v>65</v>
      </c>
      <c r="D47" s="46">
        <v>13446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13446</v>
      </c>
      <c r="O47" s="47">
        <f t="shared" si="1"/>
        <v>4.2137261046693828</v>
      </c>
      <c r="P47" s="9"/>
    </row>
    <row r="48" spans="1:119" ht="16.5" thickBot="1">
      <c r="A48" s="14" t="s">
        <v>40</v>
      </c>
      <c r="B48" s="23"/>
      <c r="C48" s="22"/>
      <c r="D48" s="15">
        <f t="shared" ref="D48:M48" si="12">SUM(D5,D14,D23,D33,D36,D39,D46)</f>
        <v>5551164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70202</v>
      </c>
      <c r="L48" s="15">
        <f t="shared" si="12"/>
        <v>0</v>
      </c>
      <c r="M48" s="15">
        <f t="shared" si="12"/>
        <v>0</v>
      </c>
      <c r="N48" s="15">
        <f t="shared" si="7"/>
        <v>5621366</v>
      </c>
      <c r="O48" s="38">
        <f t="shared" si="1"/>
        <v>1761.6314634910686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89</v>
      </c>
      <c r="M50" s="48"/>
      <c r="N50" s="48"/>
      <c r="O50" s="43">
        <v>3191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3512942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3512942</v>
      </c>
      <c r="O5" s="33">
        <f t="shared" ref="O5:O42" si="1">(N5/O$44)</f>
        <v>1086.5889266934735</v>
      </c>
      <c r="P5" s="6"/>
    </row>
    <row r="6" spans="1:133">
      <c r="A6" s="12"/>
      <c r="B6" s="25">
        <v>311</v>
      </c>
      <c r="C6" s="20" t="s">
        <v>2</v>
      </c>
      <c r="D6" s="46">
        <v>2560031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2560031</v>
      </c>
      <c r="O6" s="47">
        <f t="shared" si="1"/>
        <v>791.84379832972468</v>
      </c>
      <c r="P6" s="9"/>
    </row>
    <row r="7" spans="1:133">
      <c r="A7" s="12"/>
      <c r="B7" s="25">
        <v>312.10000000000002</v>
      </c>
      <c r="C7" s="20" t="s">
        <v>10</v>
      </c>
      <c r="D7" s="46">
        <v>51374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51374</v>
      </c>
      <c r="O7" s="47">
        <f t="shared" si="1"/>
        <v>15.890504175688216</v>
      </c>
      <c r="P7" s="9"/>
    </row>
    <row r="8" spans="1:133">
      <c r="A8" s="12"/>
      <c r="B8" s="25">
        <v>314.10000000000002</v>
      </c>
      <c r="C8" s="20" t="s">
        <v>11</v>
      </c>
      <c r="D8" s="46">
        <v>331178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331178</v>
      </c>
      <c r="O8" s="47">
        <f t="shared" si="1"/>
        <v>102.43674605629447</v>
      </c>
      <c r="P8" s="9"/>
    </row>
    <row r="9" spans="1:133">
      <c r="A9" s="12"/>
      <c r="B9" s="25">
        <v>314.3</v>
      </c>
      <c r="C9" s="20" t="s">
        <v>60</v>
      </c>
      <c r="D9" s="46">
        <v>122765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122765</v>
      </c>
      <c r="O9" s="47">
        <f t="shared" si="1"/>
        <v>37.972471388802973</v>
      </c>
      <c r="P9" s="9"/>
    </row>
    <row r="10" spans="1:133">
      <c r="A10" s="12"/>
      <c r="B10" s="25">
        <v>314.8</v>
      </c>
      <c r="C10" s="20" t="s">
        <v>12</v>
      </c>
      <c r="D10" s="46">
        <v>19463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19463</v>
      </c>
      <c r="O10" s="47">
        <f t="shared" si="1"/>
        <v>6.0201051654809774</v>
      </c>
      <c r="P10" s="9"/>
    </row>
    <row r="11" spans="1:133">
      <c r="A11" s="12"/>
      <c r="B11" s="25">
        <v>315</v>
      </c>
      <c r="C11" s="20" t="s">
        <v>13</v>
      </c>
      <c r="D11" s="46">
        <v>369619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369619</v>
      </c>
      <c r="O11" s="47">
        <f t="shared" si="1"/>
        <v>114.32694092174451</v>
      </c>
      <c r="P11" s="9"/>
    </row>
    <row r="12" spans="1:133">
      <c r="A12" s="12"/>
      <c r="B12" s="25">
        <v>316</v>
      </c>
      <c r="C12" s="20" t="s">
        <v>14</v>
      </c>
      <c r="D12" s="46">
        <v>58512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58512</v>
      </c>
      <c r="O12" s="47">
        <f t="shared" si="1"/>
        <v>18.098360655737704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348853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348853</v>
      </c>
      <c r="O13" s="45">
        <f t="shared" si="1"/>
        <v>107.90380451592948</v>
      </c>
      <c r="P13" s="10"/>
    </row>
    <row r="14" spans="1:133">
      <c r="A14" s="12"/>
      <c r="B14" s="25">
        <v>322</v>
      </c>
      <c r="C14" s="20" t="s">
        <v>0</v>
      </c>
      <c r="D14" s="46">
        <v>203297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203297</v>
      </c>
      <c r="O14" s="47">
        <f t="shared" si="1"/>
        <v>62.881843489019488</v>
      </c>
      <c r="P14" s="9"/>
    </row>
    <row r="15" spans="1:133">
      <c r="A15" s="12"/>
      <c r="B15" s="25">
        <v>323.7</v>
      </c>
      <c r="C15" s="20" t="s">
        <v>16</v>
      </c>
      <c r="D15" s="46">
        <v>59072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59072</v>
      </c>
      <c r="O15" s="47">
        <f t="shared" si="1"/>
        <v>18.271574389112281</v>
      </c>
      <c r="P15" s="9"/>
    </row>
    <row r="16" spans="1:133">
      <c r="A16" s="12"/>
      <c r="B16" s="25">
        <v>325.2</v>
      </c>
      <c r="C16" s="20" t="s">
        <v>19</v>
      </c>
      <c r="D16" s="46">
        <v>80754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80754</v>
      </c>
      <c r="O16" s="47">
        <f t="shared" si="1"/>
        <v>24.978038973090008</v>
      </c>
      <c r="P16" s="9"/>
    </row>
    <row r="17" spans="1:16">
      <c r="A17" s="12"/>
      <c r="B17" s="25">
        <v>329</v>
      </c>
      <c r="C17" s="20" t="s">
        <v>20</v>
      </c>
      <c r="D17" s="46">
        <v>5730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5730</v>
      </c>
      <c r="O17" s="47">
        <f t="shared" si="1"/>
        <v>1.7723476647077019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SUM(D19:D26)</f>
        <v>349156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349156</v>
      </c>
      <c r="O18" s="45">
        <f t="shared" si="1"/>
        <v>107.99752551809465</v>
      </c>
      <c r="P18" s="10"/>
    </row>
    <row r="19" spans="1:16">
      <c r="A19" s="12"/>
      <c r="B19" s="25">
        <v>331.9</v>
      </c>
      <c r="C19" s="20" t="s">
        <v>23</v>
      </c>
      <c r="D19" s="46">
        <v>34250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34250</v>
      </c>
      <c r="O19" s="47">
        <f t="shared" si="1"/>
        <v>10.593875657284256</v>
      </c>
      <c r="P19" s="9"/>
    </row>
    <row r="20" spans="1:16">
      <c r="A20" s="12"/>
      <c r="B20" s="25">
        <v>335.12</v>
      </c>
      <c r="C20" s="20" t="s">
        <v>25</v>
      </c>
      <c r="D20" s="46">
        <v>69868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69868</v>
      </c>
      <c r="O20" s="47">
        <f t="shared" si="1"/>
        <v>21.610887720383545</v>
      </c>
      <c r="P20" s="9"/>
    </row>
    <row r="21" spans="1:16">
      <c r="A21" s="12"/>
      <c r="B21" s="25">
        <v>335.14</v>
      </c>
      <c r="C21" s="20" t="s">
        <v>26</v>
      </c>
      <c r="D21" s="46">
        <v>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867</v>
      </c>
      <c r="O21" s="47">
        <f t="shared" si="1"/>
        <v>0.26817197649242192</v>
      </c>
      <c r="P21" s="9"/>
    </row>
    <row r="22" spans="1:16">
      <c r="A22" s="12"/>
      <c r="B22" s="25">
        <v>335.15</v>
      </c>
      <c r="C22" s="20" t="s">
        <v>27</v>
      </c>
      <c r="D22" s="46">
        <v>6246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6246</v>
      </c>
      <c r="O22" s="47">
        <f t="shared" si="1"/>
        <v>1.9319517476028456</v>
      </c>
      <c r="P22" s="9"/>
    </row>
    <row r="23" spans="1:16">
      <c r="A23" s="12"/>
      <c r="B23" s="25">
        <v>335.18</v>
      </c>
      <c r="C23" s="20" t="s">
        <v>28</v>
      </c>
      <c r="D23" s="46">
        <v>207754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207754</v>
      </c>
      <c r="O23" s="47">
        <f t="shared" si="1"/>
        <v>64.260439220538203</v>
      </c>
      <c r="P23" s="9"/>
    </row>
    <row r="24" spans="1:16">
      <c r="A24" s="12"/>
      <c r="B24" s="25">
        <v>335.49</v>
      </c>
      <c r="C24" s="20" t="s">
        <v>29</v>
      </c>
      <c r="D24" s="46">
        <v>3543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3543</v>
      </c>
      <c r="O24" s="47">
        <f t="shared" si="1"/>
        <v>1.0958861738323538</v>
      </c>
      <c r="P24" s="9"/>
    </row>
    <row r="25" spans="1:16">
      <c r="A25" s="12"/>
      <c r="B25" s="25">
        <v>337.2</v>
      </c>
      <c r="C25" s="20" t="s">
        <v>30</v>
      </c>
      <c r="D25" s="46">
        <v>3820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3820</v>
      </c>
      <c r="O25" s="47">
        <f t="shared" si="1"/>
        <v>1.1815651098051345</v>
      </c>
      <c r="P25" s="9"/>
    </row>
    <row r="26" spans="1:16">
      <c r="A26" s="12"/>
      <c r="B26" s="25">
        <v>338</v>
      </c>
      <c r="C26" s="20" t="s">
        <v>31</v>
      </c>
      <c r="D26" s="46">
        <v>22808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22808</v>
      </c>
      <c r="O26" s="47">
        <f t="shared" si="1"/>
        <v>7.054747912155892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SUM(D28:D29)</f>
        <v>9414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9414</v>
      </c>
      <c r="O27" s="45">
        <f t="shared" si="1"/>
        <v>2.9118465821218682</v>
      </c>
      <c r="P27" s="10"/>
    </row>
    <row r="28" spans="1:16">
      <c r="A28" s="12"/>
      <c r="B28" s="25">
        <v>341.1</v>
      </c>
      <c r="C28" s="20" t="s">
        <v>57</v>
      </c>
      <c r="D28" s="46">
        <v>2834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2834</v>
      </c>
      <c r="O28" s="47">
        <f t="shared" si="1"/>
        <v>0.87658521497061548</v>
      </c>
      <c r="P28" s="9"/>
    </row>
    <row r="29" spans="1:16">
      <c r="A29" s="12"/>
      <c r="B29" s="25">
        <v>347.4</v>
      </c>
      <c r="C29" s="20" t="s">
        <v>39</v>
      </c>
      <c r="D29" s="46">
        <v>6580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6580</v>
      </c>
      <c r="O29" s="47">
        <f t="shared" si="1"/>
        <v>2.0352613671512527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SUM(D31:D32)</f>
        <v>532855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532855</v>
      </c>
      <c r="O30" s="45">
        <f t="shared" si="1"/>
        <v>164.81750695948037</v>
      </c>
      <c r="P30" s="10"/>
    </row>
    <row r="31" spans="1:16">
      <c r="A31" s="13"/>
      <c r="B31" s="39">
        <v>354</v>
      </c>
      <c r="C31" s="21" t="s">
        <v>42</v>
      </c>
      <c r="D31" s="46">
        <v>425554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425554</v>
      </c>
      <c r="O31" s="47">
        <f t="shared" si="1"/>
        <v>131.62820909372101</v>
      </c>
      <c r="P31" s="9"/>
    </row>
    <row r="32" spans="1:16">
      <c r="A32" s="13"/>
      <c r="B32" s="39">
        <v>359</v>
      </c>
      <c r="C32" s="21" t="s">
        <v>43</v>
      </c>
      <c r="D32" s="46">
        <v>107301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107301</v>
      </c>
      <c r="O32" s="47">
        <f t="shared" si="1"/>
        <v>33.189297865759357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SUM(D34:D39)</f>
        <v>146982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80959</v>
      </c>
      <c r="L33" s="32">
        <f t="shared" si="8"/>
        <v>0</v>
      </c>
      <c r="M33" s="32">
        <f t="shared" si="8"/>
        <v>0</v>
      </c>
      <c r="N33" s="32">
        <f t="shared" si="4"/>
        <v>227941</v>
      </c>
      <c r="O33" s="45">
        <f t="shared" si="1"/>
        <v>70.504484998453449</v>
      </c>
      <c r="P33" s="10"/>
    </row>
    <row r="34" spans="1:119">
      <c r="A34" s="12"/>
      <c r="B34" s="25">
        <v>361.1</v>
      </c>
      <c r="C34" s="20" t="s">
        <v>44</v>
      </c>
      <c r="D34" s="46">
        <v>50445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50445</v>
      </c>
      <c r="O34" s="47">
        <f t="shared" si="1"/>
        <v>15.603154964429322</v>
      </c>
      <c r="P34" s="9"/>
    </row>
    <row r="35" spans="1:119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8648</v>
      </c>
      <c r="L35" s="46">
        <v>0</v>
      </c>
      <c r="M35" s="46">
        <v>0</v>
      </c>
      <c r="N35" s="46">
        <f t="shared" si="4"/>
        <v>8648</v>
      </c>
      <c r="O35" s="47">
        <f t="shared" si="1"/>
        <v>2.6749149396845038</v>
      </c>
      <c r="P35" s="9"/>
    </row>
    <row r="36" spans="1:119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48645</v>
      </c>
      <c r="L36" s="46">
        <v>0</v>
      </c>
      <c r="M36" s="46">
        <v>0</v>
      </c>
      <c r="N36" s="46">
        <f t="shared" si="4"/>
        <v>48645</v>
      </c>
      <c r="O36" s="47">
        <f t="shared" si="1"/>
        <v>15.046396535725332</v>
      </c>
      <c r="P36" s="9"/>
    </row>
    <row r="37" spans="1:119">
      <c r="A37" s="12"/>
      <c r="B37" s="25">
        <v>366</v>
      </c>
      <c r="C37" s="20" t="s">
        <v>47</v>
      </c>
      <c r="D37" s="46">
        <v>25743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25743</v>
      </c>
      <c r="O37" s="47">
        <f t="shared" si="1"/>
        <v>7.9625734611815648</v>
      </c>
      <c r="P37" s="9"/>
    </row>
    <row r="38" spans="1:119">
      <c r="A38" s="12"/>
      <c r="B38" s="25">
        <v>368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23666</v>
      </c>
      <c r="L38" s="46">
        <v>0</v>
      </c>
      <c r="M38" s="46">
        <v>0</v>
      </c>
      <c r="N38" s="46">
        <f t="shared" si="4"/>
        <v>23666</v>
      </c>
      <c r="O38" s="47">
        <f t="shared" si="1"/>
        <v>7.3201360965047941</v>
      </c>
      <c r="P38" s="9"/>
    </row>
    <row r="39" spans="1:119">
      <c r="A39" s="12"/>
      <c r="B39" s="25">
        <v>369.9</v>
      </c>
      <c r="C39" s="20" t="s">
        <v>49</v>
      </c>
      <c r="D39" s="46">
        <v>70794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70794</v>
      </c>
      <c r="O39" s="47">
        <f t="shared" si="1"/>
        <v>21.89730900092793</v>
      </c>
      <c r="P39" s="9"/>
    </row>
    <row r="40" spans="1:119" ht="15.75">
      <c r="A40" s="29" t="s">
        <v>64</v>
      </c>
      <c r="B40" s="30"/>
      <c r="C40" s="31"/>
      <c r="D40" s="32">
        <f t="shared" ref="D40:M40" si="9">SUM(D41:D41)</f>
        <v>4200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4200</v>
      </c>
      <c r="O40" s="45">
        <f t="shared" si="1"/>
        <v>1.2991030003093103</v>
      </c>
      <c r="P40" s="9"/>
    </row>
    <row r="41" spans="1:119" ht="15.75" thickBot="1">
      <c r="A41" s="12"/>
      <c r="B41" s="25">
        <v>388.1</v>
      </c>
      <c r="C41" s="20" t="s">
        <v>65</v>
      </c>
      <c r="D41" s="46">
        <v>4200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4200</v>
      </c>
      <c r="O41" s="47">
        <f t="shared" si="1"/>
        <v>1.2991030003093103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SUM(D5,D13,D18,D27,D30,D33,D40)</f>
        <v>4904402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80959</v>
      </c>
      <c r="L42" s="15">
        <f t="shared" si="10"/>
        <v>0</v>
      </c>
      <c r="M42" s="15">
        <f t="shared" si="10"/>
        <v>0</v>
      </c>
      <c r="N42" s="15">
        <f t="shared" si="4"/>
        <v>4985361</v>
      </c>
      <c r="O42" s="38">
        <f t="shared" si="1"/>
        <v>1542.0231982678627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68</v>
      </c>
      <c r="M44" s="48"/>
      <c r="N44" s="48"/>
      <c r="O44" s="43">
        <v>3233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3537043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3537043</v>
      </c>
      <c r="O5" s="33">
        <f t="shared" ref="O5:O42" si="1">(N5/O$44)</f>
        <v>1111.9280100597296</v>
      </c>
      <c r="P5" s="6"/>
    </row>
    <row r="6" spans="1:133">
      <c r="A6" s="12"/>
      <c r="B6" s="25">
        <v>311</v>
      </c>
      <c r="C6" s="20" t="s">
        <v>2</v>
      </c>
      <c r="D6" s="46">
        <v>2612852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2612852</v>
      </c>
      <c r="O6" s="47">
        <f t="shared" si="1"/>
        <v>821.39327255580008</v>
      </c>
      <c r="P6" s="9"/>
    </row>
    <row r="7" spans="1:133">
      <c r="A7" s="12"/>
      <c r="B7" s="25">
        <v>312.10000000000002</v>
      </c>
      <c r="C7" s="20" t="s">
        <v>10</v>
      </c>
      <c r="D7" s="46">
        <v>45733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45733</v>
      </c>
      <c r="O7" s="47">
        <f t="shared" si="1"/>
        <v>14.376925495127319</v>
      </c>
      <c r="P7" s="9"/>
    </row>
    <row r="8" spans="1:133">
      <c r="A8" s="12"/>
      <c r="B8" s="25">
        <v>314.10000000000002</v>
      </c>
      <c r="C8" s="20" t="s">
        <v>11</v>
      </c>
      <c r="D8" s="46">
        <v>330249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330249</v>
      </c>
      <c r="O8" s="47">
        <f t="shared" si="1"/>
        <v>103.81923923294562</v>
      </c>
      <c r="P8" s="9"/>
    </row>
    <row r="9" spans="1:133">
      <c r="A9" s="12"/>
      <c r="B9" s="25">
        <v>314.3</v>
      </c>
      <c r="C9" s="20" t="s">
        <v>60</v>
      </c>
      <c r="D9" s="46">
        <v>113556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113556</v>
      </c>
      <c r="O9" s="47">
        <f t="shared" si="1"/>
        <v>35.698208110657028</v>
      </c>
      <c r="P9" s="9"/>
    </row>
    <row r="10" spans="1:133">
      <c r="A10" s="12"/>
      <c r="B10" s="25">
        <v>314.8</v>
      </c>
      <c r="C10" s="20" t="s">
        <v>12</v>
      </c>
      <c r="D10" s="46">
        <v>20770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20770</v>
      </c>
      <c r="O10" s="47">
        <f t="shared" si="1"/>
        <v>6.5293932725557999</v>
      </c>
      <c r="P10" s="9"/>
    </row>
    <row r="11" spans="1:133">
      <c r="A11" s="12"/>
      <c r="B11" s="25">
        <v>315</v>
      </c>
      <c r="C11" s="20" t="s">
        <v>13</v>
      </c>
      <c r="D11" s="46">
        <v>356511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356511</v>
      </c>
      <c r="O11" s="47">
        <f t="shared" si="1"/>
        <v>112.07513360578434</v>
      </c>
      <c r="P11" s="9"/>
    </row>
    <row r="12" spans="1:133">
      <c r="A12" s="12"/>
      <c r="B12" s="25">
        <v>316</v>
      </c>
      <c r="C12" s="20" t="s">
        <v>14</v>
      </c>
      <c r="D12" s="46">
        <v>57372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57372</v>
      </c>
      <c r="O12" s="47">
        <f t="shared" si="1"/>
        <v>18.035837786859478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360551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360551</v>
      </c>
      <c r="O13" s="45">
        <f t="shared" si="1"/>
        <v>113.34517447343603</v>
      </c>
      <c r="P13" s="10"/>
    </row>
    <row r="14" spans="1:133">
      <c r="A14" s="12"/>
      <c r="B14" s="25">
        <v>322</v>
      </c>
      <c r="C14" s="20" t="s">
        <v>0</v>
      </c>
      <c r="D14" s="46">
        <v>210927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210927</v>
      </c>
      <c r="O14" s="47">
        <f t="shared" si="1"/>
        <v>66.30839358692235</v>
      </c>
      <c r="P14" s="9"/>
    </row>
    <row r="15" spans="1:133">
      <c r="A15" s="12"/>
      <c r="B15" s="25">
        <v>323.7</v>
      </c>
      <c r="C15" s="20" t="s">
        <v>16</v>
      </c>
      <c r="D15" s="46">
        <v>56331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56331</v>
      </c>
      <c r="O15" s="47">
        <f t="shared" si="1"/>
        <v>17.70858220685319</v>
      </c>
      <c r="P15" s="9"/>
    </row>
    <row r="16" spans="1:133">
      <c r="A16" s="12"/>
      <c r="B16" s="25">
        <v>325.2</v>
      </c>
      <c r="C16" s="20" t="s">
        <v>19</v>
      </c>
      <c r="D16" s="46">
        <v>75324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75324</v>
      </c>
      <c r="O16" s="47">
        <f t="shared" si="1"/>
        <v>23.67934611757309</v>
      </c>
      <c r="P16" s="9"/>
    </row>
    <row r="17" spans="1:16">
      <c r="A17" s="12"/>
      <c r="B17" s="25">
        <v>329</v>
      </c>
      <c r="C17" s="20" t="s">
        <v>20</v>
      </c>
      <c r="D17" s="46">
        <v>17969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17969</v>
      </c>
      <c r="O17" s="47">
        <f t="shared" si="1"/>
        <v>5.6488525620873942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SUM(D19:D26)</f>
        <v>465092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465092</v>
      </c>
      <c r="O18" s="45">
        <f t="shared" si="1"/>
        <v>146.20936812323168</v>
      </c>
      <c r="P18" s="10"/>
    </row>
    <row r="19" spans="1:16">
      <c r="A19" s="12"/>
      <c r="B19" s="25">
        <v>331.9</v>
      </c>
      <c r="C19" s="20" t="s">
        <v>23</v>
      </c>
      <c r="D19" s="46">
        <v>96748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96748</v>
      </c>
      <c r="O19" s="47">
        <f t="shared" si="1"/>
        <v>30.414335114743793</v>
      </c>
      <c r="P19" s="9"/>
    </row>
    <row r="20" spans="1:16">
      <c r="A20" s="12"/>
      <c r="B20" s="25">
        <v>335.12</v>
      </c>
      <c r="C20" s="20" t="s">
        <v>25</v>
      </c>
      <c r="D20" s="46">
        <v>74244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74244</v>
      </c>
      <c r="O20" s="47">
        <f t="shared" si="1"/>
        <v>23.339830242062245</v>
      </c>
      <c r="P20" s="9"/>
    </row>
    <row r="21" spans="1:16">
      <c r="A21" s="12"/>
      <c r="B21" s="25">
        <v>335.14</v>
      </c>
      <c r="C21" s="20" t="s">
        <v>26</v>
      </c>
      <c r="D21" s="46">
        <v>967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967</v>
      </c>
      <c r="O21" s="47">
        <f t="shared" si="1"/>
        <v>0.30399245520276641</v>
      </c>
      <c r="P21" s="9"/>
    </row>
    <row r="22" spans="1:16">
      <c r="A22" s="12"/>
      <c r="B22" s="25">
        <v>335.15</v>
      </c>
      <c r="C22" s="20" t="s">
        <v>27</v>
      </c>
      <c r="D22" s="46">
        <v>9104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9104</v>
      </c>
      <c r="O22" s="47">
        <f t="shared" si="1"/>
        <v>2.8619930839358694</v>
      </c>
      <c r="P22" s="9"/>
    </row>
    <row r="23" spans="1:16">
      <c r="A23" s="12"/>
      <c r="B23" s="25">
        <v>335.18</v>
      </c>
      <c r="C23" s="20" t="s">
        <v>28</v>
      </c>
      <c r="D23" s="46">
        <v>231752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231752</v>
      </c>
      <c r="O23" s="47">
        <f t="shared" si="1"/>
        <v>72.855077019805094</v>
      </c>
      <c r="P23" s="9"/>
    </row>
    <row r="24" spans="1:16">
      <c r="A24" s="12"/>
      <c r="B24" s="25">
        <v>335.49</v>
      </c>
      <c r="C24" s="20" t="s">
        <v>29</v>
      </c>
      <c r="D24" s="46">
        <v>3142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3142</v>
      </c>
      <c r="O24" s="47">
        <f t="shared" si="1"/>
        <v>0.98773970449544168</v>
      </c>
      <c r="P24" s="9"/>
    </row>
    <row r="25" spans="1:16">
      <c r="A25" s="12"/>
      <c r="B25" s="25">
        <v>337.2</v>
      </c>
      <c r="C25" s="20" t="s">
        <v>30</v>
      </c>
      <c r="D25" s="46">
        <v>20963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20963</v>
      </c>
      <c r="O25" s="47">
        <f t="shared" si="1"/>
        <v>6.5900660169757934</v>
      </c>
      <c r="P25" s="9"/>
    </row>
    <row r="26" spans="1:16">
      <c r="A26" s="12"/>
      <c r="B26" s="25">
        <v>338</v>
      </c>
      <c r="C26" s="20" t="s">
        <v>31</v>
      </c>
      <c r="D26" s="46">
        <v>28172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28172</v>
      </c>
      <c r="O26" s="47">
        <f t="shared" si="1"/>
        <v>8.8563344860106881</v>
      </c>
      <c r="P26" s="9"/>
    </row>
    <row r="27" spans="1:16" ht="15.75">
      <c r="A27" s="29" t="s">
        <v>36</v>
      </c>
      <c r="B27" s="30"/>
      <c r="C27" s="31"/>
      <c r="D27" s="32">
        <f t="shared" ref="D27:M27" si="6">SUM(D28:D29)</f>
        <v>9248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9248</v>
      </c>
      <c r="O27" s="45">
        <f t="shared" si="1"/>
        <v>2.9072618673373154</v>
      </c>
      <c r="P27" s="10"/>
    </row>
    <row r="28" spans="1:16">
      <c r="A28" s="12"/>
      <c r="B28" s="25">
        <v>341.1</v>
      </c>
      <c r="C28" s="20" t="s">
        <v>57</v>
      </c>
      <c r="D28" s="46">
        <v>3764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3764</v>
      </c>
      <c r="O28" s="47">
        <f t="shared" si="1"/>
        <v>1.1832756994655769</v>
      </c>
      <c r="P28" s="9"/>
    </row>
    <row r="29" spans="1:16">
      <c r="A29" s="12"/>
      <c r="B29" s="25">
        <v>347.4</v>
      </c>
      <c r="C29" s="20" t="s">
        <v>39</v>
      </c>
      <c r="D29" s="46">
        <v>5484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5484</v>
      </c>
      <c r="O29" s="47">
        <f t="shared" si="1"/>
        <v>1.7239861678717385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SUM(D31:D32)</f>
        <v>268498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268498</v>
      </c>
      <c r="O30" s="45">
        <f t="shared" si="1"/>
        <v>84.406790317510215</v>
      </c>
      <c r="P30" s="10"/>
    </row>
    <row r="31" spans="1:16">
      <c r="A31" s="13"/>
      <c r="B31" s="39">
        <v>354</v>
      </c>
      <c r="C31" s="21" t="s">
        <v>42</v>
      </c>
      <c r="D31" s="46">
        <v>227100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227100</v>
      </c>
      <c r="O31" s="47">
        <f t="shared" si="1"/>
        <v>71.392643822697266</v>
      </c>
      <c r="P31" s="9"/>
    </row>
    <row r="32" spans="1:16">
      <c r="A32" s="13"/>
      <c r="B32" s="39">
        <v>359</v>
      </c>
      <c r="C32" s="21" t="s">
        <v>43</v>
      </c>
      <c r="D32" s="46">
        <v>41398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41398</v>
      </c>
      <c r="O32" s="47">
        <f t="shared" si="1"/>
        <v>13.014146494812952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SUM(D34:D39)</f>
        <v>133398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42473</v>
      </c>
      <c r="L33" s="32">
        <f t="shared" si="8"/>
        <v>0</v>
      </c>
      <c r="M33" s="32">
        <f t="shared" si="8"/>
        <v>0</v>
      </c>
      <c r="N33" s="32">
        <f t="shared" si="4"/>
        <v>175871</v>
      </c>
      <c r="O33" s="45">
        <f t="shared" si="1"/>
        <v>55.287959761081424</v>
      </c>
      <c r="P33" s="10"/>
    </row>
    <row r="34" spans="1:119">
      <c r="A34" s="12"/>
      <c r="B34" s="25">
        <v>361.1</v>
      </c>
      <c r="C34" s="20" t="s">
        <v>44</v>
      </c>
      <c r="D34" s="46">
        <v>57828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57828</v>
      </c>
      <c r="O34" s="47">
        <f t="shared" si="1"/>
        <v>18.17918893429739</v>
      </c>
      <c r="P34" s="9"/>
    </row>
    <row r="35" spans="1:119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7740</v>
      </c>
      <c r="L35" s="46">
        <v>0</v>
      </c>
      <c r="M35" s="46">
        <v>0</v>
      </c>
      <c r="N35" s="46">
        <f t="shared" si="4"/>
        <v>7740</v>
      </c>
      <c r="O35" s="47">
        <f t="shared" si="1"/>
        <v>2.433197107827727</v>
      </c>
      <c r="P35" s="9"/>
    </row>
    <row r="36" spans="1:119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-10001</v>
      </c>
      <c r="L36" s="46">
        <v>0</v>
      </c>
      <c r="M36" s="46">
        <v>0</v>
      </c>
      <c r="N36" s="46">
        <f t="shared" si="4"/>
        <v>-10001</v>
      </c>
      <c r="O36" s="47">
        <f t="shared" si="1"/>
        <v>-3.1439798805407104</v>
      </c>
      <c r="P36" s="9"/>
    </row>
    <row r="37" spans="1:119">
      <c r="A37" s="12"/>
      <c r="B37" s="25">
        <v>366</v>
      </c>
      <c r="C37" s="20" t="s">
        <v>47</v>
      </c>
      <c r="D37" s="46">
        <v>21411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21411</v>
      </c>
      <c r="O37" s="47">
        <f t="shared" si="1"/>
        <v>6.7309022320025154</v>
      </c>
      <c r="P37" s="9"/>
    </row>
    <row r="38" spans="1:119">
      <c r="A38" s="12"/>
      <c r="B38" s="25">
        <v>368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44734</v>
      </c>
      <c r="L38" s="46">
        <v>0</v>
      </c>
      <c r="M38" s="46">
        <v>0</v>
      </c>
      <c r="N38" s="46">
        <f t="shared" si="4"/>
        <v>44734</v>
      </c>
      <c r="O38" s="47">
        <f t="shared" si="1"/>
        <v>14.062873310279786</v>
      </c>
      <c r="P38" s="9"/>
    </row>
    <row r="39" spans="1:119">
      <c r="A39" s="12"/>
      <c r="B39" s="25">
        <v>369.9</v>
      </c>
      <c r="C39" s="20" t="s">
        <v>49</v>
      </c>
      <c r="D39" s="46">
        <v>54159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54159</v>
      </c>
      <c r="O39" s="47">
        <f t="shared" si="1"/>
        <v>17.025778057214712</v>
      </c>
      <c r="P39" s="9"/>
    </row>
    <row r="40" spans="1:119" ht="15.75">
      <c r="A40" s="29" t="s">
        <v>64</v>
      </c>
      <c r="B40" s="30"/>
      <c r="C40" s="31"/>
      <c r="D40" s="32">
        <f t="shared" ref="D40:M40" si="9">SUM(D41:D41)</f>
        <v>52646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52646</v>
      </c>
      <c r="O40" s="45">
        <f t="shared" si="1"/>
        <v>16.55014146494813</v>
      </c>
      <c r="P40" s="9"/>
    </row>
    <row r="41" spans="1:119" ht="15.75" thickBot="1">
      <c r="A41" s="12"/>
      <c r="B41" s="25">
        <v>388.1</v>
      </c>
      <c r="C41" s="20" t="s">
        <v>65</v>
      </c>
      <c r="D41" s="46">
        <v>52646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52646</v>
      </c>
      <c r="O41" s="47">
        <f t="shared" si="1"/>
        <v>16.55014146494813</v>
      </c>
      <c r="P41" s="9"/>
    </row>
    <row r="42" spans="1:119" ht="16.5" thickBot="1">
      <c r="A42" s="14" t="s">
        <v>40</v>
      </c>
      <c r="B42" s="23"/>
      <c r="C42" s="22"/>
      <c r="D42" s="15">
        <f t="shared" ref="D42:M42" si="10">SUM(D5,D13,D18,D27,D30,D33,D40)</f>
        <v>4826476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42473</v>
      </c>
      <c r="L42" s="15">
        <f t="shared" si="10"/>
        <v>0</v>
      </c>
      <c r="M42" s="15">
        <f t="shared" si="10"/>
        <v>0</v>
      </c>
      <c r="N42" s="15">
        <f t="shared" si="4"/>
        <v>4868949</v>
      </c>
      <c r="O42" s="38">
        <f t="shared" si="1"/>
        <v>1530.6347060672745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66</v>
      </c>
      <c r="M44" s="48"/>
      <c r="N44" s="48"/>
      <c r="O44" s="43">
        <v>3181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3636206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3636206</v>
      </c>
      <c r="O5" s="33">
        <f t="shared" ref="O5:O42" si="1">(N5/O$44)</f>
        <v>1144.9011335012594</v>
      </c>
      <c r="P5" s="6"/>
    </row>
    <row r="6" spans="1:133">
      <c r="A6" s="12"/>
      <c r="B6" s="25">
        <v>311</v>
      </c>
      <c r="C6" s="20" t="s">
        <v>2</v>
      </c>
      <c r="D6" s="46">
        <v>2771192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2771192</v>
      </c>
      <c r="O6" s="47">
        <f t="shared" si="1"/>
        <v>872.54156171284637</v>
      </c>
      <c r="P6" s="9"/>
    </row>
    <row r="7" spans="1:133">
      <c r="A7" s="12"/>
      <c r="B7" s="25">
        <v>312.10000000000002</v>
      </c>
      <c r="C7" s="20" t="s">
        <v>10</v>
      </c>
      <c r="D7" s="46">
        <v>47501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47501</v>
      </c>
      <c r="O7" s="47">
        <f t="shared" si="1"/>
        <v>14.956234256926953</v>
      </c>
      <c r="P7" s="9"/>
    </row>
    <row r="8" spans="1:133">
      <c r="A8" s="12"/>
      <c r="B8" s="25">
        <v>314.10000000000002</v>
      </c>
      <c r="C8" s="20" t="s">
        <v>11</v>
      </c>
      <c r="D8" s="46">
        <v>294178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294178</v>
      </c>
      <c r="O8" s="47">
        <f t="shared" si="1"/>
        <v>92.625314861460964</v>
      </c>
      <c r="P8" s="9"/>
    </row>
    <row r="9" spans="1:133">
      <c r="A9" s="12"/>
      <c r="B9" s="25">
        <v>314.3</v>
      </c>
      <c r="C9" s="20" t="s">
        <v>60</v>
      </c>
      <c r="D9" s="46">
        <v>48252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48252</v>
      </c>
      <c r="O9" s="47">
        <f t="shared" si="1"/>
        <v>15.192695214105793</v>
      </c>
      <c r="P9" s="9"/>
    </row>
    <row r="10" spans="1:133">
      <c r="A10" s="12"/>
      <c r="B10" s="25">
        <v>314.8</v>
      </c>
      <c r="C10" s="20" t="s">
        <v>12</v>
      </c>
      <c r="D10" s="46">
        <v>18714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18714</v>
      </c>
      <c r="O10" s="47">
        <f t="shared" si="1"/>
        <v>5.8923173803526447</v>
      </c>
      <c r="P10" s="9"/>
    </row>
    <row r="11" spans="1:133">
      <c r="A11" s="12"/>
      <c r="B11" s="25">
        <v>315</v>
      </c>
      <c r="C11" s="20" t="s">
        <v>13</v>
      </c>
      <c r="D11" s="46">
        <v>399677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399677</v>
      </c>
      <c r="O11" s="47">
        <f t="shared" si="1"/>
        <v>125.84288413098237</v>
      </c>
      <c r="P11" s="9"/>
    </row>
    <row r="12" spans="1:133">
      <c r="A12" s="12"/>
      <c r="B12" s="25">
        <v>316</v>
      </c>
      <c r="C12" s="20" t="s">
        <v>14</v>
      </c>
      <c r="D12" s="46">
        <v>56692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56692</v>
      </c>
      <c r="O12" s="47">
        <f t="shared" si="1"/>
        <v>17.850125944584384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SUM(D14:D19)</f>
        <v>365040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365040</v>
      </c>
      <c r="O13" s="45">
        <f t="shared" si="1"/>
        <v>114.93702770780857</v>
      </c>
      <c r="P13" s="10"/>
    </row>
    <row r="14" spans="1:133">
      <c r="A14" s="12"/>
      <c r="B14" s="25">
        <v>322</v>
      </c>
      <c r="C14" s="20" t="s">
        <v>0</v>
      </c>
      <c r="D14" s="46">
        <v>221212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221212</v>
      </c>
      <c r="O14" s="47">
        <f t="shared" si="1"/>
        <v>69.651133501259451</v>
      </c>
      <c r="P14" s="9"/>
    </row>
    <row r="15" spans="1:133">
      <c r="A15" s="12"/>
      <c r="B15" s="25">
        <v>323.7</v>
      </c>
      <c r="C15" s="20" t="s">
        <v>16</v>
      </c>
      <c r="D15" s="46">
        <v>57452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57452</v>
      </c>
      <c r="O15" s="47">
        <f t="shared" si="1"/>
        <v>18.089420654911837</v>
      </c>
      <c r="P15" s="9"/>
    </row>
    <row r="16" spans="1:133">
      <c r="A16" s="12"/>
      <c r="B16" s="25">
        <v>324.11</v>
      </c>
      <c r="C16" s="20" t="s">
        <v>17</v>
      </c>
      <c r="D16" s="46">
        <v>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</v>
      </c>
      <c r="O16" s="47">
        <f t="shared" si="1"/>
        <v>1.5743073047858942E-2</v>
      </c>
      <c r="P16" s="9"/>
    </row>
    <row r="17" spans="1:16">
      <c r="A17" s="12"/>
      <c r="B17" s="25">
        <v>324.70999999999998</v>
      </c>
      <c r="C17" s="20" t="s">
        <v>18</v>
      </c>
      <c r="D17" s="46">
        <v>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</v>
      </c>
      <c r="O17" s="47">
        <f t="shared" si="1"/>
        <v>0.14609571788413098</v>
      </c>
      <c r="P17" s="9"/>
    </row>
    <row r="18" spans="1:16">
      <c r="A18" s="12"/>
      <c r="B18" s="25">
        <v>325.2</v>
      </c>
      <c r="C18" s="20" t="s">
        <v>19</v>
      </c>
      <c r="D18" s="46">
        <v>73162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73162</v>
      </c>
      <c r="O18" s="47">
        <f t="shared" si="1"/>
        <v>23.03589420654912</v>
      </c>
      <c r="P18" s="9"/>
    </row>
    <row r="19" spans="1:16">
      <c r="A19" s="12"/>
      <c r="B19" s="25">
        <v>329</v>
      </c>
      <c r="C19" s="20" t="s">
        <v>20</v>
      </c>
      <c r="D19" s="46">
        <v>12700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12700</v>
      </c>
      <c r="O19" s="47">
        <f t="shared" si="1"/>
        <v>3.9987405541561714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SUM(D21:D29)</f>
        <v>355479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355479</v>
      </c>
      <c r="O20" s="45">
        <f t="shared" si="1"/>
        <v>111.92663727959697</v>
      </c>
      <c r="P20" s="10"/>
    </row>
    <row r="21" spans="1:16">
      <c r="A21" s="12"/>
      <c r="B21" s="25">
        <v>331.2</v>
      </c>
      <c r="C21" s="20" t="s">
        <v>21</v>
      </c>
      <c r="D21" s="46">
        <v>1875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1875</v>
      </c>
      <c r="O21" s="47">
        <f t="shared" si="1"/>
        <v>0.5903652392947103</v>
      </c>
      <c r="P21" s="9"/>
    </row>
    <row r="22" spans="1:16">
      <c r="A22" s="12"/>
      <c r="B22" s="25">
        <v>334.2</v>
      </c>
      <c r="C22" s="20" t="s">
        <v>24</v>
      </c>
      <c r="D22" s="46">
        <v>3509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3509</v>
      </c>
      <c r="O22" s="47">
        <f t="shared" si="1"/>
        <v>1.1048488664987406</v>
      </c>
      <c r="P22" s="9"/>
    </row>
    <row r="23" spans="1:16">
      <c r="A23" s="12"/>
      <c r="B23" s="25">
        <v>335.12</v>
      </c>
      <c r="C23" s="20" t="s">
        <v>25</v>
      </c>
      <c r="D23" s="46">
        <v>71175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71175</v>
      </c>
      <c r="O23" s="47">
        <f t="shared" si="1"/>
        <v>22.410264483627206</v>
      </c>
      <c r="P23" s="9"/>
    </row>
    <row r="24" spans="1:16">
      <c r="A24" s="12"/>
      <c r="B24" s="25">
        <v>335.14</v>
      </c>
      <c r="C24" s="20" t="s">
        <v>26</v>
      </c>
      <c r="D24" s="46">
        <v>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838</v>
      </c>
      <c r="O24" s="47">
        <f t="shared" si="1"/>
        <v>0.26385390428211586</v>
      </c>
      <c r="P24" s="9"/>
    </row>
    <row r="25" spans="1:16">
      <c r="A25" s="12"/>
      <c r="B25" s="25">
        <v>335.15</v>
      </c>
      <c r="C25" s="20" t="s">
        <v>27</v>
      </c>
      <c r="D25" s="46">
        <v>5055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5055</v>
      </c>
      <c r="O25" s="47">
        <f t="shared" si="1"/>
        <v>1.5916246851385389</v>
      </c>
      <c r="P25" s="9"/>
    </row>
    <row r="26" spans="1:16">
      <c r="A26" s="12"/>
      <c r="B26" s="25">
        <v>335.18</v>
      </c>
      <c r="C26" s="20" t="s">
        <v>28</v>
      </c>
      <c r="D26" s="46">
        <v>225407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225407</v>
      </c>
      <c r="O26" s="47">
        <f t="shared" si="1"/>
        <v>70.971977329974806</v>
      </c>
      <c r="P26" s="9"/>
    </row>
    <row r="27" spans="1:16">
      <c r="A27" s="12"/>
      <c r="B27" s="25">
        <v>335.49</v>
      </c>
      <c r="C27" s="20" t="s">
        <v>29</v>
      </c>
      <c r="D27" s="46">
        <v>2555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2555</v>
      </c>
      <c r="O27" s="47">
        <f t="shared" si="1"/>
        <v>0.80447103274559195</v>
      </c>
      <c r="P27" s="9"/>
    </row>
    <row r="28" spans="1:16">
      <c r="A28" s="12"/>
      <c r="B28" s="25">
        <v>337.2</v>
      </c>
      <c r="C28" s="20" t="s">
        <v>30</v>
      </c>
      <c r="D28" s="46">
        <v>20616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20616</v>
      </c>
      <c r="O28" s="47">
        <f t="shared" si="1"/>
        <v>6.4911838790931986</v>
      </c>
      <c r="P28" s="9"/>
    </row>
    <row r="29" spans="1:16">
      <c r="A29" s="12"/>
      <c r="B29" s="25">
        <v>338</v>
      </c>
      <c r="C29" s="20" t="s">
        <v>31</v>
      </c>
      <c r="D29" s="46">
        <v>24449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24449</v>
      </c>
      <c r="O29" s="47">
        <f t="shared" si="1"/>
        <v>7.6980478589420658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SUM(D31:D32)</f>
        <v>7591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7591</v>
      </c>
      <c r="O30" s="45">
        <f t="shared" si="1"/>
        <v>2.3901133501259446</v>
      </c>
      <c r="P30" s="10"/>
    </row>
    <row r="31" spans="1:16">
      <c r="A31" s="12"/>
      <c r="B31" s="25">
        <v>341.1</v>
      </c>
      <c r="C31" s="20" t="s">
        <v>57</v>
      </c>
      <c r="D31" s="46">
        <v>2178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2178</v>
      </c>
      <c r="O31" s="47">
        <f t="shared" si="1"/>
        <v>0.6857682619647355</v>
      </c>
      <c r="P31" s="9"/>
    </row>
    <row r="32" spans="1:16">
      <c r="A32" s="12"/>
      <c r="B32" s="25">
        <v>347.4</v>
      </c>
      <c r="C32" s="20" t="s">
        <v>39</v>
      </c>
      <c r="D32" s="46">
        <v>5413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5413</v>
      </c>
      <c r="O32" s="47">
        <f t="shared" si="1"/>
        <v>1.704345088161209</v>
      </c>
      <c r="P32" s="9"/>
    </row>
    <row r="33" spans="1:119" ht="15.75">
      <c r="A33" s="29" t="s">
        <v>37</v>
      </c>
      <c r="B33" s="30"/>
      <c r="C33" s="31"/>
      <c r="D33" s="32">
        <f t="shared" ref="D33:M33" si="7">SUM(D34:D35)</f>
        <v>348147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348147</v>
      </c>
      <c r="O33" s="45">
        <f t="shared" si="1"/>
        <v>109.61807304785894</v>
      </c>
      <c r="P33" s="10"/>
    </row>
    <row r="34" spans="1:119">
      <c r="A34" s="13"/>
      <c r="B34" s="39">
        <v>354</v>
      </c>
      <c r="C34" s="21" t="s">
        <v>42</v>
      </c>
      <c r="D34" s="46">
        <v>331104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331104</v>
      </c>
      <c r="O34" s="47">
        <f t="shared" si="1"/>
        <v>104.25188916876574</v>
      </c>
      <c r="P34" s="9"/>
    </row>
    <row r="35" spans="1:119">
      <c r="A35" s="13"/>
      <c r="B35" s="39">
        <v>359</v>
      </c>
      <c r="C35" s="21" t="s">
        <v>43</v>
      </c>
      <c r="D35" s="46">
        <v>17043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17043</v>
      </c>
      <c r="O35" s="47">
        <f t="shared" si="1"/>
        <v>5.3661838790931986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SUM(D37:D41)</f>
        <v>219524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45074</v>
      </c>
      <c r="L36" s="32">
        <f t="shared" si="8"/>
        <v>0</v>
      </c>
      <c r="M36" s="32">
        <f t="shared" si="8"/>
        <v>0</v>
      </c>
      <c r="N36" s="32">
        <f t="shared" si="4"/>
        <v>264598</v>
      </c>
      <c r="O36" s="45">
        <f t="shared" si="1"/>
        <v>83.311712846347604</v>
      </c>
      <c r="P36" s="10"/>
    </row>
    <row r="37" spans="1:119">
      <c r="A37" s="12"/>
      <c r="B37" s="25">
        <v>361.1</v>
      </c>
      <c r="C37" s="20" t="s">
        <v>44</v>
      </c>
      <c r="D37" s="46">
        <v>107224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107224</v>
      </c>
      <c r="O37" s="47">
        <f t="shared" si="1"/>
        <v>33.760705289672543</v>
      </c>
      <c r="P37" s="9"/>
    </row>
    <row r="38" spans="1:119">
      <c r="A38" s="12"/>
      <c r="B38" s="25">
        <v>361.3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22139</v>
      </c>
      <c r="L38" s="46">
        <v>0</v>
      </c>
      <c r="M38" s="46">
        <v>0</v>
      </c>
      <c r="N38" s="46">
        <f t="shared" si="4"/>
        <v>22139</v>
      </c>
      <c r="O38" s="47">
        <f t="shared" si="1"/>
        <v>6.9707178841309823</v>
      </c>
      <c r="P38" s="9"/>
    </row>
    <row r="39" spans="1:119">
      <c r="A39" s="12"/>
      <c r="B39" s="25">
        <v>366</v>
      </c>
      <c r="C39" s="20" t="s">
        <v>47</v>
      </c>
      <c r="D39" s="46">
        <v>19890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19890</v>
      </c>
      <c r="O39" s="47">
        <f t="shared" si="1"/>
        <v>6.2625944584382873</v>
      </c>
      <c r="P39" s="9"/>
    </row>
    <row r="40" spans="1:119">
      <c r="A40" s="12"/>
      <c r="B40" s="25">
        <v>368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22935</v>
      </c>
      <c r="L40" s="46">
        <v>0</v>
      </c>
      <c r="M40" s="46">
        <v>0</v>
      </c>
      <c r="N40" s="46">
        <f t="shared" si="4"/>
        <v>22935</v>
      </c>
      <c r="O40" s="47">
        <f t="shared" si="1"/>
        <v>7.2213476070528966</v>
      </c>
      <c r="P40" s="9"/>
    </row>
    <row r="41" spans="1:119" ht="15.75" thickBot="1">
      <c r="A41" s="12"/>
      <c r="B41" s="25">
        <v>369.9</v>
      </c>
      <c r="C41" s="20" t="s">
        <v>49</v>
      </c>
      <c r="D41" s="46">
        <v>92410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92410</v>
      </c>
      <c r="O41" s="47">
        <f t="shared" si="1"/>
        <v>29.096347607052898</v>
      </c>
      <c r="P41" s="9"/>
    </row>
    <row r="42" spans="1:119" ht="16.5" thickBot="1">
      <c r="A42" s="14" t="s">
        <v>40</v>
      </c>
      <c r="B42" s="23"/>
      <c r="C42" s="22"/>
      <c r="D42" s="15">
        <f>SUM(D5,D13,D20,D30,D33,D36)</f>
        <v>4931987</v>
      </c>
      <c r="E42" s="15">
        <f t="shared" ref="E42:M42" si="9">SUM(E5,E13,E20,E30,E33,E36)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45074</v>
      </c>
      <c r="L42" s="15">
        <f t="shared" si="9"/>
        <v>0</v>
      </c>
      <c r="M42" s="15">
        <f t="shared" si="9"/>
        <v>0</v>
      </c>
      <c r="N42" s="15">
        <f t="shared" si="4"/>
        <v>4977061</v>
      </c>
      <c r="O42" s="38">
        <f t="shared" si="1"/>
        <v>1567.0846977329975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61</v>
      </c>
      <c r="M44" s="48"/>
      <c r="N44" s="48"/>
      <c r="O44" s="43">
        <v>3176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L44:N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3874179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3874179</v>
      </c>
      <c r="O5" s="33">
        <f t="shared" ref="O5:O44" si="2">(N5/O$46)</f>
        <v>1059.6769693654267</v>
      </c>
      <c r="P5" s="6"/>
    </row>
    <row r="6" spans="1:133">
      <c r="A6" s="12"/>
      <c r="B6" s="25">
        <v>311</v>
      </c>
      <c r="C6" s="20" t="s">
        <v>2</v>
      </c>
      <c r="D6" s="46">
        <v>3138682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3138682</v>
      </c>
      <c r="O6" s="47">
        <f t="shared" si="2"/>
        <v>858.50164113785559</v>
      </c>
      <c r="P6" s="9"/>
    </row>
    <row r="7" spans="1:133">
      <c r="A7" s="12"/>
      <c r="B7" s="25">
        <v>312.10000000000002</v>
      </c>
      <c r="C7" s="20" t="s">
        <v>10</v>
      </c>
      <c r="D7" s="46">
        <v>46936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46936</v>
      </c>
      <c r="O7" s="47">
        <f t="shared" si="2"/>
        <v>12.838074398249454</v>
      </c>
      <c r="P7" s="9"/>
    </row>
    <row r="8" spans="1:133">
      <c r="A8" s="12"/>
      <c r="B8" s="25">
        <v>314.10000000000002</v>
      </c>
      <c r="C8" s="20" t="s">
        <v>11</v>
      </c>
      <c r="D8" s="46">
        <v>237717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237717</v>
      </c>
      <c r="O8" s="47">
        <f t="shared" si="2"/>
        <v>65.021061269146614</v>
      </c>
      <c r="P8" s="9"/>
    </row>
    <row r="9" spans="1:133">
      <c r="A9" s="12"/>
      <c r="B9" s="25">
        <v>314.8</v>
      </c>
      <c r="C9" s="20" t="s">
        <v>12</v>
      </c>
      <c r="D9" s="46">
        <v>11231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11231</v>
      </c>
      <c r="O9" s="47">
        <f t="shared" si="2"/>
        <v>3.0719365426695844</v>
      </c>
      <c r="P9" s="9"/>
    </row>
    <row r="10" spans="1:133">
      <c r="A10" s="12"/>
      <c r="B10" s="25">
        <v>315</v>
      </c>
      <c r="C10" s="20" t="s">
        <v>13</v>
      </c>
      <c r="D10" s="46">
        <v>385997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385997</v>
      </c>
      <c r="O10" s="47">
        <f t="shared" si="2"/>
        <v>105.57904814004377</v>
      </c>
      <c r="P10" s="9"/>
    </row>
    <row r="11" spans="1:133">
      <c r="A11" s="12"/>
      <c r="B11" s="25">
        <v>316</v>
      </c>
      <c r="C11" s="20" t="s">
        <v>14</v>
      </c>
      <c r="D11" s="46">
        <v>53616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53616</v>
      </c>
      <c r="O11" s="47">
        <f t="shared" si="2"/>
        <v>14.665207877461707</v>
      </c>
      <c r="P11" s="9"/>
    </row>
    <row r="12" spans="1:133" ht="15.75">
      <c r="A12" s="29" t="s">
        <v>15</v>
      </c>
      <c r="B12" s="30"/>
      <c r="C12" s="31"/>
      <c r="D12" s="32">
        <f>SUM(D13:D18)</f>
        <v>417790</v>
      </c>
      <c r="E12" s="32">
        <f t="shared" ref="E12:M12" si="3">SUM(E13:E18)</f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417790</v>
      </c>
      <c r="O12" s="45">
        <f t="shared" si="2"/>
        <v>114.27516411378556</v>
      </c>
      <c r="P12" s="10"/>
    </row>
    <row r="13" spans="1:133">
      <c r="A13" s="12"/>
      <c r="B13" s="25">
        <v>322</v>
      </c>
      <c r="C13" s="20" t="s">
        <v>0</v>
      </c>
      <c r="D13" s="46">
        <v>321823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321823</v>
      </c>
      <c r="O13" s="47">
        <f t="shared" si="2"/>
        <v>88.025984682713343</v>
      </c>
      <c r="P13" s="9"/>
    </row>
    <row r="14" spans="1:133">
      <c r="A14" s="12"/>
      <c r="B14" s="25">
        <v>323.7</v>
      </c>
      <c r="C14" s="20" t="s">
        <v>16</v>
      </c>
      <c r="D14" s="46">
        <v>13596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13596</v>
      </c>
      <c r="O14" s="47">
        <f t="shared" si="2"/>
        <v>3.7188183807439823</v>
      </c>
      <c r="P14" s="9"/>
    </row>
    <row r="15" spans="1:133">
      <c r="A15" s="12"/>
      <c r="B15" s="25">
        <v>324.08999999999997</v>
      </c>
      <c r="C15" s="20" t="s">
        <v>18</v>
      </c>
      <c r="D15" s="46">
        <v>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873</v>
      </c>
      <c r="O15" s="47">
        <f t="shared" si="2"/>
        <v>0.2387855579868709</v>
      </c>
      <c r="P15" s="9"/>
    </row>
    <row r="16" spans="1:133">
      <c r="A16" s="12"/>
      <c r="B16" s="25">
        <v>324.11</v>
      </c>
      <c r="C16" s="20" t="s">
        <v>17</v>
      </c>
      <c r="D16" s="46">
        <v>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</v>
      </c>
      <c r="O16" s="47">
        <f t="shared" si="2"/>
        <v>2.5984682713347921E-2</v>
      </c>
      <c r="P16" s="9"/>
    </row>
    <row r="17" spans="1:16">
      <c r="A17" s="12"/>
      <c r="B17" s="25">
        <v>325.2</v>
      </c>
      <c r="C17" s="20" t="s">
        <v>19</v>
      </c>
      <c r="D17" s="46">
        <v>75243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75243</v>
      </c>
      <c r="O17" s="47">
        <f t="shared" si="2"/>
        <v>20.580689277899342</v>
      </c>
      <c r="P17" s="9"/>
    </row>
    <row r="18" spans="1:16">
      <c r="A18" s="12"/>
      <c r="B18" s="25">
        <v>329</v>
      </c>
      <c r="C18" s="20" t="s">
        <v>20</v>
      </c>
      <c r="D18" s="46">
        <v>6160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6160</v>
      </c>
      <c r="O18" s="47">
        <f t="shared" si="2"/>
        <v>1.6849015317286653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SUM(D20:D29)</f>
        <v>412615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412615</v>
      </c>
      <c r="O19" s="45">
        <f t="shared" si="2"/>
        <v>112.85968271334792</v>
      </c>
      <c r="P19" s="10"/>
    </row>
    <row r="20" spans="1:16">
      <c r="A20" s="12"/>
      <c r="B20" s="25">
        <v>331.2</v>
      </c>
      <c r="C20" s="20" t="s">
        <v>21</v>
      </c>
      <c r="D20" s="46">
        <v>2061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2061</v>
      </c>
      <c r="O20" s="47">
        <f t="shared" si="2"/>
        <v>0.56373085339168494</v>
      </c>
      <c r="P20" s="9"/>
    </row>
    <row r="21" spans="1:16">
      <c r="A21" s="12"/>
      <c r="B21" s="25">
        <v>331.9</v>
      </c>
      <c r="C21" s="20" t="s">
        <v>23</v>
      </c>
      <c r="D21" s="46">
        <v>2735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2735</v>
      </c>
      <c r="O21" s="47">
        <f t="shared" si="2"/>
        <v>0.74808533916849018</v>
      </c>
      <c r="P21" s="9"/>
    </row>
    <row r="22" spans="1:16">
      <c r="A22" s="12"/>
      <c r="B22" s="25">
        <v>334.2</v>
      </c>
      <c r="C22" s="20" t="s">
        <v>24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1000</v>
      </c>
      <c r="O22" s="47">
        <f t="shared" si="2"/>
        <v>0.2735229759299781</v>
      </c>
      <c r="P22" s="9"/>
    </row>
    <row r="23" spans="1:16">
      <c r="A23" s="12"/>
      <c r="B23" s="25">
        <v>335.12</v>
      </c>
      <c r="C23" s="20" t="s">
        <v>25</v>
      </c>
      <c r="D23" s="46">
        <v>71978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71978</v>
      </c>
      <c r="O23" s="47">
        <f t="shared" si="2"/>
        <v>19.687636761487965</v>
      </c>
      <c r="P23" s="9"/>
    </row>
    <row r="24" spans="1:16">
      <c r="A24" s="12"/>
      <c r="B24" s="25">
        <v>335.14</v>
      </c>
      <c r="C24" s="20" t="s">
        <v>26</v>
      </c>
      <c r="D24" s="46">
        <v>955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955</v>
      </c>
      <c r="O24" s="47">
        <f t="shared" si="2"/>
        <v>0.2612144420131291</v>
      </c>
      <c r="P24" s="9"/>
    </row>
    <row r="25" spans="1:16">
      <c r="A25" s="12"/>
      <c r="B25" s="25">
        <v>335.15</v>
      </c>
      <c r="C25" s="20" t="s">
        <v>27</v>
      </c>
      <c r="D25" s="46">
        <v>5858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5858</v>
      </c>
      <c r="O25" s="47">
        <f t="shared" si="2"/>
        <v>1.6022975929978118</v>
      </c>
      <c r="P25" s="9"/>
    </row>
    <row r="26" spans="1:16">
      <c r="A26" s="12"/>
      <c r="B26" s="25">
        <v>335.18</v>
      </c>
      <c r="C26" s="20" t="s">
        <v>28</v>
      </c>
      <c r="D26" s="46">
        <v>225080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225080</v>
      </c>
      <c r="O26" s="47">
        <f t="shared" si="2"/>
        <v>61.564551422319475</v>
      </c>
      <c r="P26" s="9"/>
    </row>
    <row r="27" spans="1:16">
      <c r="A27" s="12"/>
      <c r="B27" s="25">
        <v>335.49</v>
      </c>
      <c r="C27" s="20" t="s">
        <v>29</v>
      </c>
      <c r="D27" s="46">
        <v>3331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3331</v>
      </c>
      <c r="O27" s="47">
        <f t="shared" si="2"/>
        <v>0.91110503282275712</v>
      </c>
      <c r="P27" s="9"/>
    </row>
    <row r="28" spans="1:16">
      <c r="A28" s="12"/>
      <c r="B28" s="25">
        <v>337.2</v>
      </c>
      <c r="C28" s="20" t="s">
        <v>30</v>
      </c>
      <c r="D28" s="46">
        <v>87505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4" si="6">SUM(D28:M28)</f>
        <v>87505</v>
      </c>
      <c r="O28" s="47">
        <f t="shared" si="2"/>
        <v>23.934628008752735</v>
      </c>
      <c r="P28" s="9"/>
    </row>
    <row r="29" spans="1:16">
      <c r="A29" s="12"/>
      <c r="B29" s="25">
        <v>338</v>
      </c>
      <c r="C29" s="20" t="s">
        <v>31</v>
      </c>
      <c r="D29" s="46">
        <v>12112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12112</v>
      </c>
      <c r="O29" s="47">
        <f t="shared" si="2"/>
        <v>3.3129102844638951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SUM(D31:D33)</f>
        <v>8288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8288</v>
      </c>
      <c r="O30" s="45">
        <f t="shared" si="2"/>
        <v>2.2669584245076586</v>
      </c>
      <c r="P30" s="10"/>
    </row>
    <row r="31" spans="1:16">
      <c r="A31" s="12"/>
      <c r="B31" s="25">
        <v>341.1</v>
      </c>
      <c r="C31" s="20" t="s">
        <v>57</v>
      </c>
      <c r="D31" s="46">
        <v>1309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1309</v>
      </c>
      <c r="O31" s="47">
        <f t="shared" si="2"/>
        <v>0.35804157549234134</v>
      </c>
      <c r="P31" s="9"/>
    </row>
    <row r="32" spans="1:16">
      <c r="A32" s="12"/>
      <c r="B32" s="25">
        <v>341.3</v>
      </c>
      <c r="C32" s="20" t="s">
        <v>38</v>
      </c>
      <c r="D32" s="46">
        <v>536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536</v>
      </c>
      <c r="O32" s="47">
        <f t="shared" si="2"/>
        <v>0.14660831509846828</v>
      </c>
      <c r="P32" s="9"/>
    </row>
    <row r="33" spans="1:119">
      <c r="A33" s="12"/>
      <c r="B33" s="25">
        <v>347.4</v>
      </c>
      <c r="C33" s="20" t="s">
        <v>39</v>
      </c>
      <c r="D33" s="46">
        <v>6443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6443</v>
      </c>
      <c r="O33" s="47">
        <f t="shared" si="2"/>
        <v>1.7623085339168489</v>
      </c>
      <c r="P33" s="9"/>
    </row>
    <row r="34" spans="1:119" ht="15.75">
      <c r="A34" s="29" t="s">
        <v>37</v>
      </c>
      <c r="B34" s="30"/>
      <c r="C34" s="31"/>
      <c r="D34" s="32">
        <f t="shared" ref="D34:M34" si="8">SUM(D35:D36)</f>
        <v>537263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6"/>
        <v>537263</v>
      </c>
      <c r="O34" s="45">
        <f t="shared" si="2"/>
        <v>146.95377461706784</v>
      </c>
      <c r="P34" s="10"/>
    </row>
    <row r="35" spans="1:119">
      <c r="A35" s="13"/>
      <c r="B35" s="39">
        <v>354</v>
      </c>
      <c r="C35" s="21" t="s">
        <v>42</v>
      </c>
      <c r="D35" s="46">
        <v>503516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503516</v>
      </c>
      <c r="O35" s="47">
        <f t="shared" si="2"/>
        <v>137.72319474835885</v>
      </c>
      <c r="P35" s="9"/>
    </row>
    <row r="36" spans="1:119">
      <c r="A36" s="13"/>
      <c r="B36" s="39">
        <v>359</v>
      </c>
      <c r="C36" s="21" t="s">
        <v>43</v>
      </c>
      <c r="D36" s="46">
        <v>33747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33747</v>
      </c>
      <c r="O36" s="47">
        <f t="shared" si="2"/>
        <v>9.230579868708972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SUM(D38:D43)</f>
        <v>255462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53806</v>
      </c>
      <c r="L37" s="32">
        <f t="shared" si="9"/>
        <v>0</v>
      </c>
      <c r="M37" s="32">
        <f t="shared" si="9"/>
        <v>0</v>
      </c>
      <c r="N37" s="32">
        <f t="shared" si="6"/>
        <v>309268</v>
      </c>
      <c r="O37" s="45">
        <f t="shared" si="2"/>
        <v>84.591903719912466</v>
      </c>
      <c r="P37" s="10"/>
    </row>
    <row r="38" spans="1:119">
      <c r="A38" s="12"/>
      <c r="B38" s="25">
        <v>361.1</v>
      </c>
      <c r="C38" s="20" t="s">
        <v>44</v>
      </c>
      <c r="D38" s="46">
        <v>163989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163989</v>
      </c>
      <c r="O38" s="47">
        <f t="shared" si="2"/>
        <v>44.854759299781179</v>
      </c>
      <c r="P38" s="9"/>
    </row>
    <row r="39" spans="1:119">
      <c r="A39" s="12"/>
      <c r="B39" s="25">
        <v>361.2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6389</v>
      </c>
      <c r="L39" s="46">
        <v>0</v>
      </c>
      <c r="M39" s="46">
        <v>0</v>
      </c>
      <c r="N39" s="46">
        <f t="shared" si="6"/>
        <v>6389</v>
      </c>
      <c r="O39" s="47">
        <f t="shared" si="2"/>
        <v>1.7475382932166301</v>
      </c>
      <c r="P39" s="9"/>
    </row>
    <row r="40" spans="1:119">
      <c r="A40" s="12"/>
      <c r="B40" s="25">
        <v>361.3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1607</v>
      </c>
      <c r="L40" s="46">
        <v>0</v>
      </c>
      <c r="M40" s="46">
        <v>0</v>
      </c>
      <c r="N40" s="46">
        <f t="shared" si="6"/>
        <v>1607</v>
      </c>
      <c r="O40" s="47">
        <f t="shared" si="2"/>
        <v>0.43955142231947486</v>
      </c>
      <c r="P40" s="9"/>
    </row>
    <row r="41" spans="1:119">
      <c r="A41" s="12"/>
      <c r="B41" s="25">
        <v>366</v>
      </c>
      <c r="C41" s="20" t="s">
        <v>47</v>
      </c>
      <c r="D41" s="46">
        <v>23700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23700</v>
      </c>
      <c r="O41" s="47">
        <f t="shared" si="2"/>
        <v>6.4824945295404817</v>
      </c>
      <c r="P41" s="9"/>
    </row>
    <row r="42" spans="1:119">
      <c r="A42" s="12"/>
      <c r="B42" s="25">
        <v>368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45810</v>
      </c>
      <c r="L42" s="46">
        <v>0</v>
      </c>
      <c r="M42" s="46">
        <v>0</v>
      </c>
      <c r="N42" s="46">
        <f t="shared" si="6"/>
        <v>45810</v>
      </c>
      <c r="O42" s="47">
        <f t="shared" si="2"/>
        <v>12.530087527352297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67773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67773</v>
      </c>
      <c r="O43" s="47">
        <f t="shared" si="2"/>
        <v>18.537472647702408</v>
      </c>
      <c r="P43" s="9"/>
    </row>
    <row r="44" spans="1:119" ht="16.5" thickBot="1">
      <c r="A44" s="14" t="s">
        <v>40</v>
      </c>
      <c r="B44" s="23"/>
      <c r="C44" s="22"/>
      <c r="D44" s="15">
        <f>SUM(D5,D12,D19,D30,D34,D37)</f>
        <v>5505597</v>
      </c>
      <c r="E44" s="15">
        <f t="shared" ref="E44:M44" si="10">SUM(E5,E12,E19,E30,E34,E37)</f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53806</v>
      </c>
      <c r="L44" s="15">
        <f t="shared" si="10"/>
        <v>0</v>
      </c>
      <c r="M44" s="15">
        <f t="shared" si="10"/>
        <v>0</v>
      </c>
      <c r="N44" s="15">
        <f t="shared" si="6"/>
        <v>5559403</v>
      </c>
      <c r="O44" s="38">
        <f t="shared" si="2"/>
        <v>1520.6244529540481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56</v>
      </c>
      <c r="M46" s="48"/>
      <c r="N46" s="48"/>
      <c r="O46" s="43">
        <v>3656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A48:O48"/>
    <mergeCell ref="A47:O47"/>
    <mergeCell ref="L46:N4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4025594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4025594</v>
      </c>
      <c r="O5" s="33">
        <f t="shared" ref="O5:O43" si="2">(N5/O$45)</f>
        <v>1095.6978769733262</v>
      </c>
      <c r="P5" s="6"/>
    </row>
    <row r="6" spans="1:133">
      <c r="A6" s="12"/>
      <c r="B6" s="25">
        <v>311</v>
      </c>
      <c r="C6" s="20" t="s">
        <v>2</v>
      </c>
      <c r="D6" s="46">
        <v>3356080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3356080</v>
      </c>
      <c r="O6" s="47">
        <f t="shared" si="2"/>
        <v>913.46761023407726</v>
      </c>
      <c r="P6" s="9"/>
    </row>
    <row r="7" spans="1:133">
      <c r="A7" s="12"/>
      <c r="B7" s="25">
        <v>312.10000000000002</v>
      </c>
      <c r="C7" s="20" t="s">
        <v>10</v>
      </c>
      <c r="D7" s="46">
        <v>48542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48542</v>
      </c>
      <c r="O7" s="47">
        <f t="shared" si="2"/>
        <v>13.212302667392487</v>
      </c>
      <c r="P7" s="9"/>
    </row>
    <row r="8" spans="1:133">
      <c r="A8" s="12"/>
      <c r="B8" s="25">
        <v>314.10000000000002</v>
      </c>
      <c r="C8" s="20" t="s">
        <v>11</v>
      </c>
      <c r="D8" s="46">
        <v>230008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230008</v>
      </c>
      <c r="O8" s="47">
        <f t="shared" si="2"/>
        <v>62.60424605334785</v>
      </c>
      <c r="P8" s="9"/>
    </row>
    <row r="9" spans="1:133">
      <c r="A9" s="12"/>
      <c r="B9" s="25">
        <v>314.8</v>
      </c>
      <c r="C9" s="20" t="s">
        <v>12</v>
      </c>
      <c r="D9" s="46">
        <v>13606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13606</v>
      </c>
      <c r="O9" s="47">
        <f t="shared" si="2"/>
        <v>3.7033206314643441</v>
      </c>
      <c r="P9" s="9"/>
    </row>
    <row r="10" spans="1:133">
      <c r="A10" s="12"/>
      <c r="B10" s="25">
        <v>315</v>
      </c>
      <c r="C10" s="20" t="s">
        <v>13</v>
      </c>
      <c r="D10" s="46">
        <v>309797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309797</v>
      </c>
      <c r="O10" s="47">
        <f t="shared" si="2"/>
        <v>84.321448013064781</v>
      </c>
      <c r="P10" s="9"/>
    </row>
    <row r="11" spans="1:133">
      <c r="A11" s="12"/>
      <c r="B11" s="25">
        <v>316</v>
      </c>
      <c r="C11" s="20" t="s">
        <v>14</v>
      </c>
      <c r="D11" s="46">
        <v>67561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67561</v>
      </c>
      <c r="O11" s="47">
        <f t="shared" si="2"/>
        <v>18.388949373979315</v>
      </c>
      <c r="P11" s="9"/>
    </row>
    <row r="12" spans="1:133" ht="15.75">
      <c r="A12" s="29" t="s">
        <v>70</v>
      </c>
      <c r="B12" s="30"/>
      <c r="C12" s="31"/>
      <c r="D12" s="32">
        <f t="shared" ref="D12:M12" si="3">SUM(D13:D15)</f>
        <v>459286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459286</v>
      </c>
      <c r="O12" s="45">
        <f t="shared" si="2"/>
        <v>125.00979858464889</v>
      </c>
      <c r="P12" s="10"/>
    </row>
    <row r="13" spans="1:133">
      <c r="A13" s="12"/>
      <c r="B13" s="25">
        <v>322</v>
      </c>
      <c r="C13" s="20" t="s">
        <v>0</v>
      </c>
      <c r="D13" s="46">
        <v>436097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436097</v>
      </c>
      <c r="O13" s="47">
        <f t="shared" si="2"/>
        <v>118.69814915623299</v>
      </c>
      <c r="P13" s="9"/>
    </row>
    <row r="14" spans="1:133">
      <c r="A14" s="12"/>
      <c r="B14" s="25">
        <v>323.7</v>
      </c>
      <c r="C14" s="20" t="s">
        <v>16</v>
      </c>
      <c r="D14" s="46">
        <v>13294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13294</v>
      </c>
      <c r="O14" s="47">
        <f t="shared" si="2"/>
        <v>3.618399564507349</v>
      </c>
      <c r="P14" s="9"/>
    </row>
    <row r="15" spans="1:133">
      <c r="A15" s="12"/>
      <c r="B15" s="25">
        <v>329</v>
      </c>
      <c r="C15" s="20" t="s">
        <v>71</v>
      </c>
      <c r="D15" s="46">
        <v>9895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9895</v>
      </c>
      <c r="O15" s="47">
        <f t="shared" si="2"/>
        <v>2.6932498639085467</v>
      </c>
      <c r="P15" s="9"/>
    </row>
    <row r="16" spans="1:133" ht="15.75">
      <c r="A16" s="29" t="s">
        <v>22</v>
      </c>
      <c r="B16" s="30"/>
      <c r="C16" s="31"/>
      <c r="D16" s="32">
        <f t="shared" ref="D16:M16" si="4">SUM(D17:D25)</f>
        <v>827290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827290</v>
      </c>
      <c r="O16" s="45">
        <f t="shared" si="2"/>
        <v>225.1741970604246</v>
      </c>
      <c r="P16" s="10"/>
    </row>
    <row r="17" spans="1:16">
      <c r="A17" s="12"/>
      <c r="B17" s="25">
        <v>331.9</v>
      </c>
      <c r="C17" s="20" t="s">
        <v>23</v>
      </c>
      <c r="D17" s="46">
        <v>137075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137075</v>
      </c>
      <c r="O17" s="47">
        <f t="shared" si="2"/>
        <v>37.30947196516059</v>
      </c>
      <c r="P17" s="9"/>
    </row>
    <row r="18" spans="1:16">
      <c r="A18" s="12"/>
      <c r="B18" s="25">
        <v>334.39</v>
      </c>
      <c r="C18" s="20" t="s">
        <v>72</v>
      </c>
      <c r="D18" s="46">
        <v>305357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305357</v>
      </c>
      <c r="O18" s="47">
        <f t="shared" si="2"/>
        <v>83.112955906369081</v>
      </c>
      <c r="P18" s="9"/>
    </row>
    <row r="19" spans="1:16">
      <c r="A19" s="12"/>
      <c r="B19" s="25">
        <v>335.12</v>
      </c>
      <c r="C19" s="20" t="s">
        <v>25</v>
      </c>
      <c r="D19" s="46">
        <v>80030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80030</v>
      </c>
      <c r="O19" s="47">
        <f t="shared" si="2"/>
        <v>21.782798040283069</v>
      </c>
      <c r="P19" s="9"/>
    </row>
    <row r="20" spans="1:16">
      <c r="A20" s="12"/>
      <c r="B20" s="25">
        <v>335.14</v>
      </c>
      <c r="C20" s="20" t="s">
        <v>26</v>
      </c>
      <c r="D20" s="46">
        <v>1084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1084</v>
      </c>
      <c r="O20" s="47">
        <f t="shared" si="2"/>
        <v>0.29504627109417531</v>
      </c>
      <c r="P20" s="9"/>
    </row>
    <row r="21" spans="1:16">
      <c r="A21" s="12"/>
      <c r="B21" s="25">
        <v>335.15</v>
      </c>
      <c r="C21" s="20" t="s">
        <v>27</v>
      </c>
      <c r="D21" s="46">
        <v>5439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5439</v>
      </c>
      <c r="O21" s="47">
        <f t="shared" si="2"/>
        <v>1.4804028307022319</v>
      </c>
      <c r="P21" s="9"/>
    </row>
    <row r="22" spans="1:16">
      <c r="A22" s="12"/>
      <c r="B22" s="25">
        <v>335.18</v>
      </c>
      <c r="C22" s="20" t="s">
        <v>28</v>
      </c>
      <c r="D22" s="46">
        <v>252697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252697</v>
      </c>
      <c r="O22" s="47">
        <f t="shared" si="2"/>
        <v>68.779804028307026</v>
      </c>
      <c r="P22" s="9"/>
    </row>
    <row r="23" spans="1:16">
      <c r="A23" s="12"/>
      <c r="B23" s="25">
        <v>335.49</v>
      </c>
      <c r="C23" s="20" t="s">
        <v>29</v>
      </c>
      <c r="D23" s="46">
        <v>2943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2943</v>
      </c>
      <c r="O23" s="47">
        <f t="shared" si="2"/>
        <v>0.80103429504627111</v>
      </c>
      <c r="P23" s="9"/>
    </row>
    <row r="24" spans="1:16">
      <c r="A24" s="12"/>
      <c r="B24" s="25">
        <v>337.2</v>
      </c>
      <c r="C24" s="20" t="s">
        <v>30</v>
      </c>
      <c r="D24" s="46">
        <v>28667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28667</v>
      </c>
      <c r="O24" s="47">
        <f t="shared" si="2"/>
        <v>7.8026673924877521</v>
      </c>
      <c r="P24" s="9"/>
    </row>
    <row r="25" spans="1:16">
      <c r="A25" s="12"/>
      <c r="B25" s="25">
        <v>338</v>
      </c>
      <c r="C25" s="20" t="s">
        <v>31</v>
      </c>
      <c r="D25" s="46">
        <v>13998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13998</v>
      </c>
      <c r="O25" s="47">
        <f t="shared" si="2"/>
        <v>3.8100163309744146</v>
      </c>
      <c r="P25" s="9"/>
    </row>
    <row r="26" spans="1:16" ht="15.75">
      <c r="A26" s="29" t="s">
        <v>36</v>
      </c>
      <c r="B26" s="30"/>
      <c r="C26" s="31"/>
      <c r="D26" s="32">
        <f t="shared" ref="D26:M26" si="7">SUM(D27:D29)</f>
        <v>6859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6"/>
        <v>6859</v>
      </c>
      <c r="O26" s="45">
        <f t="shared" si="2"/>
        <v>1.8669025585193251</v>
      </c>
      <c r="P26" s="10"/>
    </row>
    <row r="27" spans="1:16">
      <c r="A27" s="12"/>
      <c r="B27" s="25">
        <v>341.1</v>
      </c>
      <c r="C27" s="20" t="s">
        <v>57</v>
      </c>
      <c r="D27" s="46">
        <v>949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949</v>
      </c>
      <c r="O27" s="47">
        <f t="shared" si="2"/>
        <v>0.25830157866086012</v>
      </c>
      <c r="P27" s="9"/>
    </row>
    <row r="28" spans="1:16">
      <c r="A28" s="12"/>
      <c r="B28" s="25">
        <v>341.3</v>
      </c>
      <c r="C28" s="20" t="s">
        <v>38</v>
      </c>
      <c r="D28" s="46">
        <v>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561</v>
      </c>
      <c r="O28" s="47">
        <f t="shared" si="2"/>
        <v>0.15269461077844312</v>
      </c>
      <c r="P28" s="9"/>
    </row>
    <row r="29" spans="1:16">
      <c r="A29" s="12"/>
      <c r="B29" s="25">
        <v>347.4</v>
      </c>
      <c r="C29" s="20" t="s">
        <v>39</v>
      </c>
      <c r="D29" s="46">
        <v>5349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5349</v>
      </c>
      <c r="O29" s="47">
        <f t="shared" si="2"/>
        <v>1.4559063690800218</v>
      </c>
      <c r="P29" s="9"/>
    </row>
    <row r="30" spans="1:16" ht="15.75">
      <c r="A30" s="29" t="s">
        <v>37</v>
      </c>
      <c r="B30" s="30"/>
      <c r="C30" s="31"/>
      <c r="D30" s="32">
        <f t="shared" ref="D30:M30" si="8">SUM(D31:D32)</f>
        <v>52192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52192</v>
      </c>
      <c r="O30" s="45">
        <f t="shared" si="2"/>
        <v>14.205770277626565</v>
      </c>
      <c r="P30" s="10"/>
    </row>
    <row r="31" spans="1:16">
      <c r="A31" s="13"/>
      <c r="B31" s="39">
        <v>354</v>
      </c>
      <c r="C31" s="21" t="s">
        <v>42</v>
      </c>
      <c r="D31" s="46">
        <v>19075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19075</v>
      </c>
      <c r="O31" s="47">
        <f t="shared" si="2"/>
        <v>5.191888949373979</v>
      </c>
      <c r="P31" s="9"/>
    </row>
    <row r="32" spans="1:16">
      <c r="A32" s="13"/>
      <c r="B32" s="39">
        <v>359</v>
      </c>
      <c r="C32" s="21" t="s">
        <v>43</v>
      </c>
      <c r="D32" s="46">
        <v>33117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33117</v>
      </c>
      <c r="O32" s="47">
        <f t="shared" si="2"/>
        <v>9.0138813282525856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SUM(D34:D42)</f>
        <v>315558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8117</v>
      </c>
      <c r="L33" s="32">
        <f t="shared" si="9"/>
        <v>0</v>
      </c>
      <c r="M33" s="32">
        <f t="shared" si="9"/>
        <v>0</v>
      </c>
      <c r="N33" s="32">
        <f t="shared" si="6"/>
        <v>323675</v>
      </c>
      <c r="O33" s="45">
        <f t="shared" si="2"/>
        <v>88.098802395209574</v>
      </c>
      <c r="P33" s="10"/>
    </row>
    <row r="34" spans="1:119">
      <c r="A34" s="12"/>
      <c r="B34" s="25">
        <v>361.1</v>
      </c>
      <c r="C34" s="20" t="s">
        <v>44</v>
      </c>
      <c r="D34" s="46">
        <v>169765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169765</v>
      </c>
      <c r="O34" s="47">
        <f t="shared" si="2"/>
        <v>46.207131192161135</v>
      </c>
      <c r="P34" s="9"/>
    </row>
    <row r="35" spans="1:119">
      <c r="A35" s="12"/>
      <c r="B35" s="25">
        <v>361.2</v>
      </c>
      <c r="C35" s="20" t="s">
        <v>45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7204</v>
      </c>
      <c r="L35" s="46">
        <v>0</v>
      </c>
      <c r="M35" s="46">
        <v>0</v>
      </c>
      <c r="N35" s="46">
        <f t="shared" ref="N35:N42" si="10">SUM(D35:M35)</f>
        <v>7204</v>
      </c>
      <c r="O35" s="47">
        <f t="shared" si="2"/>
        <v>1.9608056614044638</v>
      </c>
      <c r="P35" s="9"/>
    </row>
    <row r="36" spans="1:119">
      <c r="A36" s="12"/>
      <c r="B36" s="25">
        <v>361.3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-36692</v>
      </c>
      <c r="L36" s="46">
        <v>0</v>
      </c>
      <c r="M36" s="46">
        <v>0</v>
      </c>
      <c r="N36" s="46">
        <f t="shared" si="10"/>
        <v>-36692</v>
      </c>
      <c r="O36" s="47">
        <f t="shared" si="2"/>
        <v>-9.9869352204681547</v>
      </c>
      <c r="P36" s="9"/>
    </row>
    <row r="37" spans="1:119">
      <c r="A37" s="12"/>
      <c r="B37" s="25">
        <v>363.12</v>
      </c>
      <c r="C37" s="20" t="s">
        <v>19</v>
      </c>
      <c r="D37" s="46">
        <v>71967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71967</v>
      </c>
      <c r="O37" s="47">
        <f t="shared" si="2"/>
        <v>19.588187261839956</v>
      </c>
      <c r="P37" s="9"/>
    </row>
    <row r="38" spans="1:119">
      <c r="A38" s="12"/>
      <c r="B38" s="25">
        <v>363.22</v>
      </c>
      <c r="C38" s="20" t="s">
        <v>73</v>
      </c>
      <c r="D38" s="46">
        <v>1326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1326</v>
      </c>
      <c r="O38" s="47">
        <f t="shared" si="2"/>
        <v>0.36091453456722916</v>
      </c>
      <c r="P38" s="9"/>
    </row>
    <row r="39" spans="1:119">
      <c r="A39" s="12"/>
      <c r="B39" s="25">
        <v>363.29</v>
      </c>
      <c r="C39" s="20" t="s">
        <v>74</v>
      </c>
      <c r="D39" s="46">
        <v>8263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8263</v>
      </c>
      <c r="O39" s="47">
        <f t="shared" si="2"/>
        <v>2.2490473598258029</v>
      </c>
      <c r="P39" s="9"/>
    </row>
    <row r="40" spans="1:119">
      <c r="A40" s="12"/>
      <c r="B40" s="25">
        <v>366</v>
      </c>
      <c r="C40" s="20" t="s">
        <v>47</v>
      </c>
      <c r="D40" s="46">
        <v>31164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31164</v>
      </c>
      <c r="O40" s="47">
        <f t="shared" si="2"/>
        <v>8.4823081110506262</v>
      </c>
      <c r="P40" s="9"/>
    </row>
    <row r="41" spans="1:119">
      <c r="A41" s="12"/>
      <c r="B41" s="25">
        <v>368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37605</v>
      </c>
      <c r="L41" s="46">
        <v>0</v>
      </c>
      <c r="M41" s="46">
        <v>0</v>
      </c>
      <c r="N41" s="46">
        <f t="shared" si="10"/>
        <v>37605</v>
      </c>
      <c r="O41" s="47">
        <f t="shared" si="2"/>
        <v>10.23543821448013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33073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33073</v>
      </c>
      <c r="O42" s="47">
        <f t="shared" si="2"/>
        <v>9.0019052803483941</v>
      </c>
      <c r="P42" s="9"/>
    </row>
    <row r="43" spans="1:119" ht="16.5" thickBot="1">
      <c r="A43" s="14" t="s">
        <v>40</v>
      </c>
      <c r="B43" s="23"/>
      <c r="C43" s="22"/>
      <c r="D43" s="15">
        <f>SUM(D5,D12,D16,D26,D30,D33)</f>
        <v>5686779</v>
      </c>
      <c r="E43" s="15">
        <f t="shared" ref="E43:M43" si="11">SUM(E5,E12,E16,E26,E30,E33)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8117</v>
      </c>
      <c r="L43" s="15">
        <f t="shared" si="11"/>
        <v>0</v>
      </c>
      <c r="M43" s="15">
        <f t="shared" si="11"/>
        <v>0</v>
      </c>
      <c r="N43" s="15">
        <f>SUM(D43:M43)</f>
        <v>5694896</v>
      </c>
      <c r="O43" s="38">
        <f t="shared" si="2"/>
        <v>1550.053347849755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75</v>
      </c>
      <c r="M45" s="48"/>
      <c r="N45" s="48"/>
      <c r="O45" s="43">
        <v>3674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114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115</v>
      </c>
      <c r="N4" s="35" t="s">
        <v>9</v>
      </c>
      <c r="O4" s="35" t="s">
        <v>116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117</v>
      </c>
      <c r="B5" s="26"/>
      <c r="C5" s="26"/>
      <c r="D5" s="27">
        <f t="shared" ref="D5:N5" si="0">SUM(D6:D15)</f>
        <v>4500198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4500198</v>
      </c>
      <c r="P5" s="33">
        <f t="shared" ref="P5:P48" si="1">(O5/P$50)</f>
        <v>1165.2506473329881</v>
      </c>
      <c r="Q5" s="6"/>
    </row>
    <row r="6" spans="1:134">
      <c r="A6" s="12"/>
      <c r="B6" s="25">
        <v>311</v>
      </c>
      <c r="C6" s="20" t="s">
        <v>2</v>
      </c>
      <c r="D6" s="46">
        <v>3216449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3216449</v>
      </c>
      <c r="P6" s="47">
        <f t="shared" si="1"/>
        <v>832.84541688244428</v>
      </c>
      <c r="Q6" s="9"/>
    </row>
    <row r="7" spans="1:134">
      <c r="A7" s="12"/>
      <c r="B7" s="25">
        <v>312.41000000000003</v>
      </c>
      <c r="C7" s="20" t="s">
        <v>118</v>
      </c>
      <c r="D7" s="46">
        <v>36759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36759</v>
      </c>
      <c r="P7" s="47">
        <f t="shared" si="1"/>
        <v>9.518125323666494</v>
      </c>
      <c r="Q7" s="9"/>
    </row>
    <row r="8" spans="1:134">
      <c r="A8" s="12"/>
      <c r="B8" s="25">
        <v>312.43</v>
      </c>
      <c r="C8" s="20" t="s">
        <v>119</v>
      </c>
      <c r="D8" s="46">
        <v>16738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16738</v>
      </c>
      <c r="P8" s="47">
        <f t="shared" si="1"/>
        <v>4.334023821853962</v>
      </c>
      <c r="Q8" s="9"/>
    </row>
    <row r="9" spans="1:134">
      <c r="A9" s="12"/>
      <c r="B9" s="25">
        <v>312.63</v>
      </c>
      <c r="C9" s="20" t="s">
        <v>120</v>
      </c>
      <c r="D9" s="46">
        <v>278462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278462</v>
      </c>
      <c r="P9" s="47">
        <f t="shared" si="1"/>
        <v>72.103055411703778</v>
      </c>
      <c r="Q9" s="9"/>
    </row>
    <row r="10" spans="1:134">
      <c r="A10" s="12"/>
      <c r="B10" s="25">
        <v>314.10000000000002</v>
      </c>
      <c r="C10" s="20" t="s">
        <v>11</v>
      </c>
      <c r="D10" s="46">
        <v>445546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445546</v>
      </c>
      <c r="P10" s="47">
        <f t="shared" si="1"/>
        <v>115.36664940445365</v>
      </c>
      <c r="Q10" s="9"/>
    </row>
    <row r="11" spans="1:134">
      <c r="A11" s="12"/>
      <c r="B11" s="25">
        <v>314.3</v>
      </c>
      <c r="C11" s="20" t="s">
        <v>60</v>
      </c>
      <c r="D11" s="46">
        <v>165851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165851</v>
      </c>
      <c r="P11" s="47">
        <f t="shared" si="1"/>
        <v>42.944329363024337</v>
      </c>
      <c r="Q11" s="9"/>
    </row>
    <row r="12" spans="1:134">
      <c r="A12" s="12"/>
      <c r="B12" s="25">
        <v>314.39999999999998</v>
      </c>
      <c r="C12" s="20" t="s">
        <v>96</v>
      </c>
      <c r="D12" s="46">
        <v>16951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16951</v>
      </c>
      <c r="P12" s="47">
        <f t="shared" si="1"/>
        <v>4.389176592439151</v>
      </c>
      <c r="Q12" s="9"/>
    </row>
    <row r="13" spans="1:134">
      <c r="A13" s="12"/>
      <c r="B13" s="25">
        <v>314.8</v>
      </c>
      <c r="C13" s="20" t="s">
        <v>12</v>
      </c>
      <c r="D13" s="46">
        <v>8022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8022</v>
      </c>
      <c r="P13" s="47">
        <f t="shared" si="1"/>
        <v>2.0771620921802176</v>
      </c>
      <c r="Q13" s="9"/>
    </row>
    <row r="14" spans="1:134">
      <c r="A14" s="12"/>
      <c r="B14" s="25">
        <v>315.10000000000002</v>
      </c>
      <c r="C14" s="20" t="s">
        <v>121</v>
      </c>
      <c r="D14" s="46">
        <v>245760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245760</v>
      </c>
      <c r="P14" s="47">
        <f t="shared" si="1"/>
        <v>63.635422061108237</v>
      </c>
      <c r="Q14" s="9"/>
    </row>
    <row r="15" spans="1:134">
      <c r="A15" s="12"/>
      <c r="B15" s="25">
        <v>316</v>
      </c>
      <c r="C15" s="20" t="s">
        <v>80</v>
      </c>
      <c r="D15" s="46">
        <v>69660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69660</v>
      </c>
      <c r="P15" s="47">
        <f t="shared" si="1"/>
        <v>18.03728638011393</v>
      </c>
      <c r="Q15" s="9"/>
    </row>
    <row r="16" spans="1:134" ht="15.75">
      <c r="A16" s="29" t="s">
        <v>15</v>
      </c>
      <c r="B16" s="30"/>
      <c r="C16" s="31"/>
      <c r="D16" s="32">
        <f t="shared" ref="D16:N16" si="3">SUM(D17:D22)</f>
        <v>1769861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4" si="4">SUM(D16:N16)</f>
        <v>1769861</v>
      </c>
      <c r="P16" s="45">
        <f t="shared" si="1"/>
        <v>458.27576385292593</v>
      </c>
      <c r="Q16" s="10"/>
    </row>
    <row r="17" spans="1:17">
      <c r="A17" s="12"/>
      <c r="B17" s="25">
        <v>322</v>
      </c>
      <c r="C17" s="20" t="s">
        <v>122</v>
      </c>
      <c r="D17" s="46">
        <v>1578200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1578200</v>
      </c>
      <c r="P17" s="47">
        <f t="shared" si="1"/>
        <v>408.64836872087</v>
      </c>
      <c r="Q17" s="9"/>
    </row>
    <row r="18" spans="1:17">
      <c r="A18" s="12"/>
      <c r="B18" s="25">
        <v>323.7</v>
      </c>
      <c r="C18" s="20" t="s">
        <v>16</v>
      </c>
      <c r="D18" s="46">
        <v>79434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79434</v>
      </c>
      <c r="P18" s="47">
        <f t="shared" si="1"/>
        <v>20.568099430346969</v>
      </c>
      <c r="Q18" s="9"/>
    </row>
    <row r="19" spans="1:17">
      <c r="A19" s="12"/>
      <c r="B19" s="25">
        <v>324.11</v>
      </c>
      <c r="C19" s="20" t="s">
        <v>17</v>
      </c>
      <c r="D19" s="46">
        <v>1354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1354</v>
      </c>
      <c r="P19" s="47">
        <f t="shared" si="1"/>
        <v>0.35059554634904194</v>
      </c>
      <c r="Q19" s="9"/>
    </row>
    <row r="20" spans="1:17">
      <c r="A20" s="12"/>
      <c r="B20" s="25">
        <v>324.91000000000003</v>
      </c>
      <c r="C20" s="20" t="s">
        <v>18</v>
      </c>
      <c r="D20" s="46">
        <v>12495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12495</v>
      </c>
      <c r="P20" s="47">
        <f t="shared" si="1"/>
        <v>3.235370274469187</v>
      </c>
      <c r="Q20" s="9"/>
    </row>
    <row r="21" spans="1:17">
      <c r="A21" s="12"/>
      <c r="B21" s="25">
        <v>325.2</v>
      </c>
      <c r="C21" s="20" t="s">
        <v>19</v>
      </c>
      <c r="D21" s="46">
        <v>71463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71463</v>
      </c>
      <c r="P21" s="47">
        <f t="shared" si="1"/>
        <v>18.50414293112377</v>
      </c>
      <c r="Q21" s="9"/>
    </row>
    <row r="22" spans="1:17">
      <c r="A22" s="12"/>
      <c r="B22" s="25">
        <v>329.5</v>
      </c>
      <c r="C22" s="20" t="s">
        <v>123</v>
      </c>
      <c r="D22" s="46">
        <v>26915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26915</v>
      </c>
      <c r="P22" s="47">
        <f t="shared" si="1"/>
        <v>6.9691869497669598</v>
      </c>
      <c r="Q22" s="9"/>
    </row>
    <row r="23" spans="1:17" ht="15.75">
      <c r="A23" s="29" t="s">
        <v>124</v>
      </c>
      <c r="B23" s="30"/>
      <c r="C23" s="31"/>
      <c r="D23" s="32">
        <f t="shared" ref="D23:N23" si="5">SUM(D24:D33)</f>
        <v>617985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si="4"/>
        <v>617985</v>
      </c>
      <c r="P23" s="45">
        <f t="shared" si="1"/>
        <v>160.01683065769032</v>
      </c>
      <c r="Q23" s="10"/>
    </row>
    <row r="24" spans="1:17">
      <c r="A24" s="12"/>
      <c r="B24" s="25">
        <v>331.2</v>
      </c>
      <c r="C24" s="20" t="s">
        <v>21</v>
      </c>
      <c r="D24" s="46">
        <v>20221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20221</v>
      </c>
      <c r="P24" s="47">
        <f t="shared" si="1"/>
        <v>5.2358881408596583</v>
      </c>
      <c r="Q24" s="9"/>
    </row>
    <row r="25" spans="1:17">
      <c r="A25" s="12"/>
      <c r="B25" s="25">
        <v>331.39</v>
      </c>
      <c r="C25" s="20" t="s">
        <v>112</v>
      </c>
      <c r="D25" s="46">
        <v>59917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1" si="6">SUM(D25:N25)</f>
        <v>59917</v>
      </c>
      <c r="P25" s="47">
        <f t="shared" si="1"/>
        <v>15.514500258933195</v>
      </c>
      <c r="Q25" s="9"/>
    </row>
    <row r="26" spans="1:17">
      <c r="A26" s="12"/>
      <c r="B26" s="25">
        <v>334.39</v>
      </c>
      <c r="C26" s="20" t="s">
        <v>72</v>
      </c>
      <c r="D26" s="46">
        <v>100000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100000</v>
      </c>
      <c r="P26" s="47">
        <f t="shared" si="1"/>
        <v>25.893319523562919</v>
      </c>
      <c r="Q26" s="9"/>
    </row>
    <row r="27" spans="1:17">
      <c r="A27" s="12"/>
      <c r="B27" s="25">
        <v>334.9</v>
      </c>
      <c r="C27" s="20" t="s">
        <v>83</v>
      </c>
      <c r="D27" s="46">
        <v>14114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14114</v>
      </c>
      <c r="P27" s="47">
        <f t="shared" si="1"/>
        <v>3.6545831175556707</v>
      </c>
      <c r="Q27" s="9"/>
    </row>
    <row r="28" spans="1:17">
      <c r="A28" s="12"/>
      <c r="B28" s="25">
        <v>335.125</v>
      </c>
      <c r="C28" s="20" t="s">
        <v>125</v>
      </c>
      <c r="D28" s="46">
        <v>98470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98470</v>
      </c>
      <c r="P28" s="47">
        <f t="shared" si="1"/>
        <v>25.497151734852409</v>
      </c>
      <c r="Q28" s="9"/>
    </row>
    <row r="29" spans="1:17">
      <c r="A29" s="12"/>
      <c r="B29" s="25">
        <v>335.14</v>
      </c>
      <c r="C29" s="20" t="s">
        <v>85</v>
      </c>
      <c r="D29" s="46">
        <v>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809</v>
      </c>
      <c r="P29" s="47">
        <f t="shared" si="1"/>
        <v>0.20947695494562402</v>
      </c>
      <c r="Q29" s="9"/>
    </row>
    <row r="30" spans="1:17">
      <c r="A30" s="12"/>
      <c r="B30" s="25">
        <v>335.15</v>
      </c>
      <c r="C30" s="20" t="s">
        <v>86</v>
      </c>
      <c r="D30" s="46">
        <v>7922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7922</v>
      </c>
      <c r="P30" s="47">
        <f t="shared" si="1"/>
        <v>2.0512687726566545</v>
      </c>
      <c r="Q30" s="9"/>
    </row>
    <row r="31" spans="1:17">
      <c r="A31" s="12"/>
      <c r="B31" s="25">
        <v>335.18</v>
      </c>
      <c r="C31" s="20" t="s">
        <v>126</v>
      </c>
      <c r="D31" s="46">
        <v>300734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300734</v>
      </c>
      <c r="P31" s="47">
        <f t="shared" si="1"/>
        <v>77.870015535991712</v>
      </c>
      <c r="Q31" s="9"/>
    </row>
    <row r="32" spans="1:17">
      <c r="A32" s="12"/>
      <c r="B32" s="25">
        <v>335.48</v>
      </c>
      <c r="C32" s="20" t="s">
        <v>29</v>
      </c>
      <c r="D32" s="46">
        <v>3701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8" si="7">SUM(D32:N32)</f>
        <v>3701</v>
      </c>
      <c r="P32" s="47">
        <f t="shared" si="1"/>
        <v>0.95831175556706372</v>
      </c>
      <c r="Q32" s="9"/>
    </row>
    <row r="33" spans="1:120">
      <c r="A33" s="12"/>
      <c r="B33" s="25">
        <v>338</v>
      </c>
      <c r="C33" s="20" t="s">
        <v>31</v>
      </c>
      <c r="D33" s="46">
        <v>12097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12097</v>
      </c>
      <c r="P33" s="47">
        <f t="shared" si="1"/>
        <v>3.1323148627654067</v>
      </c>
      <c r="Q33" s="9"/>
    </row>
    <row r="34" spans="1:120" ht="15.75">
      <c r="A34" s="29" t="s">
        <v>36</v>
      </c>
      <c r="B34" s="30"/>
      <c r="C34" s="31"/>
      <c r="D34" s="32">
        <f t="shared" ref="D34:N34" si="8">SUM(D35:D37)</f>
        <v>38900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38900</v>
      </c>
      <c r="P34" s="45">
        <f t="shared" si="1"/>
        <v>10.072501294665976</v>
      </c>
      <c r="Q34" s="10"/>
    </row>
    <row r="35" spans="1:120">
      <c r="A35" s="12"/>
      <c r="B35" s="25">
        <v>341.9</v>
      </c>
      <c r="C35" s="20" t="s">
        <v>88</v>
      </c>
      <c r="D35" s="46">
        <v>9280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9280</v>
      </c>
      <c r="P35" s="47">
        <f t="shared" si="1"/>
        <v>2.4029000517866392</v>
      </c>
      <c r="Q35" s="9"/>
    </row>
    <row r="36" spans="1:120">
      <c r="A36" s="12"/>
      <c r="B36" s="25">
        <v>342.1</v>
      </c>
      <c r="C36" s="20" t="s">
        <v>103</v>
      </c>
      <c r="D36" s="46">
        <v>28955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28955</v>
      </c>
      <c r="P36" s="47">
        <f t="shared" si="1"/>
        <v>7.4974106680476433</v>
      </c>
      <c r="Q36" s="9"/>
    </row>
    <row r="37" spans="1:120">
      <c r="A37" s="12"/>
      <c r="B37" s="25">
        <v>347.4</v>
      </c>
      <c r="C37" s="20" t="s">
        <v>39</v>
      </c>
      <c r="D37" s="46">
        <v>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665</v>
      </c>
      <c r="P37" s="47">
        <f t="shared" si="1"/>
        <v>0.17219057483169342</v>
      </c>
      <c r="Q37" s="9"/>
    </row>
    <row r="38" spans="1:120" ht="15.75">
      <c r="A38" s="29" t="s">
        <v>37</v>
      </c>
      <c r="B38" s="30"/>
      <c r="C38" s="31"/>
      <c r="D38" s="32">
        <f t="shared" ref="D38:N38" si="9">SUM(D39:D41)</f>
        <v>30775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30775</v>
      </c>
      <c r="P38" s="45">
        <f t="shared" si="1"/>
        <v>7.968669083376489</v>
      </c>
      <c r="Q38" s="10"/>
    </row>
    <row r="39" spans="1:120">
      <c r="A39" s="13"/>
      <c r="B39" s="39">
        <v>351.7</v>
      </c>
      <c r="C39" s="21" t="s">
        <v>107</v>
      </c>
      <c r="D39" s="46">
        <v>1150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1150</v>
      </c>
      <c r="P39" s="47">
        <f t="shared" si="1"/>
        <v>0.29777317452097357</v>
      </c>
      <c r="Q39" s="9"/>
    </row>
    <row r="40" spans="1:120">
      <c r="A40" s="13"/>
      <c r="B40" s="39">
        <v>354</v>
      </c>
      <c r="C40" s="21" t="s">
        <v>42</v>
      </c>
      <c r="D40" s="46">
        <v>25951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25951</v>
      </c>
      <c r="P40" s="47">
        <f t="shared" si="1"/>
        <v>6.7195753495598138</v>
      </c>
      <c r="Q40" s="9"/>
    </row>
    <row r="41" spans="1:120">
      <c r="A41" s="13"/>
      <c r="B41" s="39">
        <v>359</v>
      </c>
      <c r="C41" s="21" t="s">
        <v>43</v>
      </c>
      <c r="D41" s="46">
        <v>3674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3674</v>
      </c>
      <c r="P41" s="47">
        <f t="shared" si="1"/>
        <v>0.9513205592957017</v>
      </c>
      <c r="Q41" s="9"/>
    </row>
    <row r="42" spans="1:120" ht="15.75">
      <c r="A42" s="29" t="s">
        <v>3</v>
      </c>
      <c r="B42" s="30"/>
      <c r="C42" s="31"/>
      <c r="D42" s="32">
        <f t="shared" ref="D42:N42" si="10">SUM(D43:D45)</f>
        <v>187479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si="7"/>
        <v>187479</v>
      </c>
      <c r="P42" s="45">
        <f t="shared" si="1"/>
        <v>48.544536509580531</v>
      </c>
      <c r="Q42" s="10"/>
    </row>
    <row r="43" spans="1:120">
      <c r="A43" s="12"/>
      <c r="B43" s="25">
        <v>361.1</v>
      </c>
      <c r="C43" s="20" t="s">
        <v>44</v>
      </c>
      <c r="D43" s="46">
        <v>34202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34202</v>
      </c>
      <c r="P43" s="47">
        <f t="shared" si="1"/>
        <v>8.8560331434489896</v>
      </c>
      <c r="Q43" s="9"/>
    </row>
    <row r="44" spans="1:120">
      <c r="A44" s="12"/>
      <c r="B44" s="25">
        <v>366</v>
      </c>
      <c r="C44" s="20" t="s">
        <v>47</v>
      </c>
      <c r="D44" s="46">
        <v>59691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59691</v>
      </c>
      <c r="P44" s="47">
        <f t="shared" si="1"/>
        <v>15.455981356809943</v>
      </c>
      <c r="Q44" s="9"/>
    </row>
    <row r="45" spans="1:120">
      <c r="A45" s="12"/>
      <c r="B45" s="25">
        <v>369.9</v>
      </c>
      <c r="C45" s="20" t="s">
        <v>49</v>
      </c>
      <c r="D45" s="46">
        <v>93586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93586</v>
      </c>
      <c r="P45" s="47">
        <f t="shared" si="1"/>
        <v>24.232522009321595</v>
      </c>
      <c r="Q45" s="9"/>
    </row>
    <row r="46" spans="1:120" ht="15.75">
      <c r="A46" s="29" t="s">
        <v>64</v>
      </c>
      <c r="B46" s="30"/>
      <c r="C46" s="31"/>
      <c r="D46" s="32">
        <f t="shared" ref="D46:N46" si="11">SUM(D47:D47)</f>
        <v>17848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17848</v>
      </c>
      <c r="P46" s="45">
        <f t="shared" si="1"/>
        <v>4.6214396685655101</v>
      </c>
      <c r="Q46" s="9"/>
    </row>
    <row r="47" spans="1:120" ht="15.75" thickBot="1">
      <c r="A47" s="12"/>
      <c r="B47" s="25">
        <v>388.1</v>
      </c>
      <c r="C47" s="20" t="s">
        <v>65</v>
      </c>
      <c r="D47" s="46">
        <v>17848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17848</v>
      </c>
      <c r="P47" s="47">
        <f t="shared" si="1"/>
        <v>4.6214396685655101</v>
      </c>
      <c r="Q47" s="9"/>
    </row>
    <row r="48" spans="1:120" ht="16.5" thickBot="1">
      <c r="A48" s="14" t="s">
        <v>40</v>
      </c>
      <c r="B48" s="23"/>
      <c r="C48" s="22"/>
      <c r="D48" s="15">
        <f t="shared" ref="D48:N48" si="12">SUM(D5,D16,D23,D34,D38,D42,D46)</f>
        <v>7163046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7"/>
        <v>7163046</v>
      </c>
      <c r="P48" s="38">
        <f t="shared" si="1"/>
        <v>1854.7503883997929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113</v>
      </c>
      <c r="N50" s="48"/>
      <c r="O50" s="48"/>
      <c r="P50" s="43">
        <v>3862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4406116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4406116</v>
      </c>
      <c r="O5" s="33">
        <f t="shared" ref="O5:O52" si="1">(N5/O$54)</f>
        <v>1272.3407450187699</v>
      </c>
      <c r="P5" s="6"/>
    </row>
    <row r="6" spans="1:133">
      <c r="A6" s="12"/>
      <c r="B6" s="25">
        <v>311</v>
      </c>
      <c r="C6" s="20" t="s">
        <v>2</v>
      </c>
      <c r="D6" s="46">
        <v>3098555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3098555</v>
      </c>
      <c r="O6" s="47">
        <f t="shared" si="1"/>
        <v>894.76032341900088</v>
      </c>
      <c r="P6" s="9"/>
    </row>
    <row r="7" spans="1:133">
      <c r="A7" s="12"/>
      <c r="B7" s="25">
        <v>312.41000000000003</v>
      </c>
      <c r="C7" s="20" t="s">
        <v>77</v>
      </c>
      <c r="D7" s="46">
        <v>35387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35387</v>
      </c>
      <c r="O7" s="47">
        <f t="shared" si="1"/>
        <v>10.218596592549812</v>
      </c>
      <c r="P7" s="9"/>
    </row>
    <row r="8" spans="1:133">
      <c r="A8" s="12"/>
      <c r="B8" s="25">
        <v>312.42</v>
      </c>
      <c r="C8" s="20" t="s">
        <v>78</v>
      </c>
      <c r="D8" s="46">
        <v>16271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16271</v>
      </c>
      <c r="O8" s="47">
        <f t="shared" si="1"/>
        <v>4.6985272884781981</v>
      </c>
      <c r="P8" s="9"/>
    </row>
    <row r="9" spans="1:133">
      <c r="A9" s="12"/>
      <c r="B9" s="25">
        <v>312.60000000000002</v>
      </c>
      <c r="C9" s="20" t="s">
        <v>99</v>
      </c>
      <c r="D9" s="46">
        <v>237115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237115</v>
      </c>
      <c r="O9" s="47">
        <f t="shared" si="1"/>
        <v>68.470978920011547</v>
      </c>
      <c r="P9" s="9"/>
    </row>
    <row r="10" spans="1:133">
      <c r="A10" s="12"/>
      <c r="B10" s="25">
        <v>314.10000000000002</v>
      </c>
      <c r="C10" s="20" t="s">
        <v>11</v>
      </c>
      <c r="D10" s="46">
        <v>440129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440129</v>
      </c>
      <c r="O10" s="47">
        <f t="shared" si="1"/>
        <v>127.09471556453941</v>
      </c>
      <c r="P10" s="9"/>
    </row>
    <row r="11" spans="1:133">
      <c r="A11" s="12"/>
      <c r="B11" s="25">
        <v>314.3</v>
      </c>
      <c r="C11" s="20" t="s">
        <v>60</v>
      </c>
      <c r="D11" s="46">
        <v>163037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163037</v>
      </c>
      <c r="O11" s="47">
        <f t="shared" si="1"/>
        <v>47.079699682356342</v>
      </c>
      <c r="P11" s="9"/>
    </row>
    <row r="12" spans="1:133">
      <c r="A12" s="12"/>
      <c r="B12" s="25">
        <v>314.39999999999998</v>
      </c>
      <c r="C12" s="20" t="s">
        <v>96</v>
      </c>
      <c r="D12" s="46">
        <v>11680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11680</v>
      </c>
      <c r="O12" s="47">
        <f t="shared" si="1"/>
        <v>3.3727981518914234</v>
      </c>
      <c r="P12" s="9"/>
    </row>
    <row r="13" spans="1:133">
      <c r="A13" s="12"/>
      <c r="B13" s="25">
        <v>314.8</v>
      </c>
      <c r="C13" s="20" t="s">
        <v>12</v>
      </c>
      <c r="D13" s="46">
        <v>7612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7612</v>
      </c>
      <c r="O13" s="47">
        <f t="shared" si="1"/>
        <v>2.1980941380306094</v>
      </c>
      <c r="P13" s="9"/>
    </row>
    <row r="14" spans="1:133">
      <c r="A14" s="12"/>
      <c r="B14" s="25">
        <v>315</v>
      </c>
      <c r="C14" s="20" t="s">
        <v>79</v>
      </c>
      <c r="D14" s="46">
        <v>330916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330916</v>
      </c>
      <c r="O14" s="47">
        <f t="shared" si="1"/>
        <v>95.557609009529315</v>
      </c>
      <c r="P14" s="9"/>
    </row>
    <row r="15" spans="1:133">
      <c r="A15" s="12"/>
      <c r="B15" s="25">
        <v>316</v>
      </c>
      <c r="C15" s="20" t="s">
        <v>80</v>
      </c>
      <c r="D15" s="46">
        <v>65414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65414</v>
      </c>
      <c r="O15" s="47">
        <f t="shared" si="1"/>
        <v>18.889402252382329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SUM(D17:D22)</f>
        <v>722010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722010</v>
      </c>
      <c r="O16" s="45">
        <f t="shared" si="1"/>
        <v>208.49263644239099</v>
      </c>
      <c r="P16" s="10"/>
    </row>
    <row r="17" spans="1:16">
      <c r="A17" s="12"/>
      <c r="B17" s="25">
        <v>322</v>
      </c>
      <c r="C17" s="20" t="s">
        <v>0</v>
      </c>
      <c r="D17" s="46">
        <v>554088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554088</v>
      </c>
      <c r="O17" s="47">
        <f t="shared" si="1"/>
        <v>160.00231013572048</v>
      </c>
      <c r="P17" s="9"/>
    </row>
    <row r="18" spans="1:16">
      <c r="A18" s="12"/>
      <c r="B18" s="25">
        <v>323.7</v>
      </c>
      <c r="C18" s="20" t="s">
        <v>16</v>
      </c>
      <c r="D18" s="46">
        <v>71748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71748</v>
      </c>
      <c r="O18" s="47">
        <f t="shared" si="1"/>
        <v>20.718452209067284</v>
      </c>
      <c r="P18" s="9"/>
    </row>
    <row r="19" spans="1:16">
      <c r="A19" s="12"/>
      <c r="B19" s="25">
        <v>324.11</v>
      </c>
      <c r="C19" s="20" t="s">
        <v>17</v>
      </c>
      <c r="D19" s="46">
        <v>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</v>
      </c>
      <c r="O19" s="47">
        <f t="shared" si="1"/>
        <v>1.8769852728847819E-2</v>
      </c>
      <c r="P19" s="9"/>
    </row>
    <row r="20" spans="1:16">
      <c r="A20" s="12"/>
      <c r="B20" s="25">
        <v>324.91000000000003</v>
      </c>
      <c r="C20" s="20" t="s">
        <v>18</v>
      </c>
      <c r="D20" s="46">
        <v>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603</v>
      </c>
      <c r="O20" s="47">
        <f t="shared" si="1"/>
        <v>0.17412647993069594</v>
      </c>
      <c r="P20" s="9"/>
    </row>
    <row r="21" spans="1:16">
      <c r="A21" s="12"/>
      <c r="B21" s="25">
        <v>325.2</v>
      </c>
      <c r="C21" s="20" t="s">
        <v>19</v>
      </c>
      <c r="D21" s="46">
        <v>69209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69209</v>
      </c>
      <c r="O21" s="47">
        <f t="shared" si="1"/>
        <v>19.985272884781981</v>
      </c>
      <c r="P21" s="9"/>
    </row>
    <row r="22" spans="1:16">
      <c r="A22" s="12"/>
      <c r="B22" s="25">
        <v>329</v>
      </c>
      <c r="C22" s="20" t="s">
        <v>20</v>
      </c>
      <c r="D22" s="46">
        <v>26297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26297</v>
      </c>
      <c r="O22" s="47">
        <f t="shared" si="1"/>
        <v>7.5937048801617095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SUM(D24:D33)</f>
        <v>387314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387314</v>
      </c>
      <c r="O23" s="45">
        <f t="shared" si="1"/>
        <v>111.84348830493792</v>
      </c>
      <c r="P23" s="10"/>
    </row>
    <row r="24" spans="1:16">
      <c r="A24" s="12"/>
      <c r="B24" s="25">
        <v>331.2</v>
      </c>
      <c r="C24" s="20" t="s">
        <v>21</v>
      </c>
      <c r="D24" s="46">
        <v>1586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1586</v>
      </c>
      <c r="O24" s="47">
        <f t="shared" si="1"/>
        <v>0.45798440658388678</v>
      </c>
      <c r="P24" s="9"/>
    </row>
    <row r="25" spans="1:16">
      <c r="A25" s="12"/>
      <c r="B25" s="25">
        <v>331.62</v>
      </c>
      <c r="C25" s="20" t="s">
        <v>100</v>
      </c>
      <c r="D25" s="46">
        <v>12327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12327</v>
      </c>
      <c r="O25" s="47">
        <f t="shared" si="1"/>
        <v>3.5596303782847243</v>
      </c>
      <c r="P25" s="9"/>
    </row>
    <row r="26" spans="1:16">
      <c r="A26" s="12"/>
      <c r="B26" s="25">
        <v>334.2</v>
      </c>
      <c r="C26" s="20" t="s">
        <v>24</v>
      </c>
      <c r="D26" s="46">
        <v>5485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5485</v>
      </c>
      <c r="O26" s="47">
        <f t="shared" si="1"/>
        <v>1.5838868033496969</v>
      </c>
      <c r="P26" s="9"/>
    </row>
    <row r="27" spans="1:16">
      <c r="A27" s="12"/>
      <c r="B27" s="25">
        <v>334.9</v>
      </c>
      <c r="C27" s="20" t="s">
        <v>83</v>
      </c>
      <c r="D27" s="46">
        <v>1829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1829</v>
      </c>
      <c r="O27" s="47">
        <f t="shared" si="1"/>
        <v>0.52815477909327169</v>
      </c>
      <c r="P27" s="9"/>
    </row>
    <row r="28" spans="1:16">
      <c r="A28" s="12"/>
      <c r="B28" s="25">
        <v>335.12</v>
      </c>
      <c r="C28" s="20" t="s">
        <v>84</v>
      </c>
      <c r="D28" s="46">
        <v>86434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86434</v>
      </c>
      <c r="O28" s="47">
        <f t="shared" si="1"/>
        <v>24.959283857926653</v>
      </c>
      <c r="P28" s="9"/>
    </row>
    <row r="29" spans="1:16">
      <c r="A29" s="12"/>
      <c r="B29" s="25">
        <v>335.14</v>
      </c>
      <c r="C29" s="20" t="s">
        <v>85</v>
      </c>
      <c r="D29" s="46">
        <v>737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737</v>
      </c>
      <c r="O29" s="47">
        <f t="shared" si="1"/>
        <v>0.21282125324862836</v>
      </c>
      <c r="P29" s="9"/>
    </row>
    <row r="30" spans="1:16">
      <c r="A30" s="12"/>
      <c r="B30" s="25">
        <v>335.15</v>
      </c>
      <c r="C30" s="20" t="s">
        <v>86</v>
      </c>
      <c r="D30" s="46">
        <v>6821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6821</v>
      </c>
      <c r="O30" s="47">
        <f t="shared" si="1"/>
        <v>1.9696794686687842</v>
      </c>
      <c r="P30" s="9"/>
    </row>
    <row r="31" spans="1:16">
      <c r="A31" s="12"/>
      <c r="B31" s="25">
        <v>335.18</v>
      </c>
      <c r="C31" s="20" t="s">
        <v>87</v>
      </c>
      <c r="D31" s="46">
        <v>257282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257282</v>
      </c>
      <c r="O31" s="47">
        <f t="shared" si="1"/>
        <v>74.294542304360377</v>
      </c>
      <c r="P31" s="9"/>
    </row>
    <row r="32" spans="1:16">
      <c r="A32" s="12"/>
      <c r="B32" s="25">
        <v>335.49</v>
      </c>
      <c r="C32" s="20" t="s">
        <v>29</v>
      </c>
      <c r="D32" s="46">
        <v>3847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3847</v>
      </c>
      <c r="O32" s="47">
        <f t="shared" si="1"/>
        <v>1.1108865145827318</v>
      </c>
      <c r="P32" s="9"/>
    </row>
    <row r="33" spans="1:16">
      <c r="A33" s="12"/>
      <c r="B33" s="25">
        <v>338</v>
      </c>
      <c r="C33" s="20" t="s">
        <v>31</v>
      </c>
      <c r="D33" s="46">
        <v>10966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2" si="7">SUM(D33:M33)</f>
        <v>10966</v>
      </c>
      <c r="O33" s="47">
        <f t="shared" si="1"/>
        <v>3.166618538839157</v>
      </c>
      <c r="P33" s="9"/>
    </row>
    <row r="34" spans="1:16" ht="15.75">
      <c r="A34" s="29" t="s">
        <v>36</v>
      </c>
      <c r="B34" s="30"/>
      <c r="C34" s="31"/>
      <c r="D34" s="32">
        <f t="shared" ref="D34:M34" si="8">SUM(D35:D38)</f>
        <v>176725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176725</v>
      </c>
      <c r="O34" s="45">
        <f t="shared" si="1"/>
        <v>51.032341900086628</v>
      </c>
      <c r="P34" s="10"/>
    </row>
    <row r="35" spans="1:16">
      <c r="A35" s="12"/>
      <c r="B35" s="25">
        <v>341.9</v>
      </c>
      <c r="C35" s="20" t="s">
        <v>88</v>
      </c>
      <c r="D35" s="46">
        <v>6303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6303</v>
      </c>
      <c r="O35" s="47">
        <f t="shared" si="1"/>
        <v>1.82009818076812</v>
      </c>
      <c r="P35" s="9"/>
    </row>
    <row r="36" spans="1:16">
      <c r="A36" s="12"/>
      <c r="B36" s="25">
        <v>342.1</v>
      </c>
      <c r="C36" s="20" t="s">
        <v>103</v>
      </c>
      <c r="D36" s="46">
        <v>164414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164414</v>
      </c>
      <c r="O36" s="47">
        <f t="shared" si="1"/>
        <v>47.477331793242854</v>
      </c>
      <c r="P36" s="9"/>
    </row>
    <row r="37" spans="1:16">
      <c r="A37" s="12"/>
      <c r="B37" s="25">
        <v>347.4</v>
      </c>
      <c r="C37" s="20" t="s">
        <v>39</v>
      </c>
      <c r="D37" s="46">
        <v>1445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1445</v>
      </c>
      <c r="O37" s="47">
        <f t="shared" si="1"/>
        <v>0.41726826451054</v>
      </c>
      <c r="P37" s="9"/>
    </row>
    <row r="38" spans="1:16">
      <c r="A38" s="12"/>
      <c r="B38" s="25">
        <v>347.9</v>
      </c>
      <c r="C38" s="20" t="s">
        <v>104</v>
      </c>
      <c r="D38" s="46">
        <v>4563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4563</v>
      </c>
      <c r="O38" s="47">
        <f t="shared" si="1"/>
        <v>1.317643661565117</v>
      </c>
      <c r="P38" s="9"/>
    </row>
    <row r="39" spans="1:16" ht="15.75">
      <c r="A39" s="29" t="s">
        <v>37</v>
      </c>
      <c r="B39" s="30"/>
      <c r="C39" s="31"/>
      <c r="D39" s="32">
        <f t="shared" ref="D39:M39" si="9">SUM(D40:D42)</f>
        <v>49459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49459</v>
      </c>
      <c r="O39" s="45">
        <f t="shared" si="1"/>
        <v>14.282125324862836</v>
      </c>
      <c r="P39" s="10"/>
    </row>
    <row r="40" spans="1:16">
      <c r="A40" s="13"/>
      <c r="B40" s="39">
        <v>351.7</v>
      </c>
      <c r="C40" s="21" t="s">
        <v>107</v>
      </c>
      <c r="D40" s="46">
        <v>1537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1537</v>
      </c>
      <c r="O40" s="47">
        <f t="shared" si="1"/>
        <v>0.44383482529598611</v>
      </c>
      <c r="P40" s="9"/>
    </row>
    <row r="41" spans="1:16">
      <c r="A41" s="13"/>
      <c r="B41" s="39">
        <v>354</v>
      </c>
      <c r="C41" s="21" t="s">
        <v>42</v>
      </c>
      <c r="D41" s="46">
        <v>43356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43356</v>
      </c>
      <c r="O41" s="47">
        <f t="shared" si="1"/>
        <v>12.519780537106556</v>
      </c>
      <c r="P41" s="9"/>
    </row>
    <row r="42" spans="1:16">
      <c r="A42" s="13"/>
      <c r="B42" s="39">
        <v>359</v>
      </c>
      <c r="C42" s="21" t="s">
        <v>43</v>
      </c>
      <c r="D42" s="46">
        <v>4566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4566</v>
      </c>
      <c r="O42" s="47">
        <f t="shared" si="1"/>
        <v>1.3185099624602945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298631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133821</v>
      </c>
      <c r="L43" s="32">
        <f t="shared" si="10"/>
        <v>0</v>
      </c>
      <c r="M43" s="32">
        <f t="shared" si="10"/>
        <v>0</v>
      </c>
      <c r="N43" s="32">
        <f t="shared" si="7"/>
        <v>432452</v>
      </c>
      <c r="O43" s="45">
        <f t="shared" si="1"/>
        <v>124.87785157377996</v>
      </c>
      <c r="P43" s="10"/>
    </row>
    <row r="44" spans="1:16">
      <c r="A44" s="12"/>
      <c r="B44" s="25">
        <v>361.1</v>
      </c>
      <c r="C44" s="20" t="s">
        <v>44</v>
      </c>
      <c r="D44" s="46">
        <v>152170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152170</v>
      </c>
      <c r="O44" s="47">
        <f t="shared" si="1"/>
        <v>43.941669073058044</v>
      </c>
      <c r="P44" s="9"/>
    </row>
    <row r="45" spans="1:16">
      <c r="A45" s="12"/>
      <c r="B45" s="25">
        <v>361.2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29307</v>
      </c>
      <c r="L45" s="46">
        <v>0</v>
      </c>
      <c r="M45" s="46">
        <v>0</v>
      </c>
      <c r="N45" s="46">
        <f t="shared" si="7"/>
        <v>29307</v>
      </c>
      <c r="O45" s="47">
        <f t="shared" si="1"/>
        <v>8.4628934449898932</v>
      </c>
      <c r="P45" s="9"/>
    </row>
    <row r="46" spans="1:16">
      <c r="A46" s="12"/>
      <c r="B46" s="25">
        <v>361.3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19231</v>
      </c>
      <c r="L46" s="46">
        <v>0</v>
      </c>
      <c r="M46" s="46">
        <v>0</v>
      </c>
      <c r="N46" s="46">
        <f t="shared" si="7"/>
        <v>19231</v>
      </c>
      <c r="O46" s="47">
        <f t="shared" si="1"/>
        <v>5.5532775050534218</v>
      </c>
      <c r="P46" s="9"/>
    </row>
    <row r="47" spans="1:16">
      <c r="A47" s="12"/>
      <c r="B47" s="25">
        <v>366</v>
      </c>
      <c r="C47" s="20" t="s">
        <v>47</v>
      </c>
      <c r="D47" s="46">
        <v>77510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77510</v>
      </c>
      <c r="O47" s="47">
        <f t="shared" si="1"/>
        <v>22.382327461738377</v>
      </c>
      <c r="P47" s="9"/>
    </row>
    <row r="48" spans="1:16">
      <c r="A48" s="12"/>
      <c r="B48" s="25">
        <v>368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85283</v>
      </c>
      <c r="L48" s="46">
        <v>0</v>
      </c>
      <c r="M48" s="46">
        <v>0</v>
      </c>
      <c r="N48" s="46">
        <f t="shared" si="7"/>
        <v>85283</v>
      </c>
      <c r="O48" s="47">
        <f t="shared" si="1"/>
        <v>24.626913081143517</v>
      </c>
      <c r="P48" s="9"/>
    </row>
    <row r="49" spans="1:119">
      <c r="A49" s="12"/>
      <c r="B49" s="25">
        <v>369.9</v>
      </c>
      <c r="C49" s="20" t="s">
        <v>49</v>
      </c>
      <c r="D49" s="46">
        <v>68951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68951</v>
      </c>
      <c r="O49" s="47">
        <f t="shared" si="1"/>
        <v>19.910771007796708</v>
      </c>
      <c r="P49" s="9"/>
    </row>
    <row r="50" spans="1:119" ht="15.75">
      <c r="A50" s="29" t="s">
        <v>64</v>
      </c>
      <c r="B50" s="30"/>
      <c r="C50" s="31"/>
      <c r="D50" s="32">
        <f t="shared" ref="D50:M50" si="11">SUM(D51:D51)</f>
        <v>5899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7"/>
        <v>5899</v>
      </c>
      <c r="O50" s="45">
        <f t="shared" si="1"/>
        <v>1.7034363268842045</v>
      </c>
      <c r="P50" s="9"/>
    </row>
    <row r="51" spans="1:119" ht="15.75" thickBot="1">
      <c r="A51" s="12"/>
      <c r="B51" s="25">
        <v>388.1</v>
      </c>
      <c r="C51" s="20" t="s">
        <v>65</v>
      </c>
      <c r="D51" s="46">
        <v>5899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5899</v>
      </c>
      <c r="O51" s="47">
        <f t="shared" si="1"/>
        <v>1.7034363268842045</v>
      </c>
      <c r="P51" s="9"/>
    </row>
    <row r="52" spans="1:119" ht="16.5" thickBot="1">
      <c r="A52" s="14" t="s">
        <v>40</v>
      </c>
      <c r="B52" s="23"/>
      <c r="C52" s="22"/>
      <c r="D52" s="15">
        <f t="shared" ref="D52:M52" si="12">SUM(D5,D16,D23,D34,D39,D43,D50)</f>
        <v>6046154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133821</v>
      </c>
      <c r="L52" s="15">
        <f t="shared" si="12"/>
        <v>0</v>
      </c>
      <c r="M52" s="15">
        <f t="shared" si="12"/>
        <v>0</v>
      </c>
      <c r="N52" s="15">
        <f t="shared" si="7"/>
        <v>6179975</v>
      </c>
      <c r="O52" s="38">
        <f t="shared" si="1"/>
        <v>1784.5726248917124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110</v>
      </c>
      <c r="M54" s="48"/>
      <c r="N54" s="48"/>
      <c r="O54" s="43">
        <v>3463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4259767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4259767</v>
      </c>
      <c r="O5" s="33">
        <f t="shared" ref="O5:O36" si="1">(N5/O$56)</f>
        <v>1237.5848343986054</v>
      </c>
      <c r="P5" s="6"/>
    </row>
    <row r="6" spans="1:133">
      <c r="A6" s="12"/>
      <c r="B6" s="25">
        <v>311</v>
      </c>
      <c r="C6" s="20" t="s">
        <v>2</v>
      </c>
      <c r="D6" s="46">
        <v>2905591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2905591</v>
      </c>
      <c r="O6" s="47">
        <f t="shared" si="1"/>
        <v>844.1577571179547</v>
      </c>
      <c r="P6" s="9"/>
    </row>
    <row r="7" spans="1:133">
      <c r="A7" s="12"/>
      <c r="B7" s="25">
        <v>312.41000000000003</v>
      </c>
      <c r="C7" s="20" t="s">
        <v>77</v>
      </c>
      <c r="D7" s="46">
        <v>39617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39617</v>
      </c>
      <c r="O7" s="47">
        <f t="shared" si="1"/>
        <v>11.509877977919814</v>
      </c>
      <c r="P7" s="9"/>
    </row>
    <row r="8" spans="1:133">
      <c r="A8" s="12"/>
      <c r="B8" s="25">
        <v>312.42</v>
      </c>
      <c r="C8" s="20" t="s">
        <v>78</v>
      </c>
      <c r="D8" s="46">
        <v>18377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18377</v>
      </c>
      <c r="O8" s="47">
        <f t="shared" si="1"/>
        <v>5.3390470656594999</v>
      </c>
      <c r="P8" s="9"/>
    </row>
    <row r="9" spans="1:133">
      <c r="A9" s="12"/>
      <c r="B9" s="25">
        <v>312.60000000000002</v>
      </c>
      <c r="C9" s="20" t="s">
        <v>99</v>
      </c>
      <c r="D9" s="46">
        <v>250248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250248</v>
      </c>
      <c r="O9" s="47">
        <f t="shared" si="1"/>
        <v>72.704241719930266</v>
      </c>
      <c r="P9" s="9"/>
    </row>
    <row r="10" spans="1:133">
      <c r="A10" s="12"/>
      <c r="B10" s="25">
        <v>314.10000000000002</v>
      </c>
      <c r="C10" s="20" t="s">
        <v>11</v>
      </c>
      <c r="D10" s="46">
        <v>442882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442882</v>
      </c>
      <c r="O10" s="47">
        <f t="shared" si="1"/>
        <v>128.66995932597328</v>
      </c>
      <c r="P10" s="9"/>
    </row>
    <row r="11" spans="1:133">
      <c r="A11" s="12"/>
      <c r="B11" s="25">
        <v>314.3</v>
      </c>
      <c r="C11" s="20" t="s">
        <v>60</v>
      </c>
      <c r="D11" s="46">
        <v>170313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170313</v>
      </c>
      <c r="O11" s="47">
        <f t="shared" si="1"/>
        <v>49.480825101685063</v>
      </c>
      <c r="P11" s="9"/>
    </row>
    <row r="12" spans="1:133">
      <c r="A12" s="12"/>
      <c r="B12" s="25">
        <v>314.39999999999998</v>
      </c>
      <c r="C12" s="20" t="s">
        <v>96</v>
      </c>
      <c r="D12" s="46">
        <v>11015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11015</v>
      </c>
      <c r="O12" s="47">
        <f t="shared" si="1"/>
        <v>3.2001743172574084</v>
      </c>
      <c r="P12" s="9"/>
    </row>
    <row r="13" spans="1:133">
      <c r="A13" s="12"/>
      <c r="B13" s="25">
        <v>314.8</v>
      </c>
      <c r="C13" s="20" t="s">
        <v>12</v>
      </c>
      <c r="D13" s="46">
        <v>5113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5113</v>
      </c>
      <c r="O13" s="47">
        <f t="shared" si="1"/>
        <v>1.4854735618826265</v>
      </c>
      <c r="P13" s="9"/>
    </row>
    <row r="14" spans="1:133">
      <c r="A14" s="12"/>
      <c r="B14" s="25">
        <v>315</v>
      </c>
      <c r="C14" s="20" t="s">
        <v>79</v>
      </c>
      <c r="D14" s="46">
        <v>356098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356098</v>
      </c>
      <c r="O14" s="47">
        <f t="shared" si="1"/>
        <v>103.45671121441022</v>
      </c>
      <c r="P14" s="9"/>
    </row>
    <row r="15" spans="1:133">
      <c r="A15" s="12"/>
      <c r="B15" s="25">
        <v>316</v>
      </c>
      <c r="C15" s="20" t="s">
        <v>80</v>
      </c>
      <c r="D15" s="46">
        <v>60513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60513</v>
      </c>
      <c r="O15" s="47">
        <f t="shared" si="1"/>
        <v>17.580766995932596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SUM(D17:D24)</f>
        <v>907752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907752</v>
      </c>
      <c r="O16" s="45">
        <f t="shared" si="1"/>
        <v>263.72806507844274</v>
      </c>
      <c r="P16" s="10"/>
    </row>
    <row r="17" spans="1:16">
      <c r="A17" s="12"/>
      <c r="B17" s="25">
        <v>322</v>
      </c>
      <c r="C17" s="20" t="s">
        <v>0</v>
      </c>
      <c r="D17" s="46">
        <v>696754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696754</v>
      </c>
      <c r="O17" s="47">
        <f t="shared" si="1"/>
        <v>202.42707728065079</v>
      </c>
      <c r="P17" s="9"/>
    </row>
    <row r="18" spans="1:16">
      <c r="A18" s="12"/>
      <c r="B18" s="25">
        <v>323.7</v>
      </c>
      <c r="C18" s="20" t="s">
        <v>16</v>
      </c>
      <c r="D18" s="46">
        <v>69149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69149</v>
      </c>
      <c r="O18" s="47">
        <f t="shared" si="1"/>
        <v>20.089773387565369</v>
      </c>
      <c r="P18" s="9"/>
    </row>
    <row r="19" spans="1:16">
      <c r="A19" s="12"/>
      <c r="B19" s="25">
        <v>324.11</v>
      </c>
      <c r="C19" s="20" t="s">
        <v>17</v>
      </c>
      <c r="D19" s="46">
        <v>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</v>
      </c>
      <c r="O19" s="47">
        <f t="shared" si="1"/>
        <v>1.8593840790238233E-2</v>
      </c>
      <c r="P19" s="9"/>
    </row>
    <row r="20" spans="1:16">
      <c r="A20" s="12"/>
      <c r="B20" s="25">
        <v>324.12</v>
      </c>
      <c r="C20" s="20" t="s">
        <v>81</v>
      </c>
      <c r="D20" s="46">
        <v>4442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4442</v>
      </c>
      <c r="O20" s="47">
        <f t="shared" si="1"/>
        <v>1.2905287623474724</v>
      </c>
      <c r="P20" s="9"/>
    </row>
    <row r="21" spans="1:16">
      <c r="A21" s="12"/>
      <c r="B21" s="25">
        <v>324.70999999999998</v>
      </c>
      <c r="C21" s="20" t="s">
        <v>18</v>
      </c>
      <c r="D21" s="46">
        <v>587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</v>
      </c>
      <c r="O21" s="47">
        <f t="shared" si="1"/>
        <v>0.1705403834979663</v>
      </c>
      <c r="P21" s="9"/>
    </row>
    <row r="22" spans="1:16">
      <c r="A22" s="12"/>
      <c r="B22" s="25">
        <v>324.72000000000003</v>
      </c>
      <c r="C22" s="20" t="s">
        <v>82</v>
      </c>
      <c r="D22" s="46">
        <v>27663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27663</v>
      </c>
      <c r="O22" s="47">
        <f t="shared" si="1"/>
        <v>8.0368971528181294</v>
      </c>
      <c r="P22" s="9"/>
    </row>
    <row r="23" spans="1:16">
      <c r="A23" s="12"/>
      <c r="B23" s="25">
        <v>325.2</v>
      </c>
      <c r="C23" s="20" t="s">
        <v>19</v>
      </c>
      <c r="D23" s="46">
        <v>66403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66403</v>
      </c>
      <c r="O23" s="47">
        <f t="shared" si="1"/>
        <v>19.291981406159209</v>
      </c>
      <c r="P23" s="9"/>
    </row>
    <row r="24" spans="1:16">
      <c r="A24" s="12"/>
      <c r="B24" s="25">
        <v>329</v>
      </c>
      <c r="C24" s="20" t="s">
        <v>20</v>
      </c>
      <c r="D24" s="46">
        <v>42690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42690</v>
      </c>
      <c r="O24" s="47">
        <f t="shared" si="1"/>
        <v>12.402672864613598</v>
      </c>
      <c r="P24" s="9"/>
    </row>
    <row r="25" spans="1:16" ht="15.75">
      <c r="A25" s="29" t="s">
        <v>22</v>
      </c>
      <c r="B25" s="30"/>
      <c r="C25" s="31"/>
      <c r="D25" s="32">
        <f t="shared" ref="D25:M25" si="5">SUM(D26:D35)</f>
        <v>538727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538727</v>
      </c>
      <c r="O25" s="45">
        <f t="shared" si="1"/>
        <v>156.51568855316677</v>
      </c>
      <c r="P25" s="10"/>
    </row>
    <row r="26" spans="1:16">
      <c r="A26" s="12"/>
      <c r="B26" s="25">
        <v>331.2</v>
      </c>
      <c r="C26" s="20" t="s">
        <v>21</v>
      </c>
      <c r="D26" s="46">
        <v>664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664</v>
      </c>
      <c r="O26" s="47">
        <f t="shared" si="1"/>
        <v>0.19291109819872168</v>
      </c>
      <c r="P26" s="9"/>
    </row>
    <row r="27" spans="1:16">
      <c r="A27" s="12"/>
      <c r="B27" s="25">
        <v>331.62</v>
      </c>
      <c r="C27" s="20" t="s">
        <v>100</v>
      </c>
      <c r="D27" s="46">
        <v>93751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93751</v>
      </c>
      <c r="O27" s="47">
        <f t="shared" si="1"/>
        <v>27.237361998837883</v>
      </c>
      <c r="P27" s="9"/>
    </row>
    <row r="28" spans="1:16">
      <c r="A28" s="12"/>
      <c r="B28" s="25">
        <v>334.7</v>
      </c>
      <c r="C28" s="20" t="s">
        <v>91</v>
      </c>
      <c r="D28" s="46">
        <v>48000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48000</v>
      </c>
      <c r="O28" s="47">
        <f t="shared" si="1"/>
        <v>13.945380592678676</v>
      </c>
      <c r="P28" s="9"/>
    </row>
    <row r="29" spans="1:16">
      <c r="A29" s="12"/>
      <c r="B29" s="25">
        <v>334.9</v>
      </c>
      <c r="C29" s="20" t="s">
        <v>83</v>
      </c>
      <c r="D29" s="46">
        <v>4067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4067</v>
      </c>
      <c r="O29" s="47">
        <f t="shared" si="1"/>
        <v>1.1815804764671702</v>
      </c>
      <c r="P29" s="9"/>
    </row>
    <row r="30" spans="1:16">
      <c r="A30" s="12"/>
      <c r="B30" s="25">
        <v>335.12</v>
      </c>
      <c r="C30" s="20" t="s">
        <v>84</v>
      </c>
      <c r="D30" s="46">
        <v>93297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93297</v>
      </c>
      <c r="O30" s="47">
        <f t="shared" si="1"/>
        <v>27.105461940732134</v>
      </c>
      <c r="P30" s="9"/>
    </row>
    <row r="31" spans="1:16">
      <c r="A31" s="12"/>
      <c r="B31" s="25">
        <v>335.14</v>
      </c>
      <c r="C31" s="20" t="s">
        <v>85</v>
      </c>
      <c r="D31" s="46">
        <v>775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775</v>
      </c>
      <c r="O31" s="47">
        <f t="shared" si="1"/>
        <v>0.22515979081929111</v>
      </c>
      <c r="P31" s="9"/>
    </row>
    <row r="32" spans="1:16">
      <c r="A32" s="12"/>
      <c r="B32" s="25">
        <v>335.15</v>
      </c>
      <c r="C32" s="20" t="s">
        <v>86</v>
      </c>
      <c r="D32" s="46">
        <v>6772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6772</v>
      </c>
      <c r="O32" s="47">
        <f t="shared" si="1"/>
        <v>1.967460778617083</v>
      </c>
      <c r="P32" s="9"/>
    </row>
    <row r="33" spans="1:16">
      <c r="A33" s="12"/>
      <c r="B33" s="25">
        <v>335.18</v>
      </c>
      <c r="C33" s="20" t="s">
        <v>87</v>
      </c>
      <c r="D33" s="46">
        <v>275775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275775</v>
      </c>
      <c r="O33" s="47">
        <f t="shared" si="1"/>
        <v>80.120569436374197</v>
      </c>
      <c r="P33" s="9"/>
    </row>
    <row r="34" spans="1:16">
      <c r="A34" s="12"/>
      <c r="B34" s="25">
        <v>335.49</v>
      </c>
      <c r="C34" s="20" t="s">
        <v>29</v>
      </c>
      <c r="D34" s="46">
        <v>3951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3951</v>
      </c>
      <c r="O34" s="47">
        <f t="shared" si="1"/>
        <v>1.1478791400348634</v>
      </c>
      <c r="P34" s="9"/>
    </row>
    <row r="35" spans="1:16">
      <c r="A35" s="12"/>
      <c r="B35" s="25">
        <v>338</v>
      </c>
      <c r="C35" s="20" t="s">
        <v>31</v>
      </c>
      <c r="D35" s="46">
        <v>11675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4" si="7">SUM(D35:M35)</f>
        <v>11675</v>
      </c>
      <c r="O35" s="47">
        <f t="shared" si="1"/>
        <v>3.3919233004067402</v>
      </c>
      <c r="P35" s="9"/>
    </row>
    <row r="36" spans="1:16" ht="15.75">
      <c r="A36" s="29" t="s">
        <v>36</v>
      </c>
      <c r="B36" s="30"/>
      <c r="C36" s="31"/>
      <c r="D36" s="32">
        <f t="shared" ref="D36:M36" si="8">SUM(D37:D40)</f>
        <v>135614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135614</v>
      </c>
      <c r="O36" s="45">
        <f t="shared" si="1"/>
        <v>39.399767576990122</v>
      </c>
      <c r="P36" s="10"/>
    </row>
    <row r="37" spans="1:16">
      <c r="A37" s="12"/>
      <c r="B37" s="25">
        <v>341.9</v>
      </c>
      <c r="C37" s="20" t="s">
        <v>88</v>
      </c>
      <c r="D37" s="46">
        <v>5059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5059</v>
      </c>
      <c r="O37" s="47">
        <f t="shared" ref="O37:O54" si="9">(N37/O$56)</f>
        <v>1.4697850087158628</v>
      </c>
      <c r="P37" s="9"/>
    </row>
    <row r="38" spans="1:16">
      <c r="A38" s="12"/>
      <c r="B38" s="25">
        <v>342.1</v>
      </c>
      <c r="C38" s="20" t="s">
        <v>103</v>
      </c>
      <c r="D38" s="46">
        <v>120104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120104</v>
      </c>
      <c r="O38" s="47">
        <f t="shared" si="9"/>
        <v>34.893666472980826</v>
      </c>
      <c r="P38" s="9"/>
    </row>
    <row r="39" spans="1:16">
      <c r="A39" s="12"/>
      <c r="B39" s="25">
        <v>347.4</v>
      </c>
      <c r="C39" s="20" t="s">
        <v>39</v>
      </c>
      <c r="D39" s="46">
        <v>2928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2928</v>
      </c>
      <c r="O39" s="47">
        <f t="shared" si="9"/>
        <v>0.85066821615339916</v>
      </c>
      <c r="P39" s="9"/>
    </row>
    <row r="40" spans="1:16">
      <c r="A40" s="12"/>
      <c r="B40" s="25">
        <v>347.9</v>
      </c>
      <c r="C40" s="20" t="s">
        <v>104</v>
      </c>
      <c r="D40" s="46">
        <v>7523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7523</v>
      </c>
      <c r="O40" s="47">
        <f t="shared" si="9"/>
        <v>2.1856478791400349</v>
      </c>
      <c r="P40" s="9"/>
    </row>
    <row r="41" spans="1:16" ht="15.75">
      <c r="A41" s="29" t="s">
        <v>37</v>
      </c>
      <c r="B41" s="30"/>
      <c r="C41" s="31"/>
      <c r="D41" s="32">
        <f t="shared" ref="D41:M41" si="10">SUM(D42:D44)</f>
        <v>81136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81136</v>
      </c>
      <c r="O41" s="45">
        <f t="shared" si="9"/>
        <v>23.57234166182452</v>
      </c>
      <c r="P41" s="10"/>
    </row>
    <row r="42" spans="1:16">
      <c r="A42" s="13"/>
      <c r="B42" s="39">
        <v>351.7</v>
      </c>
      <c r="C42" s="21" t="s">
        <v>107</v>
      </c>
      <c r="D42" s="46">
        <v>1845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1845</v>
      </c>
      <c r="O42" s="47">
        <f t="shared" si="9"/>
        <v>0.53602556653108657</v>
      </c>
      <c r="P42" s="9"/>
    </row>
    <row r="43" spans="1:16">
      <c r="A43" s="13"/>
      <c r="B43" s="39">
        <v>354</v>
      </c>
      <c r="C43" s="21" t="s">
        <v>42</v>
      </c>
      <c r="D43" s="46">
        <v>73512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73512</v>
      </c>
      <c r="O43" s="47">
        <f t="shared" si="9"/>
        <v>21.357350377687393</v>
      </c>
      <c r="P43" s="9"/>
    </row>
    <row r="44" spans="1:16">
      <c r="A44" s="13"/>
      <c r="B44" s="39">
        <v>359</v>
      </c>
      <c r="C44" s="21" t="s">
        <v>43</v>
      </c>
      <c r="D44" s="46">
        <v>5779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5779</v>
      </c>
      <c r="O44" s="47">
        <f t="shared" si="9"/>
        <v>1.6789657176060431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340291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118033</v>
      </c>
      <c r="L45" s="32">
        <f t="shared" si="11"/>
        <v>0</v>
      </c>
      <c r="M45" s="32">
        <f t="shared" si="11"/>
        <v>0</v>
      </c>
      <c r="N45" s="32">
        <f t="shared" si="7"/>
        <v>458324</v>
      </c>
      <c r="O45" s="45">
        <f t="shared" si="9"/>
        <v>133.15630447414293</v>
      </c>
      <c r="P45" s="10"/>
    </row>
    <row r="46" spans="1:16">
      <c r="A46" s="12"/>
      <c r="B46" s="25">
        <v>361.1</v>
      </c>
      <c r="C46" s="20" t="s">
        <v>44</v>
      </c>
      <c r="D46" s="46">
        <v>198280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198280</v>
      </c>
      <c r="O46" s="47">
        <f t="shared" si="9"/>
        <v>57.606042998256825</v>
      </c>
      <c r="P46" s="9"/>
    </row>
    <row r="47" spans="1:16">
      <c r="A47" s="12"/>
      <c r="B47" s="25">
        <v>361.2</v>
      </c>
      <c r="C47" s="20" t="s">
        <v>45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31029</v>
      </c>
      <c r="L47" s="46">
        <v>0</v>
      </c>
      <c r="M47" s="46">
        <v>0</v>
      </c>
      <c r="N47" s="46">
        <f t="shared" si="7"/>
        <v>31029</v>
      </c>
      <c r="O47" s="47">
        <f t="shared" si="9"/>
        <v>9.0148169668797209</v>
      </c>
      <c r="P47" s="9"/>
    </row>
    <row r="48" spans="1:16">
      <c r="A48" s="12"/>
      <c r="B48" s="25">
        <v>361.3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4162</v>
      </c>
      <c r="L48" s="46">
        <v>0</v>
      </c>
      <c r="M48" s="46">
        <v>0</v>
      </c>
      <c r="N48" s="46">
        <f t="shared" si="7"/>
        <v>4162</v>
      </c>
      <c r="O48" s="47">
        <f t="shared" si="9"/>
        <v>1.20918070889018</v>
      </c>
      <c r="P48" s="9"/>
    </row>
    <row r="49" spans="1:119">
      <c r="A49" s="12"/>
      <c r="B49" s="25">
        <v>366</v>
      </c>
      <c r="C49" s="20" t="s">
        <v>47</v>
      </c>
      <c r="D49" s="46">
        <v>20434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20434</v>
      </c>
      <c r="O49" s="47">
        <f t="shared" si="9"/>
        <v>5.9366647298082507</v>
      </c>
      <c r="P49" s="9"/>
    </row>
    <row r="50" spans="1:119">
      <c r="A50" s="12"/>
      <c r="B50" s="25">
        <v>368</v>
      </c>
      <c r="C50" s="20" t="s">
        <v>48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82842</v>
      </c>
      <c r="L50" s="46">
        <v>0</v>
      </c>
      <c r="M50" s="46">
        <v>0</v>
      </c>
      <c r="N50" s="46">
        <f t="shared" si="7"/>
        <v>82842</v>
      </c>
      <c r="O50" s="47">
        <f t="shared" si="9"/>
        <v>24.067983730389308</v>
      </c>
      <c r="P50" s="9"/>
    </row>
    <row r="51" spans="1:119">
      <c r="A51" s="12"/>
      <c r="B51" s="25">
        <v>369.9</v>
      </c>
      <c r="C51" s="20" t="s">
        <v>49</v>
      </c>
      <c r="D51" s="46">
        <v>121577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121577</v>
      </c>
      <c r="O51" s="47">
        <f t="shared" si="9"/>
        <v>35.321615339918651</v>
      </c>
      <c r="P51" s="9"/>
    </row>
    <row r="52" spans="1:119" ht="15.75">
      <c r="A52" s="29" t="s">
        <v>64</v>
      </c>
      <c r="B52" s="30"/>
      <c r="C52" s="31"/>
      <c r="D52" s="32">
        <f t="shared" ref="D52:M52" si="12">SUM(D53:D53)</f>
        <v>5138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5138</v>
      </c>
      <c r="O52" s="45">
        <f t="shared" si="9"/>
        <v>1.4927367809413132</v>
      </c>
      <c r="P52" s="9"/>
    </row>
    <row r="53" spans="1:119" ht="15.75" thickBot="1">
      <c r="A53" s="12"/>
      <c r="B53" s="25">
        <v>388.1</v>
      </c>
      <c r="C53" s="20" t="s">
        <v>65</v>
      </c>
      <c r="D53" s="46">
        <v>5138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5138</v>
      </c>
      <c r="O53" s="47">
        <f t="shared" si="9"/>
        <v>1.4927367809413132</v>
      </c>
      <c r="P53" s="9"/>
    </row>
    <row r="54" spans="1:119" ht="16.5" thickBot="1">
      <c r="A54" s="14" t="s">
        <v>40</v>
      </c>
      <c r="B54" s="23"/>
      <c r="C54" s="22"/>
      <c r="D54" s="15">
        <f t="shared" ref="D54:M54" si="13">SUM(D5,D16,D25,D36,D41,D45,D52)</f>
        <v>6268425</v>
      </c>
      <c r="E54" s="15">
        <f t="shared" si="13"/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118033</v>
      </c>
      <c r="L54" s="15">
        <f t="shared" si="13"/>
        <v>0</v>
      </c>
      <c r="M54" s="15">
        <f t="shared" si="13"/>
        <v>0</v>
      </c>
      <c r="N54" s="15">
        <f t="shared" si="7"/>
        <v>6386458</v>
      </c>
      <c r="O54" s="38">
        <f t="shared" si="9"/>
        <v>1855.4497385241139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108</v>
      </c>
      <c r="M56" s="48"/>
      <c r="N56" s="48"/>
      <c r="O56" s="43">
        <v>3442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62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4137026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4137026</v>
      </c>
      <c r="O5" s="33">
        <f t="shared" ref="O5:O52" si="1">(N5/O$54)</f>
        <v>1207.1858768602276</v>
      </c>
      <c r="P5" s="6"/>
    </row>
    <row r="6" spans="1:133">
      <c r="A6" s="12"/>
      <c r="B6" s="25">
        <v>311</v>
      </c>
      <c r="C6" s="20" t="s">
        <v>2</v>
      </c>
      <c r="D6" s="46">
        <v>2810876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2810876</v>
      </c>
      <c r="O6" s="47">
        <f t="shared" si="1"/>
        <v>820.21476510067112</v>
      </c>
      <c r="P6" s="9"/>
    </row>
    <row r="7" spans="1:133">
      <c r="A7" s="12"/>
      <c r="B7" s="25">
        <v>312.41000000000003</v>
      </c>
      <c r="C7" s="20" t="s">
        <v>77</v>
      </c>
      <c r="D7" s="46">
        <v>39176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39176</v>
      </c>
      <c r="O7" s="47">
        <f t="shared" si="1"/>
        <v>11.431572804201926</v>
      </c>
      <c r="P7" s="9"/>
    </row>
    <row r="8" spans="1:133">
      <c r="A8" s="12"/>
      <c r="B8" s="25">
        <v>312.42</v>
      </c>
      <c r="C8" s="20" t="s">
        <v>78</v>
      </c>
      <c r="D8" s="46">
        <v>18149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18149</v>
      </c>
      <c r="O8" s="47">
        <f t="shared" si="1"/>
        <v>5.29588561423986</v>
      </c>
      <c r="P8" s="9"/>
    </row>
    <row r="9" spans="1:133">
      <c r="A9" s="12"/>
      <c r="B9" s="25">
        <v>312.60000000000002</v>
      </c>
      <c r="C9" s="20" t="s">
        <v>99</v>
      </c>
      <c r="D9" s="46">
        <v>242024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242024</v>
      </c>
      <c r="O9" s="47">
        <f t="shared" si="1"/>
        <v>70.622702071782896</v>
      </c>
      <c r="P9" s="9"/>
    </row>
    <row r="10" spans="1:133">
      <c r="A10" s="12"/>
      <c r="B10" s="25">
        <v>314.10000000000002</v>
      </c>
      <c r="C10" s="20" t="s">
        <v>11</v>
      </c>
      <c r="D10" s="46">
        <v>435495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435495</v>
      </c>
      <c r="O10" s="47">
        <f t="shared" si="1"/>
        <v>127.07761890866647</v>
      </c>
      <c r="P10" s="9"/>
    </row>
    <row r="11" spans="1:133">
      <c r="A11" s="12"/>
      <c r="B11" s="25">
        <v>314.3</v>
      </c>
      <c r="C11" s="20" t="s">
        <v>60</v>
      </c>
      <c r="D11" s="46">
        <v>164550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164550</v>
      </c>
      <c r="O11" s="47">
        <f t="shared" si="1"/>
        <v>48.01575722206011</v>
      </c>
      <c r="P11" s="9"/>
    </row>
    <row r="12" spans="1:133">
      <c r="A12" s="12"/>
      <c r="B12" s="25">
        <v>314.39999999999998</v>
      </c>
      <c r="C12" s="20" t="s">
        <v>96</v>
      </c>
      <c r="D12" s="46">
        <v>12788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12788</v>
      </c>
      <c r="O12" s="47">
        <f t="shared" si="1"/>
        <v>3.7315436241610738</v>
      </c>
      <c r="P12" s="9"/>
    </row>
    <row r="13" spans="1:133">
      <c r="A13" s="12"/>
      <c r="B13" s="25">
        <v>314.8</v>
      </c>
      <c r="C13" s="20" t="s">
        <v>12</v>
      </c>
      <c r="D13" s="46">
        <v>4672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4672</v>
      </c>
      <c r="O13" s="47">
        <f t="shared" si="1"/>
        <v>1.3632915086081121</v>
      </c>
      <c r="P13" s="9"/>
    </row>
    <row r="14" spans="1:133">
      <c r="A14" s="12"/>
      <c r="B14" s="25">
        <v>315</v>
      </c>
      <c r="C14" s="20" t="s">
        <v>79</v>
      </c>
      <c r="D14" s="46">
        <v>344950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344950</v>
      </c>
      <c r="O14" s="47">
        <f t="shared" si="1"/>
        <v>100.65655091917128</v>
      </c>
      <c r="P14" s="9"/>
    </row>
    <row r="15" spans="1:133">
      <c r="A15" s="12"/>
      <c r="B15" s="25">
        <v>316</v>
      </c>
      <c r="C15" s="20" t="s">
        <v>80</v>
      </c>
      <c r="D15" s="46">
        <v>64346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64346</v>
      </c>
      <c r="O15" s="47">
        <f t="shared" si="1"/>
        <v>18.776189086664722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SUM(D17:D22)</f>
        <v>643184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643184</v>
      </c>
      <c r="O16" s="45">
        <f t="shared" si="1"/>
        <v>187.68135395389552</v>
      </c>
      <c r="P16" s="10"/>
    </row>
    <row r="17" spans="1:16">
      <c r="A17" s="12"/>
      <c r="B17" s="25">
        <v>322</v>
      </c>
      <c r="C17" s="20" t="s">
        <v>0</v>
      </c>
      <c r="D17" s="46">
        <v>491711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491711</v>
      </c>
      <c r="O17" s="47">
        <f t="shared" si="1"/>
        <v>143.48147067405895</v>
      </c>
      <c r="P17" s="9"/>
    </row>
    <row r="18" spans="1:16">
      <c r="A18" s="12"/>
      <c r="B18" s="25">
        <v>323.7</v>
      </c>
      <c r="C18" s="20" t="s">
        <v>16</v>
      </c>
      <c r="D18" s="46">
        <v>65601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65601</v>
      </c>
      <c r="O18" s="47">
        <f t="shared" si="1"/>
        <v>19.142398599358039</v>
      </c>
      <c r="P18" s="9"/>
    </row>
    <row r="19" spans="1:16">
      <c r="A19" s="12"/>
      <c r="B19" s="25">
        <v>324.11</v>
      </c>
      <c r="C19" s="20" t="s">
        <v>17</v>
      </c>
      <c r="D19" s="46">
        <v>188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188</v>
      </c>
      <c r="O19" s="47">
        <f t="shared" si="1"/>
        <v>5.485847680186752E-2</v>
      </c>
      <c r="P19" s="9"/>
    </row>
    <row r="20" spans="1:16">
      <c r="A20" s="12"/>
      <c r="B20" s="25">
        <v>324.70999999999998</v>
      </c>
      <c r="C20" s="20" t="s">
        <v>18</v>
      </c>
      <c r="D20" s="46">
        <v>1736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1736</v>
      </c>
      <c r="O20" s="47">
        <f t="shared" si="1"/>
        <v>0.50656550919171284</v>
      </c>
      <c r="P20" s="9"/>
    </row>
    <row r="21" spans="1:16">
      <c r="A21" s="12"/>
      <c r="B21" s="25">
        <v>325.2</v>
      </c>
      <c r="C21" s="20" t="s">
        <v>19</v>
      </c>
      <c r="D21" s="46">
        <v>64333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64333</v>
      </c>
      <c r="O21" s="47">
        <f t="shared" si="1"/>
        <v>18.772395681353952</v>
      </c>
      <c r="P21" s="9"/>
    </row>
    <row r="22" spans="1:16">
      <c r="A22" s="12"/>
      <c r="B22" s="25">
        <v>329</v>
      </c>
      <c r="C22" s="20" t="s">
        <v>20</v>
      </c>
      <c r="D22" s="46">
        <v>19615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19615</v>
      </c>
      <c r="O22" s="47">
        <f t="shared" si="1"/>
        <v>5.7236650131310185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SUM(D24:D34)</f>
        <v>476949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476949</v>
      </c>
      <c r="O23" s="45">
        <f t="shared" si="1"/>
        <v>139.17391304347825</v>
      </c>
      <c r="P23" s="10"/>
    </row>
    <row r="24" spans="1:16">
      <c r="A24" s="12"/>
      <c r="B24" s="25">
        <v>331.2</v>
      </c>
      <c r="C24" s="20" t="s">
        <v>21</v>
      </c>
      <c r="D24" s="46">
        <v>2363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2363</v>
      </c>
      <c r="O24" s="47">
        <f t="shared" si="1"/>
        <v>0.68952436533411143</v>
      </c>
      <c r="P24" s="9"/>
    </row>
    <row r="25" spans="1:16">
      <c r="A25" s="12"/>
      <c r="B25" s="25">
        <v>331.62</v>
      </c>
      <c r="C25" s="20" t="s">
        <v>100</v>
      </c>
      <c r="D25" s="46">
        <v>33266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33266</v>
      </c>
      <c r="O25" s="47">
        <f t="shared" si="1"/>
        <v>9.7070323898453452</v>
      </c>
      <c r="P25" s="9"/>
    </row>
    <row r="26" spans="1:16">
      <c r="A26" s="12"/>
      <c r="B26" s="25">
        <v>334.7</v>
      </c>
      <c r="C26" s="20" t="s">
        <v>91</v>
      </c>
      <c r="D26" s="46">
        <v>48000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48000</v>
      </c>
      <c r="O26" s="47">
        <f t="shared" si="1"/>
        <v>14.006419608987452</v>
      </c>
      <c r="P26" s="9"/>
    </row>
    <row r="27" spans="1:16">
      <c r="A27" s="12"/>
      <c r="B27" s="25">
        <v>334.9</v>
      </c>
      <c r="C27" s="20" t="s">
        <v>83</v>
      </c>
      <c r="D27" s="46">
        <v>3223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3223</v>
      </c>
      <c r="O27" s="47">
        <f t="shared" si="1"/>
        <v>0.94047271666180332</v>
      </c>
      <c r="P27" s="9"/>
    </row>
    <row r="28" spans="1:16">
      <c r="A28" s="12"/>
      <c r="B28" s="25">
        <v>335.12</v>
      </c>
      <c r="C28" s="20" t="s">
        <v>84</v>
      </c>
      <c r="D28" s="46">
        <v>90132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90132</v>
      </c>
      <c r="O28" s="47">
        <f t="shared" si="1"/>
        <v>26.300554420776191</v>
      </c>
      <c r="P28" s="9"/>
    </row>
    <row r="29" spans="1:16">
      <c r="A29" s="12"/>
      <c r="B29" s="25">
        <v>335.14</v>
      </c>
      <c r="C29" s="20" t="s">
        <v>85</v>
      </c>
      <c r="D29" s="46">
        <v>786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786</v>
      </c>
      <c r="O29" s="47">
        <f t="shared" si="1"/>
        <v>0.22935512109716955</v>
      </c>
      <c r="P29" s="9"/>
    </row>
    <row r="30" spans="1:16">
      <c r="A30" s="12"/>
      <c r="B30" s="25">
        <v>335.15</v>
      </c>
      <c r="C30" s="20" t="s">
        <v>86</v>
      </c>
      <c r="D30" s="46">
        <v>6833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6833</v>
      </c>
      <c r="O30" s="47">
        <f t="shared" si="1"/>
        <v>1.993872191421068</v>
      </c>
      <c r="P30" s="9"/>
    </row>
    <row r="31" spans="1:16">
      <c r="A31" s="12"/>
      <c r="B31" s="25">
        <v>335.18</v>
      </c>
      <c r="C31" s="20" t="s">
        <v>87</v>
      </c>
      <c r="D31" s="46">
        <v>271254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271254</v>
      </c>
      <c r="O31" s="47">
        <f t="shared" si="1"/>
        <v>79.152028012839224</v>
      </c>
      <c r="P31" s="9"/>
    </row>
    <row r="32" spans="1:16">
      <c r="A32" s="12"/>
      <c r="B32" s="25">
        <v>335.49</v>
      </c>
      <c r="C32" s="20" t="s">
        <v>29</v>
      </c>
      <c r="D32" s="46">
        <v>2144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2144</v>
      </c>
      <c r="O32" s="47">
        <f t="shared" si="1"/>
        <v>0.6256200758681062</v>
      </c>
      <c r="P32" s="9"/>
    </row>
    <row r="33" spans="1:16">
      <c r="A33" s="12"/>
      <c r="B33" s="25">
        <v>337.2</v>
      </c>
      <c r="C33" s="20" t="s">
        <v>30</v>
      </c>
      <c r="D33" s="46">
        <v>3142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2" si="7">SUM(D33:M33)</f>
        <v>3142</v>
      </c>
      <c r="O33" s="47">
        <f t="shared" si="1"/>
        <v>0.91683688357163695</v>
      </c>
      <c r="P33" s="9"/>
    </row>
    <row r="34" spans="1:16">
      <c r="A34" s="12"/>
      <c r="B34" s="25">
        <v>338</v>
      </c>
      <c r="C34" s="20" t="s">
        <v>31</v>
      </c>
      <c r="D34" s="46">
        <v>15806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15806</v>
      </c>
      <c r="O34" s="47">
        <f t="shared" si="1"/>
        <v>4.6121972570761596</v>
      </c>
      <c r="P34" s="9"/>
    </row>
    <row r="35" spans="1:16" ht="15.75">
      <c r="A35" s="29" t="s">
        <v>36</v>
      </c>
      <c r="B35" s="30"/>
      <c r="C35" s="31"/>
      <c r="D35" s="32">
        <f t="shared" ref="D35:M35" si="8">SUM(D36:D39)</f>
        <v>50116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50116</v>
      </c>
      <c r="O35" s="45">
        <f t="shared" si="1"/>
        <v>14.623869273416982</v>
      </c>
      <c r="P35" s="10"/>
    </row>
    <row r="36" spans="1:16">
      <c r="A36" s="12"/>
      <c r="B36" s="25">
        <v>341.9</v>
      </c>
      <c r="C36" s="20" t="s">
        <v>88</v>
      </c>
      <c r="D36" s="46">
        <v>6837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6837</v>
      </c>
      <c r="O36" s="47">
        <f t="shared" si="1"/>
        <v>1.9950393930551502</v>
      </c>
      <c r="P36" s="9"/>
    </row>
    <row r="37" spans="1:16">
      <c r="A37" s="12"/>
      <c r="B37" s="25">
        <v>342.1</v>
      </c>
      <c r="C37" s="20" t="s">
        <v>103</v>
      </c>
      <c r="D37" s="46">
        <v>35121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35121</v>
      </c>
      <c r="O37" s="47">
        <f t="shared" si="1"/>
        <v>10.248322147651006</v>
      </c>
      <c r="P37" s="9"/>
    </row>
    <row r="38" spans="1:16">
      <c r="A38" s="12"/>
      <c r="B38" s="25">
        <v>347.4</v>
      </c>
      <c r="C38" s="20" t="s">
        <v>39</v>
      </c>
      <c r="D38" s="46">
        <v>3093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3093</v>
      </c>
      <c r="O38" s="47">
        <f t="shared" si="1"/>
        <v>0.90253866355412893</v>
      </c>
      <c r="P38" s="9"/>
    </row>
    <row r="39" spans="1:16">
      <c r="A39" s="12"/>
      <c r="B39" s="25">
        <v>347.9</v>
      </c>
      <c r="C39" s="20" t="s">
        <v>104</v>
      </c>
      <c r="D39" s="46">
        <v>5065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5065</v>
      </c>
      <c r="O39" s="47">
        <f t="shared" si="1"/>
        <v>1.4779690691566969</v>
      </c>
      <c r="P39" s="9"/>
    </row>
    <row r="40" spans="1:16" ht="15.75">
      <c r="A40" s="29" t="s">
        <v>37</v>
      </c>
      <c r="B40" s="30"/>
      <c r="C40" s="31"/>
      <c r="D40" s="32">
        <f t="shared" ref="D40:M40" si="9">SUM(D41:D42)</f>
        <v>48151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48151</v>
      </c>
      <c r="O40" s="45">
        <f t="shared" si="1"/>
        <v>14.050481470674059</v>
      </c>
      <c r="P40" s="10"/>
    </row>
    <row r="41" spans="1:16">
      <c r="A41" s="13"/>
      <c r="B41" s="39">
        <v>354</v>
      </c>
      <c r="C41" s="21" t="s">
        <v>42</v>
      </c>
      <c r="D41" s="46">
        <v>41162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41162</v>
      </c>
      <c r="O41" s="47">
        <f t="shared" si="1"/>
        <v>12.011088415523782</v>
      </c>
      <c r="P41" s="9"/>
    </row>
    <row r="42" spans="1:16">
      <c r="A42" s="13"/>
      <c r="B42" s="39">
        <v>359</v>
      </c>
      <c r="C42" s="21" t="s">
        <v>43</v>
      </c>
      <c r="D42" s="46">
        <v>6989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6989</v>
      </c>
      <c r="O42" s="47">
        <f t="shared" si="1"/>
        <v>2.0393930551502772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SUM(D44:D49)</f>
        <v>406085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127349</v>
      </c>
      <c r="L43" s="32">
        <f t="shared" si="10"/>
        <v>0</v>
      </c>
      <c r="M43" s="32">
        <f t="shared" si="10"/>
        <v>0</v>
      </c>
      <c r="N43" s="32">
        <f t="shared" si="7"/>
        <v>533434</v>
      </c>
      <c r="O43" s="45">
        <f t="shared" si="1"/>
        <v>155.65625911876276</v>
      </c>
      <c r="P43" s="10"/>
    </row>
    <row r="44" spans="1:16">
      <c r="A44" s="12"/>
      <c r="B44" s="25">
        <v>361.1</v>
      </c>
      <c r="C44" s="20" t="s">
        <v>44</v>
      </c>
      <c r="D44" s="46">
        <v>85018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85018</v>
      </c>
      <c r="O44" s="47">
        <f t="shared" si="1"/>
        <v>24.808287131601983</v>
      </c>
      <c r="P44" s="9"/>
    </row>
    <row r="45" spans="1:16">
      <c r="A45" s="12"/>
      <c r="B45" s="25">
        <v>361.2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21358</v>
      </c>
      <c r="L45" s="46">
        <v>0</v>
      </c>
      <c r="M45" s="46">
        <v>0</v>
      </c>
      <c r="N45" s="46">
        <f t="shared" si="7"/>
        <v>21358</v>
      </c>
      <c r="O45" s="47">
        <f t="shared" si="1"/>
        <v>6.2322731251823749</v>
      </c>
      <c r="P45" s="9"/>
    </row>
    <row r="46" spans="1:16">
      <c r="A46" s="12"/>
      <c r="B46" s="25">
        <v>361.3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28611</v>
      </c>
      <c r="L46" s="46">
        <v>0</v>
      </c>
      <c r="M46" s="46">
        <v>0</v>
      </c>
      <c r="N46" s="46">
        <f t="shared" si="7"/>
        <v>28611</v>
      </c>
      <c r="O46" s="47">
        <f t="shared" si="1"/>
        <v>8.3487014881820834</v>
      </c>
      <c r="P46" s="9"/>
    </row>
    <row r="47" spans="1:16">
      <c r="A47" s="12"/>
      <c r="B47" s="25">
        <v>366</v>
      </c>
      <c r="C47" s="20" t="s">
        <v>47</v>
      </c>
      <c r="D47" s="46">
        <v>110805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110805</v>
      </c>
      <c r="O47" s="47">
        <f t="shared" si="1"/>
        <v>32.33294426612197</v>
      </c>
      <c r="P47" s="9"/>
    </row>
    <row r="48" spans="1:16">
      <c r="A48" s="12"/>
      <c r="B48" s="25">
        <v>368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77380</v>
      </c>
      <c r="L48" s="46">
        <v>0</v>
      </c>
      <c r="M48" s="46">
        <v>0</v>
      </c>
      <c r="N48" s="46">
        <f t="shared" si="7"/>
        <v>77380</v>
      </c>
      <c r="O48" s="47">
        <f t="shared" si="1"/>
        <v>22.579515611321856</v>
      </c>
      <c r="P48" s="9"/>
    </row>
    <row r="49" spans="1:119">
      <c r="A49" s="12"/>
      <c r="B49" s="25">
        <v>369.9</v>
      </c>
      <c r="C49" s="20" t="s">
        <v>49</v>
      </c>
      <c r="D49" s="46">
        <v>210262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210262</v>
      </c>
      <c r="O49" s="47">
        <f t="shared" si="1"/>
        <v>61.354537496352492</v>
      </c>
      <c r="P49" s="9"/>
    </row>
    <row r="50" spans="1:119" ht="15.75">
      <c r="A50" s="29" t="s">
        <v>64</v>
      </c>
      <c r="B50" s="30"/>
      <c r="C50" s="31"/>
      <c r="D50" s="32">
        <f t="shared" ref="D50:M50" si="11">SUM(D51:D51)</f>
        <v>11086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7"/>
        <v>11086</v>
      </c>
      <c r="O50" s="45">
        <f t="shared" si="1"/>
        <v>3.2348993288590604</v>
      </c>
      <c r="P50" s="9"/>
    </row>
    <row r="51" spans="1:119" ht="15.75" thickBot="1">
      <c r="A51" s="12"/>
      <c r="B51" s="25">
        <v>388.1</v>
      </c>
      <c r="C51" s="20" t="s">
        <v>65</v>
      </c>
      <c r="D51" s="46">
        <v>11086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11086</v>
      </c>
      <c r="O51" s="47">
        <f t="shared" si="1"/>
        <v>3.2348993288590604</v>
      </c>
      <c r="P51" s="9"/>
    </row>
    <row r="52" spans="1:119" ht="16.5" thickBot="1">
      <c r="A52" s="14" t="s">
        <v>40</v>
      </c>
      <c r="B52" s="23"/>
      <c r="C52" s="22"/>
      <c r="D52" s="15">
        <f t="shared" ref="D52:M52" si="12">SUM(D5,D16,D23,D35,D40,D43,D50)</f>
        <v>5772597</v>
      </c>
      <c r="E52" s="15">
        <f t="shared" si="12"/>
        <v>0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127349</v>
      </c>
      <c r="L52" s="15">
        <f t="shared" si="12"/>
        <v>0</v>
      </c>
      <c r="M52" s="15">
        <f t="shared" si="12"/>
        <v>0</v>
      </c>
      <c r="N52" s="15">
        <f t="shared" si="7"/>
        <v>5899946</v>
      </c>
      <c r="O52" s="38">
        <f t="shared" si="1"/>
        <v>1721.6066530493142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105</v>
      </c>
      <c r="M54" s="48"/>
      <c r="N54" s="48"/>
      <c r="O54" s="43">
        <v>3427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3957357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3957357</v>
      </c>
      <c r="O5" s="33">
        <f t="shared" ref="O5:O50" si="1">(N5/O$52)</f>
        <v>1163.9285294117647</v>
      </c>
      <c r="P5" s="6"/>
    </row>
    <row r="6" spans="1:133">
      <c r="A6" s="12"/>
      <c r="B6" s="25">
        <v>311</v>
      </c>
      <c r="C6" s="20" t="s">
        <v>2</v>
      </c>
      <c r="D6" s="46">
        <v>2779013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2779013</v>
      </c>
      <c r="O6" s="47">
        <f t="shared" si="1"/>
        <v>817.35676470588237</v>
      </c>
      <c r="P6" s="9"/>
    </row>
    <row r="7" spans="1:133">
      <c r="A7" s="12"/>
      <c r="B7" s="25">
        <v>312.41000000000003</v>
      </c>
      <c r="C7" s="20" t="s">
        <v>77</v>
      </c>
      <c r="D7" s="46">
        <v>38763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38763</v>
      </c>
      <c r="O7" s="47">
        <f t="shared" si="1"/>
        <v>11.400882352941176</v>
      </c>
      <c r="P7" s="9"/>
    </row>
    <row r="8" spans="1:133">
      <c r="A8" s="12"/>
      <c r="B8" s="25">
        <v>312.42</v>
      </c>
      <c r="C8" s="20" t="s">
        <v>78</v>
      </c>
      <c r="D8" s="46">
        <v>18217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18217</v>
      </c>
      <c r="O8" s="47">
        <f t="shared" si="1"/>
        <v>5.3579411764705887</v>
      </c>
      <c r="P8" s="9"/>
    </row>
    <row r="9" spans="1:133">
      <c r="A9" s="12"/>
      <c r="B9" s="25">
        <v>312.60000000000002</v>
      </c>
      <c r="C9" s="20" t="s">
        <v>99</v>
      </c>
      <c r="D9" s="46">
        <v>162756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162756</v>
      </c>
      <c r="O9" s="47">
        <f t="shared" si="1"/>
        <v>47.86941176470588</v>
      </c>
      <c r="P9" s="9"/>
    </row>
    <row r="10" spans="1:133">
      <c r="A10" s="12"/>
      <c r="B10" s="25">
        <v>314.10000000000002</v>
      </c>
      <c r="C10" s="20" t="s">
        <v>11</v>
      </c>
      <c r="D10" s="46">
        <v>424489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424489</v>
      </c>
      <c r="O10" s="47">
        <f t="shared" si="1"/>
        <v>124.84970588235294</v>
      </c>
      <c r="P10" s="9"/>
    </row>
    <row r="11" spans="1:133">
      <c r="A11" s="12"/>
      <c r="B11" s="25">
        <v>314.3</v>
      </c>
      <c r="C11" s="20" t="s">
        <v>60</v>
      </c>
      <c r="D11" s="46">
        <v>159564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159564</v>
      </c>
      <c r="O11" s="47">
        <f t="shared" si="1"/>
        <v>46.930588235294117</v>
      </c>
      <c r="P11" s="9"/>
    </row>
    <row r="12" spans="1:133">
      <c r="A12" s="12"/>
      <c r="B12" s="25">
        <v>314.39999999999998</v>
      </c>
      <c r="C12" s="20" t="s">
        <v>96</v>
      </c>
      <c r="D12" s="46">
        <v>14540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14540</v>
      </c>
      <c r="O12" s="47">
        <f t="shared" si="1"/>
        <v>4.276470588235294</v>
      </c>
      <c r="P12" s="9"/>
    </row>
    <row r="13" spans="1:133">
      <c r="A13" s="12"/>
      <c r="B13" s="25">
        <v>314.8</v>
      </c>
      <c r="C13" s="20" t="s">
        <v>12</v>
      </c>
      <c r="D13" s="46">
        <v>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5665</v>
      </c>
      <c r="O13" s="47">
        <f t="shared" si="1"/>
        <v>1.6661764705882354</v>
      </c>
      <c r="P13" s="9"/>
    </row>
    <row r="14" spans="1:133">
      <c r="A14" s="12"/>
      <c r="B14" s="25">
        <v>315</v>
      </c>
      <c r="C14" s="20" t="s">
        <v>79</v>
      </c>
      <c r="D14" s="46">
        <v>291971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291971</v>
      </c>
      <c r="O14" s="47">
        <f t="shared" si="1"/>
        <v>85.873823529411766</v>
      </c>
      <c r="P14" s="9"/>
    </row>
    <row r="15" spans="1:133">
      <c r="A15" s="12"/>
      <c r="B15" s="25">
        <v>316</v>
      </c>
      <c r="C15" s="20" t="s">
        <v>80</v>
      </c>
      <c r="D15" s="46">
        <v>62379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62379</v>
      </c>
      <c r="O15" s="47">
        <f t="shared" si="1"/>
        <v>18.346764705882354</v>
      </c>
      <c r="P15" s="9"/>
    </row>
    <row r="16" spans="1:133" ht="15.75">
      <c r="A16" s="29" t="s">
        <v>15</v>
      </c>
      <c r="B16" s="30"/>
      <c r="C16" s="31"/>
      <c r="D16" s="32">
        <f t="shared" ref="D16:M16" si="3">SUM(D17:D22)</f>
        <v>1069111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1069111</v>
      </c>
      <c r="O16" s="45">
        <f t="shared" si="1"/>
        <v>314.44441176470588</v>
      </c>
      <c r="P16" s="10"/>
    </row>
    <row r="17" spans="1:16">
      <c r="A17" s="12"/>
      <c r="B17" s="25">
        <v>322</v>
      </c>
      <c r="C17" s="20" t="s">
        <v>0</v>
      </c>
      <c r="D17" s="46">
        <v>916069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916069</v>
      </c>
      <c r="O17" s="47">
        <f t="shared" si="1"/>
        <v>269.43205882352942</v>
      </c>
      <c r="P17" s="9"/>
    </row>
    <row r="18" spans="1:16">
      <c r="A18" s="12"/>
      <c r="B18" s="25">
        <v>323.7</v>
      </c>
      <c r="C18" s="20" t="s">
        <v>16</v>
      </c>
      <c r="D18" s="46">
        <v>64644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64644</v>
      </c>
      <c r="O18" s="47">
        <f t="shared" si="1"/>
        <v>19.012941176470587</v>
      </c>
      <c r="P18" s="9"/>
    </row>
    <row r="19" spans="1:16">
      <c r="A19" s="12"/>
      <c r="B19" s="25">
        <v>324.11</v>
      </c>
      <c r="C19" s="20" t="s">
        <v>17</v>
      </c>
      <c r="D19" s="46">
        <v>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961</v>
      </c>
      <c r="O19" s="47">
        <f t="shared" si="1"/>
        <v>0.28264705882352942</v>
      </c>
      <c r="P19" s="9"/>
    </row>
    <row r="20" spans="1:16">
      <c r="A20" s="12"/>
      <c r="B20" s="25">
        <v>324.70999999999998</v>
      </c>
      <c r="C20" s="20" t="s">
        <v>18</v>
      </c>
      <c r="D20" s="46">
        <v>8873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8873</v>
      </c>
      <c r="O20" s="47">
        <f t="shared" si="1"/>
        <v>2.6097058823529413</v>
      </c>
      <c r="P20" s="9"/>
    </row>
    <row r="21" spans="1:16">
      <c r="A21" s="12"/>
      <c r="B21" s="25">
        <v>325.2</v>
      </c>
      <c r="C21" s="20" t="s">
        <v>19</v>
      </c>
      <c r="D21" s="46">
        <v>61969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61969</v>
      </c>
      <c r="O21" s="47">
        <f t="shared" si="1"/>
        <v>18.226176470588236</v>
      </c>
      <c r="P21" s="9"/>
    </row>
    <row r="22" spans="1:16">
      <c r="A22" s="12"/>
      <c r="B22" s="25">
        <v>329</v>
      </c>
      <c r="C22" s="20" t="s">
        <v>20</v>
      </c>
      <c r="D22" s="46">
        <v>16595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16595</v>
      </c>
      <c r="O22" s="47">
        <f t="shared" si="1"/>
        <v>4.8808823529411764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SUM(D24:D34)</f>
        <v>422169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422169</v>
      </c>
      <c r="O23" s="45">
        <f t="shared" si="1"/>
        <v>124.16735294117647</v>
      </c>
      <c r="P23" s="10"/>
    </row>
    <row r="24" spans="1:16">
      <c r="A24" s="12"/>
      <c r="B24" s="25">
        <v>331.2</v>
      </c>
      <c r="C24" s="20" t="s">
        <v>21</v>
      </c>
      <c r="D24" s="46">
        <v>2042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2042</v>
      </c>
      <c r="O24" s="47">
        <f t="shared" si="1"/>
        <v>0.60058823529411764</v>
      </c>
      <c r="P24" s="9"/>
    </row>
    <row r="25" spans="1:16">
      <c r="A25" s="12"/>
      <c r="B25" s="25">
        <v>331.62</v>
      </c>
      <c r="C25" s="20" t="s">
        <v>100</v>
      </c>
      <c r="D25" s="46">
        <v>4674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4674</v>
      </c>
      <c r="O25" s="47">
        <f t="shared" si="1"/>
        <v>1.3747058823529412</v>
      </c>
      <c r="P25" s="9"/>
    </row>
    <row r="26" spans="1:16">
      <c r="A26" s="12"/>
      <c r="B26" s="25">
        <v>334.7</v>
      </c>
      <c r="C26" s="20" t="s">
        <v>91</v>
      </c>
      <c r="D26" s="46">
        <v>42165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42165</v>
      </c>
      <c r="O26" s="47">
        <f t="shared" si="1"/>
        <v>12.401470588235295</v>
      </c>
      <c r="P26" s="9"/>
    </row>
    <row r="27" spans="1:16">
      <c r="A27" s="12"/>
      <c r="B27" s="25">
        <v>334.9</v>
      </c>
      <c r="C27" s="20" t="s">
        <v>83</v>
      </c>
      <c r="D27" s="46">
        <v>779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779</v>
      </c>
      <c r="O27" s="47">
        <f t="shared" si="1"/>
        <v>0.22911764705882354</v>
      </c>
      <c r="P27" s="9"/>
    </row>
    <row r="28" spans="1:16">
      <c r="A28" s="12"/>
      <c r="B28" s="25">
        <v>335.12</v>
      </c>
      <c r="C28" s="20" t="s">
        <v>84</v>
      </c>
      <c r="D28" s="46">
        <v>86403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86403</v>
      </c>
      <c r="O28" s="47">
        <f t="shared" si="1"/>
        <v>25.412647058823531</v>
      </c>
      <c r="P28" s="9"/>
    </row>
    <row r="29" spans="1:16">
      <c r="A29" s="12"/>
      <c r="B29" s="25">
        <v>335.14</v>
      </c>
      <c r="C29" s="20" t="s">
        <v>85</v>
      </c>
      <c r="D29" s="46">
        <v>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845</v>
      </c>
      <c r="O29" s="47">
        <f t="shared" si="1"/>
        <v>0.24852941176470589</v>
      </c>
      <c r="P29" s="9"/>
    </row>
    <row r="30" spans="1:16">
      <c r="A30" s="12"/>
      <c r="B30" s="25">
        <v>335.15</v>
      </c>
      <c r="C30" s="20" t="s">
        <v>86</v>
      </c>
      <c r="D30" s="46">
        <v>6200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6200</v>
      </c>
      <c r="O30" s="47">
        <f t="shared" si="1"/>
        <v>1.8235294117647058</v>
      </c>
      <c r="P30" s="9"/>
    </row>
    <row r="31" spans="1:16">
      <c r="A31" s="12"/>
      <c r="B31" s="25">
        <v>335.18</v>
      </c>
      <c r="C31" s="20" t="s">
        <v>87</v>
      </c>
      <c r="D31" s="46">
        <v>256015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256015</v>
      </c>
      <c r="O31" s="47">
        <f t="shared" si="1"/>
        <v>75.298529411764704</v>
      </c>
      <c r="P31" s="9"/>
    </row>
    <row r="32" spans="1:16">
      <c r="A32" s="12"/>
      <c r="B32" s="25">
        <v>335.49</v>
      </c>
      <c r="C32" s="20" t="s">
        <v>29</v>
      </c>
      <c r="D32" s="46">
        <v>2996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2996</v>
      </c>
      <c r="O32" s="47">
        <f t="shared" si="1"/>
        <v>0.88117647058823534</v>
      </c>
      <c r="P32" s="9"/>
    </row>
    <row r="33" spans="1:16">
      <c r="A33" s="12"/>
      <c r="B33" s="25">
        <v>337.2</v>
      </c>
      <c r="C33" s="20" t="s">
        <v>30</v>
      </c>
      <c r="D33" s="46">
        <v>4736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0" si="7">SUM(D33:M33)</f>
        <v>4736</v>
      </c>
      <c r="O33" s="47">
        <f t="shared" si="1"/>
        <v>1.3929411764705881</v>
      </c>
      <c r="P33" s="9"/>
    </row>
    <row r="34" spans="1:16">
      <c r="A34" s="12"/>
      <c r="B34" s="25">
        <v>338</v>
      </c>
      <c r="C34" s="20" t="s">
        <v>31</v>
      </c>
      <c r="D34" s="46">
        <v>15314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15314</v>
      </c>
      <c r="O34" s="47">
        <f t="shared" si="1"/>
        <v>4.5041176470588233</v>
      </c>
      <c r="P34" s="9"/>
    </row>
    <row r="35" spans="1:16" ht="15.75">
      <c r="A35" s="29" t="s">
        <v>36</v>
      </c>
      <c r="B35" s="30"/>
      <c r="C35" s="31"/>
      <c r="D35" s="32">
        <f t="shared" ref="D35:M35" si="8">SUM(D36:D37)</f>
        <v>9233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9233</v>
      </c>
      <c r="O35" s="45">
        <f t="shared" si="1"/>
        <v>2.7155882352941179</v>
      </c>
      <c r="P35" s="10"/>
    </row>
    <row r="36" spans="1:16">
      <c r="A36" s="12"/>
      <c r="B36" s="25">
        <v>341.9</v>
      </c>
      <c r="C36" s="20" t="s">
        <v>88</v>
      </c>
      <c r="D36" s="46">
        <v>5443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5443</v>
      </c>
      <c r="O36" s="47">
        <f t="shared" si="1"/>
        <v>1.6008823529411764</v>
      </c>
      <c r="P36" s="9"/>
    </row>
    <row r="37" spans="1:16">
      <c r="A37" s="12"/>
      <c r="B37" s="25">
        <v>347.4</v>
      </c>
      <c r="C37" s="20" t="s">
        <v>39</v>
      </c>
      <c r="D37" s="46">
        <v>3790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3790</v>
      </c>
      <c r="O37" s="47">
        <f t="shared" si="1"/>
        <v>1.1147058823529412</v>
      </c>
      <c r="P37" s="9"/>
    </row>
    <row r="38" spans="1:16" ht="15.75">
      <c r="A38" s="29" t="s">
        <v>37</v>
      </c>
      <c r="B38" s="30"/>
      <c r="C38" s="31"/>
      <c r="D38" s="32">
        <f t="shared" ref="D38:M38" si="9">SUM(D39:D40)</f>
        <v>31607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31607</v>
      </c>
      <c r="O38" s="45">
        <f t="shared" si="1"/>
        <v>9.2961764705882359</v>
      </c>
      <c r="P38" s="10"/>
    </row>
    <row r="39" spans="1:16">
      <c r="A39" s="13"/>
      <c r="B39" s="39">
        <v>354</v>
      </c>
      <c r="C39" s="21" t="s">
        <v>42</v>
      </c>
      <c r="D39" s="46">
        <v>22215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22215</v>
      </c>
      <c r="O39" s="47">
        <f t="shared" si="1"/>
        <v>6.533823529411765</v>
      </c>
      <c r="P39" s="9"/>
    </row>
    <row r="40" spans="1:16">
      <c r="A40" s="13"/>
      <c r="B40" s="39">
        <v>359</v>
      </c>
      <c r="C40" s="21" t="s">
        <v>43</v>
      </c>
      <c r="D40" s="46">
        <v>9392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9392</v>
      </c>
      <c r="O40" s="47">
        <f t="shared" si="1"/>
        <v>2.7623529411764705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175755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101871</v>
      </c>
      <c r="L41" s="32">
        <f t="shared" si="10"/>
        <v>0</v>
      </c>
      <c r="M41" s="32">
        <f t="shared" si="10"/>
        <v>0</v>
      </c>
      <c r="N41" s="32">
        <f t="shared" si="7"/>
        <v>277626</v>
      </c>
      <c r="O41" s="45">
        <f t="shared" si="1"/>
        <v>81.654705882352943</v>
      </c>
      <c r="P41" s="10"/>
    </row>
    <row r="42" spans="1:16">
      <c r="A42" s="12"/>
      <c r="B42" s="25">
        <v>361.1</v>
      </c>
      <c r="C42" s="20" t="s">
        <v>44</v>
      </c>
      <c r="D42" s="46">
        <v>48995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48995</v>
      </c>
      <c r="O42" s="47">
        <f t="shared" si="1"/>
        <v>14.410294117647059</v>
      </c>
      <c r="P42" s="9"/>
    </row>
    <row r="43" spans="1:16">
      <c r="A43" s="12"/>
      <c r="B43" s="25">
        <v>361.2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16869</v>
      </c>
      <c r="L43" s="46">
        <v>0</v>
      </c>
      <c r="M43" s="46">
        <v>0</v>
      </c>
      <c r="N43" s="46">
        <f t="shared" si="7"/>
        <v>16869</v>
      </c>
      <c r="O43" s="47">
        <f t="shared" si="1"/>
        <v>4.9614705882352945</v>
      </c>
      <c r="P43" s="9"/>
    </row>
    <row r="44" spans="1:16">
      <c r="A44" s="12"/>
      <c r="B44" s="25">
        <v>361.3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35327</v>
      </c>
      <c r="L44" s="46">
        <v>0</v>
      </c>
      <c r="M44" s="46">
        <v>0</v>
      </c>
      <c r="N44" s="46">
        <f t="shared" si="7"/>
        <v>35327</v>
      </c>
      <c r="O44" s="47">
        <f t="shared" si="1"/>
        <v>10.390294117647059</v>
      </c>
      <c r="P44" s="9"/>
    </row>
    <row r="45" spans="1:16">
      <c r="A45" s="12"/>
      <c r="B45" s="25">
        <v>366</v>
      </c>
      <c r="C45" s="20" t="s">
        <v>47</v>
      </c>
      <c r="D45" s="46">
        <v>47516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47516</v>
      </c>
      <c r="O45" s="47">
        <f t="shared" si="1"/>
        <v>13.975294117647058</v>
      </c>
      <c r="P45" s="9"/>
    </row>
    <row r="46" spans="1:16">
      <c r="A46" s="12"/>
      <c r="B46" s="25">
        <v>368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49675</v>
      </c>
      <c r="L46" s="46">
        <v>0</v>
      </c>
      <c r="M46" s="46">
        <v>0</v>
      </c>
      <c r="N46" s="46">
        <f t="shared" si="7"/>
        <v>49675</v>
      </c>
      <c r="O46" s="47">
        <f t="shared" si="1"/>
        <v>14.610294117647058</v>
      </c>
      <c r="P46" s="9"/>
    </row>
    <row r="47" spans="1:16">
      <c r="A47" s="12"/>
      <c r="B47" s="25">
        <v>369.9</v>
      </c>
      <c r="C47" s="20" t="s">
        <v>49</v>
      </c>
      <c r="D47" s="46">
        <v>79244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79244</v>
      </c>
      <c r="O47" s="47">
        <f t="shared" si="1"/>
        <v>23.307058823529413</v>
      </c>
      <c r="P47" s="9"/>
    </row>
    <row r="48" spans="1:16" ht="15.75">
      <c r="A48" s="29" t="s">
        <v>64</v>
      </c>
      <c r="B48" s="30"/>
      <c r="C48" s="31"/>
      <c r="D48" s="32">
        <f t="shared" ref="D48:M48" si="11">SUM(D49:D49)</f>
        <v>14505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14505</v>
      </c>
      <c r="O48" s="45">
        <f t="shared" si="1"/>
        <v>4.2661764705882357</v>
      </c>
      <c r="P48" s="9"/>
    </row>
    <row r="49" spans="1:119" ht="15.75" thickBot="1">
      <c r="A49" s="12"/>
      <c r="B49" s="25">
        <v>388.1</v>
      </c>
      <c r="C49" s="20" t="s">
        <v>65</v>
      </c>
      <c r="D49" s="46">
        <v>14505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14505</v>
      </c>
      <c r="O49" s="47">
        <f t="shared" si="1"/>
        <v>4.2661764705882357</v>
      </c>
      <c r="P49" s="9"/>
    </row>
    <row r="50" spans="1:119" ht="16.5" thickBot="1">
      <c r="A50" s="14" t="s">
        <v>40</v>
      </c>
      <c r="B50" s="23"/>
      <c r="C50" s="22"/>
      <c r="D50" s="15">
        <f t="shared" ref="D50:M50" si="12">SUM(D5,D16,D23,D35,D38,D41,D48)</f>
        <v>5679737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101871</v>
      </c>
      <c r="L50" s="15">
        <f t="shared" si="12"/>
        <v>0</v>
      </c>
      <c r="M50" s="15">
        <f t="shared" si="12"/>
        <v>0</v>
      </c>
      <c r="N50" s="15">
        <f t="shared" si="7"/>
        <v>5781608</v>
      </c>
      <c r="O50" s="38">
        <f t="shared" si="1"/>
        <v>1700.4729411764706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101</v>
      </c>
      <c r="M52" s="48"/>
      <c r="N52" s="48"/>
      <c r="O52" s="43">
        <v>3400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3664479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3664479</v>
      </c>
      <c r="O5" s="33">
        <f t="shared" ref="O5:O46" si="1">(N5/O$48)</f>
        <v>1093.5478961504029</v>
      </c>
      <c r="P5" s="6"/>
    </row>
    <row r="6" spans="1:133">
      <c r="A6" s="12"/>
      <c r="B6" s="25">
        <v>311</v>
      </c>
      <c r="C6" s="20" t="s">
        <v>2</v>
      </c>
      <c r="D6" s="46">
        <v>2671501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2671501</v>
      </c>
      <c r="O6" s="47">
        <f t="shared" si="1"/>
        <v>797.22500746045955</v>
      </c>
      <c r="P6" s="9"/>
    </row>
    <row r="7" spans="1:133">
      <c r="A7" s="12"/>
      <c r="B7" s="25">
        <v>312.41000000000003</v>
      </c>
      <c r="C7" s="20" t="s">
        <v>77</v>
      </c>
      <c r="D7" s="46">
        <v>37037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37037</v>
      </c>
      <c r="O7" s="47">
        <f t="shared" si="1"/>
        <v>11.052521635332736</v>
      </c>
      <c r="P7" s="9"/>
    </row>
    <row r="8" spans="1:133">
      <c r="A8" s="12"/>
      <c r="B8" s="25">
        <v>312.42</v>
      </c>
      <c r="C8" s="20" t="s">
        <v>78</v>
      </c>
      <c r="D8" s="46">
        <v>17367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17367</v>
      </c>
      <c r="O8" s="47">
        <f t="shared" si="1"/>
        <v>5.1826320501342886</v>
      </c>
      <c r="P8" s="9"/>
    </row>
    <row r="9" spans="1:133">
      <c r="A9" s="12"/>
      <c r="B9" s="25">
        <v>314.10000000000002</v>
      </c>
      <c r="C9" s="20" t="s">
        <v>11</v>
      </c>
      <c r="D9" s="46">
        <v>413835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413835</v>
      </c>
      <c r="O9" s="47">
        <f t="shared" si="1"/>
        <v>123.49597135183528</v>
      </c>
      <c r="P9" s="9"/>
    </row>
    <row r="10" spans="1:133">
      <c r="A10" s="12"/>
      <c r="B10" s="25">
        <v>314.3</v>
      </c>
      <c r="C10" s="20" t="s">
        <v>60</v>
      </c>
      <c r="D10" s="46">
        <v>150975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150975</v>
      </c>
      <c r="O10" s="47">
        <f t="shared" si="1"/>
        <v>45.053715308863026</v>
      </c>
      <c r="P10" s="9"/>
    </row>
    <row r="11" spans="1:133">
      <c r="A11" s="12"/>
      <c r="B11" s="25">
        <v>314.39999999999998</v>
      </c>
      <c r="C11" s="20" t="s">
        <v>96</v>
      </c>
      <c r="D11" s="46">
        <v>13816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13816</v>
      </c>
      <c r="O11" s="47">
        <f t="shared" si="1"/>
        <v>4.1229483736198151</v>
      </c>
      <c r="P11" s="9"/>
    </row>
    <row r="12" spans="1:133">
      <c r="A12" s="12"/>
      <c r="B12" s="25">
        <v>314.8</v>
      </c>
      <c r="C12" s="20" t="s">
        <v>12</v>
      </c>
      <c r="D12" s="46">
        <v>2480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2480</v>
      </c>
      <c r="O12" s="47">
        <f t="shared" si="1"/>
        <v>0.74007758877946883</v>
      </c>
      <c r="P12" s="9"/>
    </row>
    <row r="13" spans="1:133">
      <c r="A13" s="12"/>
      <c r="B13" s="25">
        <v>315</v>
      </c>
      <c r="C13" s="20" t="s">
        <v>79</v>
      </c>
      <c r="D13" s="46">
        <v>297418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297418</v>
      </c>
      <c r="O13" s="47">
        <f t="shared" si="1"/>
        <v>88.754998507908084</v>
      </c>
      <c r="P13" s="9"/>
    </row>
    <row r="14" spans="1:133">
      <c r="A14" s="12"/>
      <c r="B14" s="25">
        <v>316</v>
      </c>
      <c r="C14" s="20" t="s">
        <v>80</v>
      </c>
      <c r="D14" s="46">
        <v>60050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60050</v>
      </c>
      <c r="O14" s="47">
        <f t="shared" si="1"/>
        <v>17.920023873470605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SUM(D16:D21)</f>
        <v>707655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707655</v>
      </c>
      <c r="O15" s="45">
        <f t="shared" si="1"/>
        <v>211.17726051924799</v>
      </c>
      <c r="P15" s="10"/>
    </row>
    <row r="16" spans="1:133">
      <c r="A16" s="12"/>
      <c r="B16" s="25">
        <v>322</v>
      </c>
      <c r="C16" s="20" t="s">
        <v>0</v>
      </c>
      <c r="D16" s="46">
        <v>549064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549064</v>
      </c>
      <c r="O16" s="47">
        <f t="shared" si="1"/>
        <v>163.85079080871381</v>
      </c>
      <c r="P16" s="9"/>
    </row>
    <row r="17" spans="1:16">
      <c r="A17" s="12"/>
      <c r="B17" s="25">
        <v>323.7</v>
      </c>
      <c r="C17" s="20" t="s">
        <v>16</v>
      </c>
      <c r="D17" s="46">
        <v>65460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65460</v>
      </c>
      <c r="O17" s="47">
        <f t="shared" si="1"/>
        <v>19.534467323187108</v>
      </c>
      <c r="P17" s="9"/>
    </row>
    <row r="18" spans="1:16">
      <c r="A18" s="12"/>
      <c r="B18" s="25">
        <v>324.11</v>
      </c>
      <c r="C18" s="20" t="s">
        <v>17</v>
      </c>
      <c r="D18" s="46">
        <v>646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</v>
      </c>
      <c r="O18" s="47">
        <f t="shared" si="1"/>
        <v>0.19277827514174872</v>
      </c>
      <c r="P18" s="9"/>
    </row>
    <row r="19" spans="1:16">
      <c r="A19" s="12"/>
      <c r="B19" s="25">
        <v>324.70999999999998</v>
      </c>
      <c r="C19" s="20" t="s">
        <v>18</v>
      </c>
      <c r="D19" s="46">
        <v>5961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5961</v>
      </c>
      <c r="O19" s="47">
        <f t="shared" si="1"/>
        <v>1.7788719785138765</v>
      </c>
      <c r="P19" s="9"/>
    </row>
    <row r="20" spans="1:16">
      <c r="A20" s="12"/>
      <c r="B20" s="25">
        <v>325.2</v>
      </c>
      <c r="C20" s="20" t="s">
        <v>19</v>
      </c>
      <c r="D20" s="46">
        <v>60578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60578</v>
      </c>
      <c r="O20" s="47">
        <f t="shared" si="1"/>
        <v>18.077588779468815</v>
      </c>
      <c r="P20" s="9"/>
    </row>
    <row r="21" spans="1:16">
      <c r="A21" s="12"/>
      <c r="B21" s="25">
        <v>329</v>
      </c>
      <c r="C21" s="20" t="s">
        <v>20</v>
      </c>
      <c r="D21" s="46">
        <v>25946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25946</v>
      </c>
      <c r="O21" s="47">
        <f t="shared" si="1"/>
        <v>7.7427633542226202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SUM(D23:D30)</f>
        <v>368959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368959</v>
      </c>
      <c r="O22" s="45">
        <f t="shared" si="1"/>
        <v>110.10414801551775</v>
      </c>
      <c r="P22" s="10"/>
    </row>
    <row r="23" spans="1:16">
      <c r="A23" s="12"/>
      <c r="B23" s="25">
        <v>334.7</v>
      </c>
      <c r="C23" s="20" t="s">
        <v>91</v>
      </c>
      <c r="D23" s="46">
        <v>5835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5835</v>
      </c>
      <c r="O23" s="47">
        <f t="shared" si="1"/>
        <v>1.7412712623097584</v>
      </c>
      <c r="P23" s="9"/>
    </row>
    <row r="24" spans="1:16">
      <c r="A24" s="12"/>
      <c r="B24" s="25">
        <v>335.12</v>
      </c>
      <c r="C24" s="20" t="s">
        <v>84</v>
      </c>
      <c r="D24" s="46">
        <v>82441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82441</v>
      </c>
      <c r="O24" s="47">
        <f t="shared" si="1"/>
        <v>24.601909877648463</v>
      </c>
      <c r="P24" s="9"/>
    </row>
    <row r="25" spans="1:16">
      <c r="A25" s="12"/>
      <c r="B25" s="25">
        <v>335.14</v>
      </c>
      <c r="C25" s="20" t="s">
        <v>85</v>
      </c>
      <c r="D25" s="46">
        <v>838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838</v>
      </c>
      <c r="O25" s="47">
        <f t="shared" si="1"/>
        <v>0.25007460459564307</v>
      </c>
      <c r="P25" s="9"/>
    </row>
    <row r="26" spans="1:16">
      <c r="A26" s="12"/>
      <c r="B26" s="25">
        <v>335.15</v>
      </c>
      <c r="C26" s="20" t="s">
        <v>86</v>
      </c>
      <c r="D26" s="46">
        <v>4805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4805</v>
      </c>
      <c r="O26" s="47">
        <f t="shared" si="1"/>
        <v>1.4339003282602207</v>
      </c>
      <c r="P26" s="9"/>
    </row>
    <row r="27" spans="1:16">
      <c r="A27" s="12"/>
      <c r="B27" s="25">
        <v>335.18</v>
      </c>
      <c r="C27" s="20" t="s">
        <v>87</v>
      </c>
      <c r="D27" s="46">
        <v>253819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253819</v>
      </c>
      <c r="O27" s="47">
        <f t="shared" si="1"/>
        <v>75.744255446135483</v>
      </c>
      <c r="P27" s="9"/>
    </row>
    <row r="28" spans="1:16">
      <c r="A28" s="12"/>
      <c r="B28" s="25">
        <v>335.49</v>
      </c>
      <c r="C28" s="20" t="s">
        <v>29</v>
      </c>
      <c r="D28" s="46">
        <v>2840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2840</v>
      </c>
      <c r="O28" s="47">
        <f t="shared" si="1"/>
        <v>0.84750820650552072</v>
      </c>
      <c r="P28" s="9"/>
    </row>
    <row r="29" spans="1:16">
      <c r="A29" s="12"/>
      <c r="B29" s="25">
        <v>337.2</v>
      </c>
      <c r="C29" s="20" t="s">
        <v>30</v>
      </c>
      <c r="D29" s="46">
        <v>4722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6" si="7">SUM(D29:M29)</f>
        <v>4722</v>
      </c>
      <c r="O29" s="47">
        <f t="shared" si="1"/>
        <v>1.4091316025067144</v>
      </c>
      <c r="P29" s="9"/>
    </row>
    <row r="30" spans="1:16">
      <c r="A30" s="12"/>
      <c r="B30" s="25">
        <v>338</v>
      </c>
      <c r="C30" s="20" t="s">
        <v>31</v>
      </c>
      <c r="D30" s="46">
        <v>13659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13659</v>
      </c>
      <c r="O30" s="47">
        <f t="shared" si="1"/>
        <v>4.0760966875559532</v>
      </c>
      <c r="P30" s="9"/>
    </row>
    <row r="31" spans="1:16" ht="15.75">
      <c r="A31" s="29" t="s">
        <v>36</v>
      </c>
      <c r="B31" s="30"/>
      <c r="C31" s="31"/>
      <c r="D31" s="32">
        <f t="shared" ref="D31:M31" si="8">SUM(D32:D33)</f>
        <v>9228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9228</v>
      </c>
      <c r="O31" s="45">
        <f t="shared" si="1"/>
        <v>2.7538048343777977</v>
      </c>
      <c r="P31" s="10"/>
    </row>
    <row r="32" spans="1:16">
      <c r="A32" s="12"/>
      <c r="B32" s="25">
        <v>341.9</v>
      </c>
      <c r="C32" s="20" t="s">
        <v>88</v>
      </c>
      <c r="D32" s="46">
        <v>4869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4869</v>
      </c>
      <c r="O32" s="47">
        <f t="shared" si="1"/>
        <v>1.4529991047448523</v>
      </c>
      <c r="P32" s="9"/>
    </row>
    <row r="33" spans="1:119">
      <c r="A33" s="12"/>
      <c r="B33" s="25">
        <v>347.4</v>
      </c>
      <c r="C33" s="20" t="s">
        <v>39</v>
      </c>
      <c r="D33" s="46">
        <v>4359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4359</v>
      </c>
      <c r="O33" s="47">
        <f t="shared" si="1"/>
        <v>1.3008057296329454</v>
      </c>
      <c r="P33" s="9"/>
    </row>
    <row r="34" spans="1:119" ht="15.75">
      <c r="A34" s="29" t="s">
        <v>37</v>
      </c>
      <c r="B34" s="30"/>
      <c r="C34" s="31"/>
      <c r="D34" s="32">
        <f t="shared" ref="D34:M34" si="9">SUM(D35:D36)</f>
        <v>19338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7"/>
        <v>19338</v>
      </c>
      <c r="O34" s="45">
        <f t="shared" si="1"/>
        <v>5.7708146821844224</v>
      </c>
      <c r="P34" s="10"/>
    </row>
    <row r="35" spans="1:119">
      <c r="A35" s="13"/>
      <c r="B35" s="39">
        <v>354</v>
      </c>
      <c r="C35" s="21" t="s">
        <v>42</v>
      </c>
      <c r="D35" s="46">
        <v>7013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7013</v>
      </c>
      <c r="O35" s="47">
        <f t="shared" si="1"/>
        <v>2.0928081169800059</v>
      </c>
      <c r="P35" s="9"/>
    </row>
    <row r="36" spans="1:119">
      <c r="A36" s="13"/>
      <c r="B36" s="39">
        <v>359</v>
      </c>
      <c r="C36" s="21" t="s">
        <v>43</v>
      </c>
      <c r="D36" s="46">
        <v>12325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12325</v>
      </c>
      <c r="O36" s="47">
        <f t="shared" si="1"/>
        <v>3.6780065652044165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255622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0</v>
      </c>
      <c r="J37" s="32">
        <f t="shared" si="10"/>
        <v>0</v>
      </c>
      <c r="K37" s="32">
        <f t="shared" si="10"/>
        <v>65323</v>
      </c>
      <c r="L37" s="32">
        <f t="shared" si="10"/>
        <v>0</v>
      </c>
      <c r="M37" s="32">
        <f t="shared" si="10"/>
        <v>0</v>
      </c>
      <c r="N37" s="32">
        <f t="shared" si="7"/>
        <v>320945</v>
      </c>
      <c r="O37" s="45">
        <f t="shared" si="1"/>
        <v>95.77588779468816</v>
      </c>
      <c r="P37" s="10"/>
    </row>
    <row r="38" spans="1:119">
      <c r="A38" s="12"/>
      <c r="B38" s="25">
        <v>361.1</v>
      </c>
      <c r="C38" s="20" t="s">
        <v>44</v>
      </c>
      <c r="D38" s="46">
        <v>52616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52616</v>
      </c>
      <c r="O38" s="47">
        <f t="shared" si="1"/>
        <v>15.701581617427633</v>
      </c>
      <c r="P38" s="9"/>
    </row>
    <row r="39" spans="1:119">
      <c r="A39" s="12"/>
      <c r="B39" s="25">
        <v>361.2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18290</v>
      </c>
      <c r="L39" s="46">
        <v>0</v>
      </c>
      <c r="M39" s="46">
        <v>0</v>
      </c>
      <c r="N39" s="46">
        <f t="shared" si="7"/>
        <v>18290</v>
      </c>
      <c r="O39" s="47">
        <f t="shared" si="1"/>
        <v>5.4580722172485823</v>
      </c>
      <c r="P39" s="9"/>
    </row>
    <row r="40" spans="1:119">
      <c r="A40" s="12"/>
      <c r="B40" s="25">
        <v>361.3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24970</v>
      </c>
      <c r="L40" s="46">
        <v>0</v>
      </c>
      <c r="M40" s="46">
        <v>0</v>
      </c>
      <c r="N40" s="46">
        <f t="shared" si="7"/>
        <v>24970</v>
      </c>
      <c r="O40" s="47">
        <f t="shared" si="1"/>
        <v>7.45150701283199</v>
      </c>
      <c r="P40" s="9"/>
    </row>
    <row r="41" spans="1:119">
      <c r="A41" s="12"/>
      <c r="B41" s="25">
        <v>366</v>
      </c>
      <c r="C41" s="20" t="s">
        <v>47</v>
      </c>
      <c r="D41" s="46">
        <v>106489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106489</v>
      </c>
      <c r="O41" s="47">
        <f t="shared" si="1"/>
        <v>31.778275141748733</v>
      </c>
      <c r="P41" s="9"/>
    </row>
    <row r="42" spans="1:119">
      <c r="A42" s="12"/>
      <c r="B42" s="25">
        <v>368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22063</v>
      </c>
      <c r="L42" s="46">
        <v>0</v>
      </c>
      <c r="M42" s="46">
        <v>0</v>
      </c>
      <c r="N42" s="46">
        <f t="shared" si="7"/>
        <v>22063</v>
      </c>
      <c r="O42" s="47">
        <f t="shared" si="1"/>
        <v>6.5840047746941215</v>
      </c>
      <c r="P42" s="9"/>
    </row>
    <row r="43" spans="1:119">
      <c r="A43" s="12"/>
      <c r="B43" s="25">
        <v>369.9</v>
      </c>
      <c r="C43" s="20" t="s">
        <v>49</v>
      </c>
      <c r="D43" s="46">
        <v>96517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96517</v>
      </c>
      <c r="O43" s="47">
        <f t="shared" si="1"/>
        <v>28.802447030737092</v>
      </c>
      <c r="P43" s="9"/>
    </row>
    <row r="44" spans="1:119" ht="15.75">
      <c r="A44" s="29" t="s">
        <v>64</v>
      </c>
      <c r="B44" s="30"/>
      <c r="C44" s="31"/>
      <c r="D44" s="32">
        <f t="shared" ref="D44:M44" si="11">SUM(D45:D45)</f>
        <v>20826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7"/>
        <v>20826</v>
      </c>
      <c r="O44" s="45">
        <f t="shared" si="1"/>
        <v>6.214861235452104</v>
      </c>
      <c r="P44" s="9"/>
    </row>
    <row r="45" spans="1:119" ht="15.75" thickBot="1">
      <c r="A45" s="12"/>
      <c r="B45" s="25">
        <v>388.1</v>
      </c>
      <c r="C45" s="20" t="s">
        <v>65</v>
      </c>
      <c r="D45" s="46">
        <v>20826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20826</v>
      </c>
      <c r="O45" s="47">
        <f t="shared" si="1"/>
        <v>6.214861235452104</v>
      </c>
      <c r="P45" s="9"/>
    </row>
    <row r="46" spans="1:119" ht="16.5" thickBot="1">
      <c r="A46" s="14" t="s">
        <v>40</v>
      </c>
      <c r="B46" s="23"/>
      <c r="C46" s="22"/>
      <c r="D46" s="15">
        <f t="shared" ref="D46:M46" si="12">SUM(D5,D15,D22,D31,D34,D37,D44)</f>
        <v>5046107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0</v>
      </c>
      <c r="J46" s="15">
        <f t="shared" si="12"/>
        <v>0</v>
      </c>
      <c r="K46" s="15">
        <f t="shared" si="12"/>
        <v>65323</v>
      </c>
      <c r="L46" s="15">
        <f t="shared" si="12"/>
        <v>0</v>
      </c>
      <c r="M46" s="15">
        <f t="shared" si="12"/>
        <v>0</v>
      </c>
      <c r="N46" s="15">
        <f t="shared" si="7"/>
        <v>5111430</v>
      </c>
      <c r="O46" s="38">
        <f t="shared" si="1"/>
        <v>1525.3446732318712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97</v>
      </c>
      <c r="M48" s="48"/>
      <c r="N48" s="48"/>
      <c r="O48" s="43">
        <v>3351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3573486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3573486</v>
      </c>
      <c r="O5" s="33">
        <f t="shared" ref="O5:O47" si="1">(N5/O$49)</f>
        <v>1102.9277777777777</v>
      </c>
      <c r="P5" s="6"/>
    </row>
    <row r="6" spans="1:133">
      <c r="A6" s="12"/>
      <c r="B6" s="25">
        <v>311</v>
      </c>
      <c r="C6" s="20" t="s">
        <v>2</v>
      </c>
      <c r="D6" s="46">
        <v>2582353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2582353</v>
      </c>
      <c r="O6" s="47">
        <f t="shared" si="1"/>
        <v>797.02253086419751</v>
      </c>
      <c r="P6" s="9"/>
    </row>
    <row r="7" spans="1:133">
      <c r="A7" s="12"/>
      <c r="B7" s="25">
        <v>312.41000000000003</v>
      </c>
      <c r="C7" s="20" t="s">
        <v>77</v>
      </c>
      <c r="D7" s="46">
        <v>36466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36466</v>
      </c>
      <c r="O7" s="47">
        <f t="shared" si="1"/>
        <v>11.254938271604939</v>
      </c>
      <c r="P7" s="9"/>
    </row>
    <row r="8" spans="1:133">
      <c r="A8" s="12"/>
      <c r="B8" s="25">
        <v>312.42</v>
      </c>
      <c r="C8" s="20" t="s">
        <v>78</v>
      </c>
      <c r="D8" s="46">
        <v>17048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17048</v>
      </c>
      <c r="O8" s="47">
        <f t="shared" si="1"/>
        <v>5.261728395061728</v>
      </c>
      <c r="P8" s="9"/>
    </row>
    <row r="9" spans="1:133">
      <c r="A9" s="12"/>
      <c r="B9" s="25">
        <v>314.10000000000002</v>
      </c>
      <c r="C9" s="20" t="s">
        <v>11</v>
      </c>
      <c r="D9" s="46">
        <v>390365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390365</v>
      </c>
      <c r="O9" s="47">
        <f t="shared" si="1"/>
        <v>120.48302469135803</v>
      </c>
      <c r="P9" s="9"/>
    </row>
    <row r="10" spans="1:133">
      <c r="A10" s="12"/>
      <c r="B10" s="25">
        <v>314.3</v>
      </c>
      <c r="C10" s="20" t="s">
        <v>60</v>
      </c>
      <c r="D10" s="46">
        <v>143221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143221</v>
      </c>
      <c r="O10" s="47">
        <f t="shared" si="1"/>
        <v>44.204012345679011</v>
      </c>
      <c r="P10" s="9"/>
    </row>
    <row r="11" spans="1:133">
      <c r="A11" s="12"/>
      <c r="B11" s="25">
        <v>314.8</v>
      </c>
      <c r="C11" s="20" t="s">
        <v>12</v>
      </c>
      <c r="D11" s="46">
        <v>14766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14766</v>
      </c>
      <c r="O11" s="47">
        <f t="shared" si="1"/>
        <v>4.5574074074074078</v>
      </c>
      <c r="P11" s="9"/>
    </row>
    <row r="12" spans="1:133">
      <c r="A12" s="12"/>
      <c r="B12" s="25">
        <v>315</v>
      </c>
      <c r="C12" s="20" t="s">
        <v>79</v>
      </c>
      <c r="D12" s="46">
        <v>331854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331854</v>
      </c>
      <c r="O12" s="47">
        <f t="shared" si="1"/>
        <v>102.42407407407407</v>
      </c>
      <c r="P12" s="9"/>
    </row>
    <row r="13" spans="1:133">
      <c r="A13" s="12"/>
      <c r="B13" s="25">
        <v>316</v>
      </c>
      <c r="C13" s="20" t="s">
        <v>80</v>
      </c>
      <c r="D13" s="46">
        <v>57413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57413</v>
      </c>
      <c r="O13" s="47">
        <f t="shared" si="1"/>
        <v>17.720061728395063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1459421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1459421</v>
      </c>
      <c r="O14" s="45">
        <f t="shared" si="1"/>
        <v>450.4385802469136</v>
      </c>
      <c r="P14" s="10"/>
    </row>
    <row r="15" spans="1:133">
      <c r="A15" s="12"/>
      <c r="B15" s="25">
        <v>322</v>
      </c>
      <c r="C15" s="20" t="s">
        <v>0</v>
      </c>
      <c r="D15" s="46">
        <v>1264552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1264552</v>
      </c>
      <c r="O15" s="47">
        <f t="shared" si="1"/>
        <v>390.29382716049383</v>
      </c>
      <c r="P15" s="9"/>
    </row>
    <row r="16" spans="1:133">
      <c r="A16" s="12"/>
      <c r="B16" s="25">
        <v>323.7</v>
      </c>
      <c r="C16" s="20" t="s">
        <v>16</v>
      </c>
      <c r="D16" s="46">
        <v>70185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70185</v>
      </c>
      <c r="O16" s="47">
        <f t="shared" si="1"/>
        <v>21.662037037037038</v>
      </c>
      <c r="P16" s="9"/>
    </row>
    <row r="17" spans="1:16">
      <c r="A17" s="12"/>
      <c r="B17" s="25">
        <v>324.11</v>
      </c>
      <c r="C17" s="20" t="s">
        <v>17</v>
      </c>
      <c r="D17" s="46">
        <v>4166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4166</v>
      </c>
      <c r="O17" s="47">
        <f t="shared" si="1"/>
        <v>1.2858024691358025</v>
      </c>
      <c r="P17" s="9"/>
    </row>
    <row r="18" spans="1:16">
      <c r="A18" s="12"/>
      <c r="B18" s="25">
        <v>324.70999999999998</v>
      </c>
      <c r="C18" s="20" t="s">
        <v>18</v>
      </c>
      <c r="D18" s="46">
        <v>38457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38457</v>
      </c>
      <c r="O18" s="47">
        <f t="shared" si="1"/>
        <v>11.869444444444444</v>
      </c>
      <c r="P18" s="9"/>
    </row>
    <row r="19" spans="1:16">
      <c r="A19" s="12"/>
      <c r="B19" s="25">
        <v>325.2</v>
      </c>
      <c r="C19" s="20" t="s">
        <v>19</v>
      </c>
      <c r="D19" s="46">
        <v>60331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60331</v>
      </c>
      <c r="O19" s="47">
        <f t="shared" si="1"/>
        <v>18.620679012345679</v>
      </c>
      <c r="P19" s="9"/>
    </row>
    <row r="20" spans="1:16">
      <c r="A20" s="12"/>
      <c r="B20" s="25">
        <v>329</v>
      </c>
      <c r="C20" s="20" t="s">
        <v>20</v>
      </c>
      <c r="D20" s="46">
        <v>21730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21730</v>
      </c>
      <c r="O20" s="47">
        <f t="shared" si="1"/>
        <v>6.7067901234567904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434124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434124</v>
      </c>
      <c r="O21" s="45">
        <f t="shared" si="1"/>
        <v>133.98888888888888</v>
      </c>
      <c r="P21" s="10"/>
    </row>
    <row r="22" spans="1:16">
      <c r="A22" s="12"/>
      <c r="B22" s="25">
        <v>331.2</v>
      </c>
      <c r="C22" s="20" t="s">
        <v>21</v>
      </c>
      <c r="D22" s="46">
        <v>1574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1574</v>
      </c>
      <c r="O22" s="47">
        <f t="shared" si="1"/>
        <v>0.48580246913580249</v>
      </c>
      <c r="P22" s="9"/>
    </row>
    <row r="23" spans="1:16">
      <c r="A23" s="12"/>
      <c r="B23" s="25">
        <v>334.2</v>
      </c>
      <c r="C23" s="20" t="s">
        <v>24</v>
      </c>
      <c r="D23" s="46">
        <v>57886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57886</v>
      </c>
      <c r="O23" s="47">
        <f t="shared" si="1"/>
        <v>17.866049382716049</v>
      </c>
      <c r="P23" s="9"/>
    </row>
    <row r="24" spans="1:16">
      <c r="A24" s="12"/>
      <c r="B24" s="25">
        <v>334.7</v>
      </c>
      <c r="C24" s="20" t="s">
        <v>91</v>
      </c>
      <c r="D24" s="46">
        <v>16855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16855</v>
      </c>
      <c r="O24" s="47">
        <f t="shared" si="1"/>
        <v>5.2021604938271606</v>
      </c>
      <c r="P24" s="9"/>
    </row>
    <row r="25" spans="1:16">
      <c r="A25" s="12"/>
      <c r="B25" s="25">
        <v>335.12</v>
      </c>
      <c r="C25" s="20" t="s">
        <v>84</v>
      </c>
      <c r="D25" s="46">
        <v>80530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80530</v>
      </c>
      <c r="O25" s="47">
        <f t="shared" si="1"/>
        <v>24.854938271604937</v>
      </c>
      <c r="P25" s="9"/>
    </row>
    <row r="26" spans="1:16">
      <c r="A26" s="12"/>
      <c r="B26" s="25">
        <v>335.14</v>
      </c>
      <c r="C26" s="20" t="s">
        <v>85</v>
      </c>
      <c r="D26" s="46">
        <v>922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922</v>
      </c>
      <c r="O26" s="47">
        <f t="shared" si="1"/>
        <v>0.28456790123456788</v>
      </c>
      <c r="P26" s="9"/>
    </row>
    <row r="27" spans="1:16">
      <c r="A27" s="12"/>
      <c r="B27" s="25">
        <v>335.15</v>
      </c>
      <c r="C27" s="20" t="s">
        <v>86</v>
      </c>
      <c r="D27" s="46">
        <v>4777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4777</v>
      </c>
      <c r="O27" s="47">
        <f t="shared" si="1"/>
        <v>1.4743827160493828</v>
      </c>
      <c r="P27" s="9"/>
    </row>
    <row r="28" spans="1:16">
      <c r="A28" s="12"/>
      <c r="B28" s="25">
        <v>335.18</v>
      </c>
      <c r="C28" s="20" t="s">
        <v>87</v>
      </c>
      <c r="D28" s="46">
        <v>246911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246911</v>
      </c>
      <c r="O28" s="47">
        <f t="shared" si="1"/>
        <v>76.207098765432093</v>
      </c>
      <c r="P28" s="9"/>
    </row>
    <row r="29" spans="1:16">
      <c r="A29" s="12"/>
      <c r="B29" s="25">
        <v>335.49</v>
      </c>
      <c r="C29" s="20" t="s">
        <v>29</v>
      </c>
      <c r="D29" s="46">
        <v>3225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3225</v>
      </c>
      <c r="O29" s="47">
        <f t="shared" si="1"/>
        <v>0.99537037037037035</v>
      </c>
      <c r="P29" s="9"/>
    </row>
    <row r="30" spans="1:16">
      <c r="A30" s="12"/>
      <c r="B30" s="25">
        <v>337.2</v>
      </c>
      <c r="C30" s="20" t="s">
        <v>30</v>
      </c>
      <c r="D30" s="46">
        <v>6503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7" si="7">SUM(D30:M30)</f>
        <v>6503</v>
      </c>
      <c r="O30" s="47">
        <f t="shared" si="1"/>
        <v>2.0070987654320986</v>
      </c>
      <c r="P30" s="9"/>
    </row>
    <row r="31" spans="1:16">
      <c r="A31" s="12"/>
      <c r="B31" s="25">
        <v>338</v>
      </c>
      <c r="C31" s="20" t="s">
        <v>31</v>
      </c>
      <c r="D31" s="46">
        <v>14941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14941</v>
      </c>
      <c r="O31" s="47">
        <f t="shared" si="1"/>
        <v>4.6114197530864196</v>
      </c>
      <c r="P31" s="9"/>
    </row>
    <row r="32" spans="1:16" ht="15.75">
      <c r="A32" s="29" t="s">
        <v>36</v>
      </c>
      <c r="B32" s="30"/>
      <c r="C32" s="31"/>
      <c r="D32" s="32">
        <f t="shared" ref="D32:M32" si="8">SUM(D33:D34)</f>
        <v>9529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9529</v>
      </c>
      <c r="O32" s="45">
        <f t="shared" si="1"/>
        <v>2.9410493827160495</v>
      </c>
      <c r="P32" s="10"/>
    </row>
    <row r="33" spans="1:119">
      <c r="A33" s="12"/>
      <c r="B33" s="25">
        <v>341.9</v>
      </c>
      <c r="C33" s="20" t="s">
        <v>88</v>
      </c>
      <c r="D33" s="46">
        <v>5118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5118</v>
      </c>
      <c r="O33" s="47">
        <f t="shared" si="1"/>
        <v>1.5796296296296297</v>
      </c>
      <c r="P33" s="9"/>
    </row>
    <row r="34" spans="1:119">
      <c r="A34" s="12"/>
      <c r="B34" s="25">
        <v>347.4</v>
      </c>
      <c r="C34" s="20" t="s">
        <v>39</v>
      </c>
      <c r="D34" s="46">
        <v>4411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4411</v>
      </c>
      <c r="O34" s="47">
        <f t="shared" si="1"/>
        <v>1.3614197530864198</v>
      </c>
      <c r="P34" s="9"/>
    </row>
    <row r="35" spans="1:119" ht="15.75">
      <c r="A35" s="29" t="s">
        <v>37</v>
      </c>
      <c r="B35" s="30"/>
      <c r="C35" s="31"/>
      <c r="D35" s="32">
        <f t="shared" ref="D35:M35" si="9">SUM(D36:D37)</f>
        <v>64774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64774</v>
      </c>
      <c r="O35" s="45">
        <f t="shared" si="1"/>
        <v>19.991975308641976</v>
      </c>
      <c r="P35" s="10"/>
    </row>
    <row r="36" spans="1:119">
      <c r="A36" s="13"/>
      <c r="B36" s="39">
        <v>354</v>
      </c>
      <c r="C36" s="21" t="s">
        <v>42</v>
      </c>
      <c r="D36" s="46">
        <v>37882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37882</v>
      </c>
      <c r="O36" s="47">
        <f t="shared" si="1"/>
        <v>11.691975308641975</v>
      </c>
      <c r="P36" s="9"/>
    </row>
    <row r="37" spans="1:119">
      <c r="A37" s="13"/>
      <c r="B37" s="39">
        <v>359</v>
      </c>
      <c r="C37" s="21" t="s">
        <v>43</v>
      </c>
      <c r="D37" s="46">
        <v>26892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26892</v>
      </c>
      <c r="O37" s="47">
        <f t="shared" si="1"/>
        <v>8.3000000000000007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208118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43766</v>
      </c>
      <c r="L38" s="32">
        <f t="shared" si="10"/>
        <v>0</v>
      </c>
      <c r="M38" s="32">
        <f t="shared" si="10"/>
        <v>0</v>
      </c>
      <c r="N38" s="32">
        <f t="shared" si="7"/>
        <v>251884</v>
      </c>
      <c r="O38" s="45">
        <f t="shared" si="1"/>
        <v>77.741975308641969</v>
      </c>
      <c r="P38" s="10"/>
    </row>
    <row r="39" spans="1:119">
      <c r="A39" s="12"/>
      <c r="B39" s="25">
        <v>361.1</v>
      </c>
      <c r="C39" s="20" t="s">
        <v>44</v>
      </c>
      <c r="D39" s="46">
        <v>56422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56422</v>
      </c>
      <c r="O39" s="47">
        <f t="shared" si="1"/>
        <v>17.414197530864197</v>
      </c>
      <c r="P39" s="9"/>
    </row>
    <row r="40" spans="1:119">
      <c r="A40" s="12"/>
      <c r="B40" s="25">
        <v>361.2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14238</v>
      </c>
      <c r="L40" s="46">
        <v>0</v>
      </c>
      <c r="M40" s="46">
        <v>0</v>
      </c>
      <c r="N40" s="46">
        <f t="shared" si="7"/>
        <v>14238</v>
      </c>
      <c r="O40" s="47">
        <f t="shared" si="1"/>
        <v>4.3944444444444448</v>
      </c>
      <c r="P40" s="9"/>
    </row>
    <row r="41" spans="1:119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-14467</v>
      </c>
      <c r="L41" s="46">
        <v>0</v>
      </c>
      <c r="M41" s="46">
        <v>0</v>
      </c>
      <c r="N41" s="46">
        <f t="shared" si="7"/>
        <v>-14467</v>
      </c>
      <c r="O41" s="47">
        <f t="shared" si="1"/>
        <v>-4.4651234567901232</v>
      </c>
      <c r="P41" s="9"/>
    </row>
    <row r="42" spans="1:119">
      <c r="A42" s="12"/>
      <c r="B42" s="25">
        <v>366</v>
      </c>
      <c r="C42" s="20" t="s">
        <v>47</v>
      </c>
      <c r="D42" s="46">
        <v>48591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48591</v>
      </c>
      <c r="O42" s="47">
        <f t="shared" si="1"/>
        <v>14.997222222222222</v>
      </c>
      <c r="P42" s="9"/>
    </row>
    <row r="43" spans="1:119">
      <c r="A43" s="12"/>
      <c r="B43" s="25">
        <v>368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43995</v>
      </c>
      <c r="L43" s="46">
        <v>0</v>
      </c>
      <c r="M43" s="46">
        <v>0</v>
      </c>
      <c r="N43" s="46">
        <f t="shared" si="7"/>
        <v>43995</v>
      </c>
      <c r="O43" s="47">
        <f t="shared" si="1"/>
        <v>13.578703703703704</v>
      </c>
      <c r="P43" s="9"/>
    </row>
    <row r="44" spans="1:119">
      <c r="A44" s="12"/>
      <c r="B44" s="25">
        <v>369.9</v>
      </c>
      <c r="C44" s="20" t="s">
        <v>49</v>
      </c>
      <c r="D44" s="46">
        <v>103105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103105</v>
      </c>
      <c r="O44" s="47">
        <f t="shared" si="1"/>
        <v>31.822530864197532</v>
      </c>
      <c r="P44" s="9"/>
    </row>
    <row r="45" spans="1:119" ht="15.75">
      <c r="A45" s="29" t="s">
        <v>64</v>
      </c>
      <c r="B45" s="30"/>
      <c r="C45" s="31"/>
      <c r="D45" s="32">
        <f t="shared" ref="D45:M45" si="11">SUM(D46:D46)</f>
        <v>19620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19620</v>
      </c>
      <c r="O45" s="45">
        <f t="shared" si="1"/>
        <v>6.0555555555555554</v>
      </c>
      <c r="P45" s="9"/>
    </row>
    <row r="46" spans="1:119" ht="15.75" thickBot="1">
      <c r="A46" s="12"/>
      <c r="B46" s="25">
        <v>388.1</v>
      </c>
      <c r="C46" s="20" t="s">
        <v>65</v>
      </c>
      <c r="D46" s="46">
        <v>19620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19620</v>
      </c>
      <c r="O46" s="47">
        <f t="shared" si="1"/>
        <v>6.0555555555555554</v>
      </c>
      <c r="P46" s="9"/>
    </row>
    <row r="47" spans="1:119" ht="16.5" thickBot="1">
      <c r="A47" s="14" t="s">
        <v>40</v>
      </c>
      <c r="B47" s="23"/>
      <c r="C47" s="22"/>
      <c r="D47" s="15">
        <f t="shared" ref="D47:M47" si="12">SUM(D5,D14,D21,D32,D35,D38,D45)</f>
        <v>5769072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43766</v>
      </c>
      <c r="L47" s="15">
        <f t="shared" si="12"/>
        <v>0</v>
      </c>
      <c r="M47" s="15">
        <f t="shared" si="12"/>
        <v>0</v>
      </c>
      <c r="N47" s="15">
        <f t="shared" si="7"/>
        <v>5812838</v>
      </c>
      <c r="O47" s="38">
        <f t="shared" si="1"/>
        <v>1794.0858024691358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94</v>
      </c>
      <c r="M49" s="48"/>
      <c r="N49" s="48"/>
      <c r="O49" s="43">
        <v>3240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3581498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3581498</v>
      </c>
      <c r="O5" s="33">
        <f t="shared" ref="O5:O47" si="1">(N5/O$49)</f>
        <v>1121.3206011271134</v>
      </c>
      <c r="P5" s="6"/>
    </row>
    <row r="6" spans="1:133">
      <c r="A6" s="12"/>
      <c r="B6" s="25">
        <v>311</v>
      </c>
      <c r="C6" s="20" t="s">
        <v>2</v>
      </c>
      <c r="D6" s="46">
        <v>2579423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2579423</v>
      </c>
      <c r="O6" s="47">
        <f t="shared" si="1"/>
        <v>807.58390732623673</v>
      </c>
      <c r="P6" s="9"/>
    </row>
    <row r="7" spans="1:133">
      <c r="A7" s="12"/>
      <c r="B7" s="25">
        <v>312.41000000000003</v>
      </c>
      <c r="C7" s="20" t="s">
        <v>77</v>
      </c>
      <c r="D7" s="46">
        <v>34153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34153</v>
      </c>
      <c r="O7" s="47">
        <f t="shared" si="1"/>
        <v>10.692861615529116</v>
      </c>
      <c r="P7" s="9"/>
    </row>
    <row r="8" spans="1:133">
      <c r="A8" s="12"/>
      <c r="B8" s="25">
        <v>312.42</v>
      </c>
      <c r="C8" s="20" t="s">
        <v>78</v>
      </c>
      <c r="D8" s="46">
        <v>16253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16253</v>
      </c>
      <c r="O8" s="47">
        <f t="shared" si="1"/>
        <v>5.0886036318096428</v>
      </c>
      <c r="P8" s="9"/>
    </row>
    <row r="9" spans="1:133">
      <c r="A9" s="12"/>
      <c r="B9" s="25">
        <v>314.10000000000002</v>
      </c>
      <c r="C9" s="20" t="s">
        <v>11</v>
      </c>
      <c r="D9" s="46">
        <v>390510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390510</v>
      </c>
      <c r="O9" s="47">
        <f t="shared" si="1"/>
        <v>122.26361928616156</v>
      </c>
      <c r="P9" s="9"/>
    </row>
    <row r="10" spans="1:133">
      <c r="A10" s="12"/>
      <c r="B10" s="25">
        <v>314.3</v>
      </c>
      <c r="C10" s="20" t="s">
        <v>60</v>
      </c>
      <c r="D10" s="46">
        <v>127664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127664</v>
      </c>
      <c r="O10" s="47">
        <f t="shared" si="1"/>
        <v>39.969943644333128</v>
      </c>
      <c r="P10" s="9"/>
    </row>
    <row r="11" spans="1:133">
      <c r="A11" s="12"/>
      <c r="B11" s="25">
        <v>314.8</v>
      </c>
      <c r="C11" s="20" t="s">
        <v>12</v>
      </c>
      <c r="D11" s="46">
        <v>14013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14013</v>
      </c>
      <c r="O11" s="47">
        <f t="shared" si="1"/>
        <v>4.3872886662492174</v>
      </c>
      <c r="P11" s="9"/>
    </row>
    <row r="12" spans="1:133">
      <c r="A12" s="12"/>
      <c r="B12" s="25">
        <v>315</v>
      </c>
      <c r="C12" s="20" t="s">
        <v>79</v>
      </c>
      <c r="D12" s="46">
        <v>359675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359675</v>
      </c>
      <c r="O12" s="47">
        <f t="shared" si="1"/>
        <v>112.60958046336881</v>
      </c>
      <c r="P12" s="9"/>
    </row>
    <row r="13" spans="1:133">
      <c r="A13" s="12"/>
      <c r="B13" s="25">
        <v>316</v>
      </c>
      <c r="C13" s="20" t="s">
        <v>80</v>
      </c>
      <c r="D13" s="46">
        <v>59807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59807</v>
      </c>
      <c r="O13" s="47">
        <f t="shared" si="1"/>
        <v>18.72479649342517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SUM(D15:D20)</f>
        <v>1259501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1259501</v>
      </c>
      <c r="O14" s="45">
        <f t="shared" si="1"/>
        <v>394.33343769567938</v>
      </c>
      <c r="P14" s="10"/>
    </row>
    <row r="15" spans="1:133">
      <c r="A15" s="12"/>
      <c r="B15" s="25">
        <v>322</v>
      </c>
      <c r="C15" s="20" t="s">
        <v>0</v>
      </c>
      <c r="D15" s="46">
        <v>1077852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1077852</v>
      </c>
      <c r="O15" s="47">
        <f t="shared" si="1"/>
        <v>337.46149029430183</v>
      </c>
      <c r="P15" s="9"/>
    </row>
    <row r="16" spans="1:133">
      <c r="A16" s="12"/>
      <c r="B16" s="25">
        <v>323.7</v>
      </c>
      <c r="C16" s="20" t="s">
        <v>16</v>
      </c>
      <c r="D16" s="46">
        <v>61911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61911</v>
      </c>
      <c r="O16" s="47">
        <f t="shared" si="1"/>
        <v>19.383531621790858</v>
      </c>
      <c r="P16" s="9"/>
    </row>
    <row r="17" spans="1:16">
      <c r="A17" s="12"/>
      <c r="B17" s="25">
        <v>324.11</v>
      </c>
      <c r="C17" s="20" t="s">
        <v>17</v>
      </c>
      <c r="D17" s="46">
        <v>3630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3630</v>
      </c>
      <c r="O17" s="47">
        <f t="shared" si="1"/>
        <v>1.1365059486537257</v>
      </c>
      <c r="P17" s="9"/>
    </row>
    <row r="18" spans="1:16">
      <c r="A18" s="12"/>
      <c r="B18" s="25">
        <v>324.70999999999998</v>
      </c>
      <c r="C18" s="20" t="s">
        <v>18</v>
      </c>
      <c r="D18" s="46">
        <v>33512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33512</v>
      </c>
      <c r="O18" s="47">
        <f t="shared" si="1"/>
        <v>10.492172824045085</v>
      </c>
      <c r="P18" s="9"/>
    </row>
    <row r="19" spans="1:16">
      <c r="A19" s="12"/>
      <c r="B19" s="25">
        <v>325.2</v>
      </c>
      <c r="C19" s="20" t="s">
        <v>19</v>
      </c>
      <c r="D19" s="46">
        <v>59646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59646</v>
      </c>
      <c r="O19" s="47">
        <f t="shared" si="1"/>
        <v>18.674389480275515</v>
      </c>
      <c r="P19" s="9"/>
    </row>
    <row r="20" spans="1:16">
      <c r="A20" s="12"/>
      <c r="B20" s="25">
        <v>329</v>
      </c>
      <c r="C20" s="20" t="s">
        <v>20</v>
      </c>
      <c r="D20" s="46">
        <v>22950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22950</v>
      </c>
      <c r="O20" s="47">
        <f t="shared" si="1"/>
        <v>7.1853475266123983</v>
      </c>
      <c r="P20" s="9"/>
    </row>
    <row r="21" spans="1:16" ht="15.75">
      <c r="A21" s="29" t="s">
        <v>22</v>
      </c>
      <c r="B21" s="30"/>
      <c r="C21" s="31"/>
      <c r="D21" s="32">
        <f t="shared" ref="D21:M21" si="5">SUM(D22:D31)</f>
        <v>418796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418796</v>
      </c>
      <c r="O21" s="45">
        <f t="shared" si="1"/>
        <v>131.1195992485911</v>
      </c>
      <c r="P21" s="10"/>
    </row>
    <row r="22" spans="1:16">
      <c r="A22" s="12"/>
      <c r="B22" s="25">
        <v>334.2</v>
      </c>
      <c r="C22" s="20" t="s">
        <v>24</v>
      </c>
      <c r="D22" s="46">
        <v>37426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37426</v>
      </c>
      <c r="O22" s="47">
        <f t="shared" si="1"/>
        <v>11.71759549154665</v>
      </c>
      <c r="P22" s="9"/>
    </row>
    <row r="23" spans="1:16">
      <c r="A23" s="12"/>
      <c r="B23" s="25">
        <v>334.7</v>
      </c>
      <c r="C23" s="20" t="s">
        <v>91</v>
      </c>
      <c r="D23" s="46">
        <v>35901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35901</v>
      </c>
      <c r="O23" s="47">
        <f t="shared" si="1"/>
        <v>11.240137758296807</v>
      </c>
      <c r="P23" s="9"/>
    </row>
    <row r="24" spans="1:16">
      <c r="A24" s="12"/>
      <c r="B24" s="25">
        <v>334.9</v>
      </c>
      <c r="C24" s="20" t="s">
        <v>83</v>
      </c>
      <c r="D24" s="46">
        <v>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237</v>
      </c>
      <c r="O24" s="47">
        <f t="shared" si="1"/>
        <v>7.4201628052598625E-2</v>
      </c>
      <c r="P24" s="9"/>
    </row>
    <row r="25" spans="1:16">
      <c r="A25" s="12"/>
      <c r="B25" s="25">
        <v>335.12</v>
      </c>
      <c r="C25" s="20" t="s">
        <v>84</v>
      </c>
      <c r="D25" s="46">
        <v>75689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75689</v>
      </c>
      <c r="O25" s="47">
        <f t="shared" si="1"/>
        <v>23.69724483406387</v>
      </c>
      <c r="P25" s="9"/>
    </row>
    <row r="26" spans="1:16">
      <c r="A26" s="12"/>
      <c r="B26" s="25">
        <v>335.14</v>
      </c>
      <c r="C26" s="20" t="s">
        <v>85</v>
      </c>
      <c r="D26" s="46">
        <v>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789</v>
      </c>
      <c r="O26" s="47">
        <f t="shared" si="1"/>
        <v>0.24702567313713211</v>
      </c>
      <c r="P26" s="9"/>
    </row>
    <row r="27" spans="1:16">
      <c r="A27" s="12"/>
      <c r="B27" s="25">
        <v>335.15</v>
      </c>
      <c r="C27" s="20" t="s">
        <v>86</v>
      </c>
      <c r="D27" s="46">
        <v>5267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5267</v>
      </c>
      <c r="O27" s="47">
        <f t="shared" si="1"/>
        <v>1.6490294301815904</v>
      </c>
      <c r="P27" s="9"/>
    </row>
    <row r="28" spans="1:16">
      <c r="A28" s="12"/>
      <c r="B28" s="25">
        <v>335.18</v>
      </c>
      <c r="C28" s="20" t="s">
        <v>87</v>
      </c>
      <c r="D28" s="46">
        <v>236158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236158</v>
      </c>
      <c r="O28" s="47">
        <f t="shared" si="1"/>
        <v>73.938008766437065</v>
      </c>
      <c r="P28" s="9"/>
    </row>
    <row r="29" spans="1:16">
      <c r="A29" s="12"/>
      <c r="B29" s="25">
        <v>335.49</v>
      </c>
      <c r="C29" s="20" t="s">
        <v>29</v>
      </c>
      <c r="D29" s="46">
        <v>3802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3802</v>
      </c>
      <c r="O29" s="47">
        <f t="shared" si="1"/>
        <v>1.1903569192235441</v>
      </c>
      <c r="P29" s="9"/>
    </row>
    <row r="30" spans="1:16">
      <c r="A30" s="12"/>
      <c r="B30" s="25">
        <v>337.2</v>
      </c>
      <c r="C30" s="20" t="s">
        <v>30</v>
      </c>
      <c r="D30" s="46">
        <v>4742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7" si="7">SUM(D30:M30)</f>
        <v>4742</v>
      </c>
      <c r="O30" s="47">
        <f t="shared" si="1"/>
        <v>1.4846587351283658</v>
      </c>
      <c r="P30" s="9"/>
    </row>
    <row r="31" spans="1:16">
      <c r="A31" s="12"/>
      <c r="B31" s="25">
        <v>338</v>
      </c>
      <c r="C31" s="20" t="s">
        <v>31</v>
      </c>
      <c r="D31" s="46">
        <v>18785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18785</v>
      </c>
      <c r="O31" s="47">
        <f t="shared" si="1"/>
        <v>5.8813400125234816</v>
      </c>
      <c r="P31" s="9"/>
    </row>
    <row r="32" spans="1:16" ht="15.75">
      <c r="A32" s="29" t="s">
        <v>36</v>
      </c>
      <c r="B32" s="30"/>
      <c r="C32" s="31"/>
      <c r="D32" s="32">
        <f t="shared" ref="D32:M32" si="8">SUM(D33:D34)</f>
        <v>7924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7924</v>
      </c>
      <c r="O32" s="45">
        <f t="shared" si="1"/>
        <v>2.4809016906700063</v>
      </c>
      <c r="P32" s="10"/>
    </row>
    <row r="33" spans="1:119">
      <c r="A33" s="12"/>
      <c r="B33" s="25">
        <v>341.9</v>
      </c>
      <c r="C33" s="20" t="s">
        <v>88</v>
      </c>
      <c r="D33" s="46">
        <v>2990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2990</v>
      </c>
      <c r="O33" s="47">
        <f t="shared" si="1"/>
        <v>0.93613024420788982</v>
      </c>
      <c r="P33" s="9"/>
    </row>
    <row r="34" spans="1:119">
      <c r="A34" s="12"/>
      <c r="B34" s="25">
        <v>347.4</v>
      </c>
      <c r="C34" s="20" t="s">
        <v>39</v>
      </c>
      <c r="D34" s="46">
        <v>4934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4934</v>
      </c>
      <c r="O34" s="47">
        <f t="shared" si="1"/>
        <v>1.5447714464621165</v>
      </c>
      <c r="P34" s="9"/>
    </row>
    <row r="35" spans="1:119" ht="15.75">
      <c r="A35" s="29" t="s">
        <v>37</v>
      </c>
      <c r="B35" s="30"/>
      <c r="C35" s="31"/>
      <c r="D35" s="32">
        <f t="shared" ref="D35:M35" si="9">SUM(D36:D37)</f>
        <v>279517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279517</v>
      </c>
      <c r="O35" s="45">
        <f t="shared" si="1"/>
        <v>87.513149655604252</v>
      </c>
      <c r="P35" s="10"/>
    </row>
    <row r="36" spans="1:119">
      <c r="A36" s="13"/>
      <c r="B36" s="39">
        <v>354</v>
      </c>
      <c r="C36" s="21" t="s">
        <v>42</v>
      </c>
      <c r="D36" s="46">
        <v>216806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216806</v>
      </c>
      <c r="O36" s="47">
        <f t="shared" si="1"/>
        <v>67.87914840325611</v>
      </c>
      <c r="P36" s="9"/>
    </row>
    <row r="37" spans="1:119">
      <c r="A37" s="13"/>
      <c r="B37" s="39">
        <v>359</v>
      </c>
      <c r="C37" s="21" t="s">
        <v>43</v>
      </c>
      <c r="D37" s="46">
        <v>62711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62711</v>
      </c>
      <c r="O37" s="47">
        <f t="shared" si="1"/>
        <v>19.634001252348153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SUM(D39:D44)</f>
        <v>395643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65234</v>
      </c>
      <c r="L38" s="32">
        <f t="shared" si="10"/>
        <v>0</v>
      </c>
      <c r="M38" s="32">
        <f t="shared" si="10"/>
        <v>0</v>
      </c>
      <c r="N38" s="32">
        <f t="shared" si="7"/>
        <v>460877</v>
      </c>
      <c r="O38" s="45">
        <f t="shared" si="1"/>
        <v>144.29461490294301</v>
      </c>
      <c r="P38" s="10"/>
    </row>
    <row r="39" spans="1:119">
      <c r="A39" s="12"/>
      <c r="B39" s="25">
        <v>361.1</v>
      </c>
      <c r="C39" s="20" t="s">
        <v>44</v>
      </c>
      <c r="D39" s="46">
        <v>41494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41494</v>
      </c>
      <c r="O39" s="47">
        <f t="shared" si="1"/>
        <v>12.991233562930494</v>
      </c>
      <c r="P39" s="9"/>
    </row>
    <row r="40" spans="1:119">
      <c r="A40" s="12"/>
      <c r="B40" s="25">
        <v>361.2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11323</v>
      </c>
      <c r="L40" s="46">
        <v>0</v>
      </c>
      <c r="M40" s="46">
        <v>0</v>
      </c>
      <c r="N40" s="46">
        <f t="shared" si="7"/>
        <v>11323</v>
      </c>
      <c r="O40" s="47">
        <f t="shared" si="1"/>
        <v>3.5450845335003129</v>
      </c>
      <c r="P40" s="9"/>
    </row>
    <row r="41" spans="1:119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20075</v>
      </c>
      <c r="L41" s="46">
        <v>0</v>
      </c>
      <c r="M41" s="46">
        <v>0</v>
      </c>
      <c r="N41" s="46">
        <f t="shared" si="7"/>
        <v>20075</v>
      </c>
      <c r="O41" s="47">
        <f t="shared" si="1"/>
        <v>6.2852222917971199</v>
      </c>
      <c r="P41" s="9"/>
    </row>
    <row r="42" spans="1:119">
      <c r="A42" s="12"/>
      <c r="B42" s="25">
        <v>366</v>
      </c>
      <c r="C42" s="20" t="s">
        <v>47</v>
      </c>
      <c r="D42" s="46">
        <v>222608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222608</v>
      </c>
      <c r="O42" s="47">
        <f t="shared" si="1"/>
        <v>69.695679398872883</v>
      </c>
      <c r="P42" s="9"/>
    </row>
    <row r="43" spans="1:119">
      <c r="A43" s="12"/>
      <c r="B43" s="25">
        <v>368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33836</v>
      </c>
      <c r="L43" s="46">
        <v>0</v>
      </c>
      <c r="M43" s="46">
        <v>0</v>
      </c>
      <c r="N43" s="46">
        <f t="shared" si="7"/>
        <v>33836</v>
      </c>
      <c r="O43" s="47">
        <f t="shared" si="1"/>
        <v>10.593613024420788</v>
      </c>
      <c r="P43" s="9"/>
    </row>
    <row r="44" spans="1:119">
      <c r="A44" s="12"/>
      <c r="B44" s="25">
        <v>369.9</v>
      </c>
      <c r="C44" s="20" t="s">
        <v>49</v>
      </c>
      <c r="D44" s="46">
        <v>131541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131541</v>
      </c>
      <c r="O44" s="47">
        <f t="shared" si="1"/>
        <v>41.183782091421413</v>
      </c>
      <c r="P44" s="9"/>
    </row>
    <row r="45" spans="1:119" ht="15.75">
      <c r="A45" s="29" t="s">
        <v>64</v>
      </c>
      <c r="B45" s="30"/>
      <c r="C45" s="31"/>
      <c r="D45" s="32">
        <f t="shared" ref="D45:M45" si="11">SUM(D46:D46)</f>
        <v>4802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4802</v>
      </c>
      <c r="O45" s="45">
        <f t="shared" si="1"/>
        <v>1.5034439574201628</v>
      </c>
      <c r="P45" s="9"/>
    </row>
    <row r="46" spans="1:119" ht="15.75" thickBot="1">
      <c r="A46" s="12"/>
      <c r="B46" s="25">
        <v>388.1</v>
      </c>
      <c r="C46" s="20" t="s">
        <v>65</v>
      </c>
      <c r="D46" s="46">
        <v>4802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4802</v>
      </c>
      <c r="O46" s="47">
        <f t="shared" si="1"/>
        <v>1.5034439574201628</v>
      </c>
      <c r="P46" s="9"/>
    </row>
    <row r="47" spans="1:119" ht="16.5" thickBot="1">
      <c r="A47" s="14" t="s">
        <v>40</v>
      </c>
      <c r="B47" s="23"/>
      <c r="C47" s="22"/>
      <c r="D47" s="15">
        <f t="shared" ref="D47:M47" si="12">SUM(D5,D14,D21,D32,D35,D38,D45)</f>
        <v>5947681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65234</v>
      </c>
      <c r="L47" s="15">
        <f t="shared" si="12"/>
        <v>0</v>
      </c>
      <c r="M47" s="15">
        <f t="shared" si="12"/>
        <v>0</v>
      </c>
      <c r="N47" s="15">
        <f t="shared" si="7"/>
        <v>6012915</v>
      </c>
      <c r="O47" s="38">
        <f t="shared" si="1"/>
        <v>1882.5657482780214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92</v>
      </c>
      <c r="M49" s="48"/>
      <c r="N49" s="48"/>
      <c r="O49" s="43">
        <v>3194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2023-05-04T14:49:41Z</cp:lastPrinted>
  <dcterms:created xsi:type="dcterms:W3CDTF">2000-08-31T21:26:31Z</dcterms:created>
  <dcterms:modified xsi:type="dcterms:W3CDTF">2023-05-04T14:49:44Z</dcterms:modified>
</cp:coreProperties>
</file>