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'2008'!$A$1:$O$47</definedName>
    <definedName name="_xlnm.Print_Area" localSheetId="12">'2009'!$A$1:$O$48</definedName>
    <definedName name="_xlnm.Print_Area" localSheetId="11">'2010'!$A$1:$O$46</definedName>
    <definedName name="_xlnm.Print_Area" localSheetId="10">'2011'!$A$1:$O$46</definedName>
    <definedName name="_xlnm.Print_Area" localSheetId="9">'2012'!$A$1:$O$46</definedName>
    <definedName name="_xlnm.Print_Area" localSheetId="8">'2013'!$A$1:$O$52</definedName>
    <definedName name="_xlnm.Print_Area" localSheetId="7">'2014'!$A$1:$O$51</definedName>
    <definedName name="_xlnm.Print_Area" localSheetId="6">'2015'!$A$1:$O$51</definedName>
    <definedName name="_xlnm.Print_Area" localSheetId="5">'2016'!$A$1:$O$50</definedName>
    <definedName name="_xlnm.Print_Area" localSheetId="4">'2017'!$A$1:$O$54</definedName>
    <definedName name="_xlnm.Print_Area" localSheetId="3">'2018'!$A$1:$O$56</definedName>
    <definedName name="_xlnm.Print_Area" localSheetId="2">'2019'!$A$1:$O$58</definedName>
    <definedName name="_xlnm.Print_Area" localSheetId="1">'2020'!$A$1:$O$56</definedName>
    <definedName name="_xlnm.Print_Area" localSheetId="0">'2021'!$A$1:$P$52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<sst xmlns="http://schemas.openxmlformats.org/spreadsheetml/2006/main" count="882" uniqueCount="127">
  <si>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</si>
  <si>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</si>
  <si>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</si>
  <si>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</si>
  <si>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</si>
  <si>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</si>
  <si>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</si>
  <si>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</si>
  <si>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</si>
  <si>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</si>
  <si>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</si>
  <si>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</si>
  <si>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</si>
  <si>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</si>
  <si>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</si>
  <si>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</si>
  <si>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Solid Waste</t>
  </si>
  <si>
    <t>Impact Fees - Residential - Public Safety</t>
  </si>
  <si>
    <t>Impact Fees - Residential - Other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</si>
  <si>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</si>
  <si>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</si>
  <si>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</si>
  <si>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</si>
  <si>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</si>
  <si>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</si>
  <si>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</si>
  <si>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</si>
  <si>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</si>
  <si>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</si>
  <si>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</si>
  <si>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</si>
  <si>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</si>
  <si>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</si>
  <si>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</si>
  <si>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</si>
  <si>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</si>
  <si>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</si>
  <si>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</si>
  <si>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Administrative Service Fees</t>
  </si>
  <si>
    <t>Culture / Recreation - Special Events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</si>
  <si>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</si>
  <si>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</si>
  <si>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</si>
  <si>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</si>
  <si>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</si>
  <si>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</si>
  <si>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</si>
  <si>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Contributions and Donations from Private Sources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</si>
  <si>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</si>
  <si>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</si>
  <si>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</si>
  <si>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</si>
  <si>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</si>
  <si>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</si>
  <si>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</si>
  <si>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</si>
  <si>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</si>
  <si>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</si>
  <si>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Juno Beach Revenues Reported by Account Code and Fund Type</t>
  </si>
  <si>
    <t>Local Fiscal Year Ended September 30, 2010</t>
  </si>
  <si>
    <t>Utility Service Tax - Water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</si>
  <si>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</si>
  <si>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</si>
  <si>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</si>
  <si>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Sources</t>
  </si>
  <si>
    <t>Proceeds of General Capital Asset Dispositions - Sales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</si>
  <si>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</si>
  <si>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</si>
  <si>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</si>
  <si>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</si>
  <si>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</si>
  <si>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</si>
  <si>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Other Physical Environment</t>
  </si>
  <si>
    <t>Impact Fees - Public Safety</t>
  </si>
  <si>
    <t>Impact Fees - Other</t>
  </si>
  <si>
    <t>2008 Municipal Population:</t>
  </si>
  <si>
    <t>Local Fiscal Year Ended September 30, 2013</t>
  </si>
  <si>
    <t>First Local Option Fuel Tax (1 to 6 Cents)</t>
  </si>
  <si>
    <t>Second Local Option Fuel Tax (1 to 5 Cents)</t>
  </si>
  <si>
    <t>Communications Services Taxes (Chapter 202, F.S.)</t>
  </si>
  <si>
    <t>Local Business Tax (Chapter 205, F.S.)</t>
  </si>
  <si>
    <t>Impact Fees - Commercial - Public Safety</t>
  </si>
  <si>
    <t>Impact Fees - Commercial - Other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</si>
  <si>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</si>
  <si>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</si>
  <si>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</si>
  <si>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</si>
  <si>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</si>
  <si>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</si>
  <si>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</si>
  <si>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</si>
  <si>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State Grant - Culture / Recreation</t>
  </si>
  <si>
    <t>2014 Municipal Population:</t>
  </si>
  <si>
    <t>Local Fiscal Year Ended September 30, 2015</t>
  </si>
  <si>
    <t>2015 Municipal Population:</t>
  </si>
  <si>
    <t>Local Fiscal Year Ended September 30, 2016</t>
  </si>
  <si>
    <t>Utility Service Tax - Gas</t>
  </si>
  <si>
    <t>2016 Municipal Population:</t>
  </si>
  <si>
    <t>Local Fiscal Year Ended September 30, 2017</t>
  </si>
  <si>
    <t>Discretionary Sales Surtaxes</t>
  </si>
  <si>
    <t>Federal Grant - Human Services - Public Assistance</t>
  </si>
  <si>
    <t>2017 Municipal Population:</t>
  </si>
  <si>
    <t>Local Fiscal Year Ended September 30, 2018</t>
  </si>
  <si>
    <t>Public Safety - Law Enforcement Services</t>
  </si>
  <si>
    <t>Culture / Recreation - Other Culture / Recreation Charges</t>
  </si>
  <si>
    <t>2018 Municipal Population:</t>
  </si>
  <si>
    <t>Local Fiscal Year Ended September 30, 2019</t>
  </si>
  <si>
    <t>Court-Ordered Judgments and Fines - Intergovernmental Radio Communication Program</t>
  </si>
  <si>
    <t>2019 Municipal Population:</t>
  </si>
  <si>
    <t>Local Fiscal Year Ended September 30, 2020</t>
  </si>
  <si>
    <t>2020 Municipal Population:</t>
  </si>
  <si>
    <t>Local Fiscal Year Ended September 30, 2021</t>
  </si>
  <si>
    <t>Federal Grant - Physical Environment - Other Physical Environment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</si>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</sst>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114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115</v>
      </c>
      <c r="N4" s="35" t="s">
        <v>9</v>
      </c>
      <c r="O4" s="35" t="s">
        <v>116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117</v>
      </c>
      <c r="B5" s="26"/>
      <c r="C5" s="26"/>
      <c r="D5" s="27">
        <f aca="true" t="shared" si="0" ref="D5:N5">SUM(D6:D15)</f>
        <v>4500198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4500198</v>
      </c>
      <c r="P5" s="33">
        <f aca="true" t="shared" si="1" ref="P5:P48">(O5/P$50)</f>
        <v>1165.2506473329881</v>
      </c>
      <c r="Q5" s="6"/>
    </row>
    <row r="6" spans="1:17" ht="15">
      <c r="A6" s="12"/>
      <c r="B6" s="25">
        <v>311</v>
      </c>
      <c r="C6" s="20" t="s">
        <v>2</v>
      </c>
      <c r="D6" s="46">
        <v>3216449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3216449</v>
      </c>
      <c r="P6" s="47">
        <f t="shared" si="1"/>
        <v>832.8454168824443</v>
      </c>
      <c r="Q6" s="9"/>
    </row>
    <row r="7" spans="1:17" ht="15">
      <c r="A7" s="12"/>
      <c r="B7" s="25">
        <v>312.41</v>
      </c>
      <c r="C7" s="20" t="s">
        <v>118</v>
      </c>
      <c r="D7" s="46">
        <v>36759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5">SUM(D7:N7)</f>
        <v>36759</v>
      </c>
      <c r="P7" s="47">
        <f t="shared" si="1"/>
        <v>9.518125323666494</v>
      </c>
      <c r="Q7" s="9"/>
    </row>
    <row r="8" spans="1:17" ht="15">
      <c r="A8" s="12"/>
      <c r="B8" s="25">
        <v>312.43</v>
      </c>
      <c r="C8" s="20" t="s">
        <v>119</v>
      </c>
      <c r="D8" s="46">
        <v>16738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16738</v>
      </c>
      <c r="P8" s="47">
        <f t="shared" si="1"/>
        <v>4.334023821853962</v>
      </c>
      <c r="Q8" s="9"/>
    </row>
    <row r="9" spans="1:17" ht="15">
      <c r="A9" s="12"/>
      <c r="B9" s="25">
        <v>312.63</v>
      </c>
      <c r="C9" s="20" t="s">
        <v>120</v>
      </c>
      <c r="D9" s="46">
        <v>278462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278462</v>
      </c>
      <c r="P9" s="47">
        <f t="shared" si="1"/>
        <v>72.10305541170378</v>
      </c>
      <c r="Q9" s="9"/>
    </row>
    <row r="10" spans="1:17" ht="15">
      <c r="A10" s="12"/>
      <c r="B10" s="25">
        <v>314.1</v>
      </c>
      <c r="C10" s="20" t="s">
        <v>11</v>
      </c>
      <c r="D10" s="46">
        <v>445546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445546</v>
      </c>
      <c r="P10" s="47">
        <f t="shared" si="1"/>
        <v>115.36664940445365</v>
      </c>
      <c r="Q10" s="9"/>
    </row>
    <row r="11" spans="1:17" ht="15">
      <c r="A11" s="12"/>
      <c r="B11" s="25">
        <v>314.3</v>
      </c>
      <c r="C11" s="20" t="s">
        <v>60</v>
      </c>
      <c r="D11" s="46">
        <v>165851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165851</v>
      </c>
      <c r="P11" s="47">
        <f t="shared" si="1"/>
        <v>42.94432936302434</v>
      </c>
      <c r="Q11" s="9"/>
    </row>
    <row r="12" spans="1:17" ht="15">
      <c r="A12" s="12"/>
      <c r="B12" s="25">
        <v>314.4</v>
      </c>
      <c r="C12" s="20" t="s">
        <v>96</v>
      </c>
      <c r="D12" s="46">
        <v>16951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16951</v>
      </c>
      <c r="P12" s="47">
        <f t="shared" si="1"/>
        <v>4.389176592439151</v>
      </c>
      <c r="Q12" s="9"/>
    </row>
    <row r="13" spans="1:17" ht="15">
      <c r="A13" s="12"/>
      <c r="B13" s="25">
        <v>314.8</v>
      </c>
      <c r="C13" s="20" t="s">
        <v>12</v>
      </c>
      <c r="D13" s="46">
        <v>8022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8022</v>
      </c>
      <c r="P13" s="47">
        <f t="shared" si="1"/>
        <v>2.0771620921802176</v>
      </c>
      <c r="Q13" s="9"/>
    </row>
    <row r="14" spans="1:17" ht="15">
      <c r="A14" s="12"/>
      <c r="B14" s="25">
        <v>315.1</v>
      </c>
      <c r="C14" s="20" t="s">
        <v>121</v>
      </c>
      <c r="D14" s="46">
        <v>245760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245760</v>
      </c>
      <c r="P14" s="47">
        <f t="shared" si="1"/>
        <v>63.63542206110824</v>
      </c>
      <c r="Q14" s="9"/>
    </row>
    <row r="15" spans="1:17" ht="15">
      <c r="A15" s="12"/>
      <c r="B15" s="25">
        <v>316</v>
      </c>
      <c r="C15" s="20" t="s">
        <v>80</v>
      </c>
      <c r="D15" s="46">
        <v>69660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69660</v>
      </c>
      <c r="P15" s="47">
        <f t="shared" si="1"/>
        <v>18.03728638011393</v>
      </c>
      <c r="Q15" s="9"/>
    </row>
    <row r="16" spans="1:17" ht="15.75">
      <c r="A16" s="29" t="s">
        <v>15</v>
      </c>
      <c r="B16" s="30"/>
      <c r="C16" s="31"/>
      <c r="D16" s="32">
        <f aca="true" t="shared" si="3" ref="D16:N16">SUM(D17:D22)</f>
        <v>1769861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 aca="true" t="shared" si="4" ref="O16:O24">SUM(D16:N16)</f>
        <v>1769861</v>
      </c>
      <c r="P16" s="45">
        <f t="shared" si="1"/>
        <v>458.27576385292593</v>
      </c>
      <c r="Q16" s="10"/>
    </row>
    <row r="17" spans="1:17" ht="15">
      <c r="A17" s="12"/>
      <c r="B17" s="25">
        <v>322</v>
      </c>
      <c r="C17" s="20" t="s">
        <v>122</v>
      </c>
      <c r="D17" s="46">
        <v>1578200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1578200</v>
      </c>
      <c r="P17" s="47">
        <f t="shared" si="1"/>
        <v>408.64836872087</v>
      </c>
      <c r="Q17" s="9"/>
    </row>
    <row r="18" spans="1:17" ht="15">
      <c r="A18" s="12"/>
      <c r="B18" s="25">
        <v>323.7</v>
      </c>
      <c r="C18" s="20" t="s">
        <v>16</v>
      </c>
      <c r="D18" s="46">
        <v>79434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79434</v>
      </c>
      <c r="P18" s="47">
        <f t="shared" si="1"/>
        <v>20.56809943034697</v>
      </c>
      <c r="Q18" s="9"/>
    </row>
    <row r="19" spans="1:17" ht="15">
      <c r="A19" s="12"/>
      <c r="B19" s="25">
        <v>324.11</v>
      </c>
      <c r="C19" s="20" t="s">
        <v>17</v>
      </c>
      <c r="D19" s="46">
        <v>1354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1354</v>
      </c>
      <c r="P19" s="47">
        <f t="shared" si="1"/>
        <v>0.35059554634904194</v>
      </c>
      <c r="Q19" s="9"/>
    </row>
    <row r="20" spans="1:17" ht="15">
      <c r="A20" s="12"/>
      <c r="B20" s="25">
        <v>324.91</v>
      </c>
      <c r="C20" s="20" t="s">
        <v>18</v>
      </c>
      <c r="D20" s="46">
        <v>12495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12495</v>
      </c>
      <c r="P20" s="47">
        <f t="shared" si="1"/>
        <v>3.235370274469187</v>
      </c>
      <c r="Q20" s="9"/>
    </row>
    <row r="21" spans="1:17" ht="15">
      <c r="A21" s="12"/>
      <c r="B21" s="25">
        <v>325.2</v>
      </c>
      <c r="C21" s="20" t="s">
        <v>19</v>
      </c>
      <c r="D21" s="46">
        <v>71463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71463</v>
      </c>
      <c r="P21" s="47">
        <f t="shared" si="1"/>
        <v>18.50414293112377</v>
      </c>
      <c r="Q21" s="9"/>
    </row>
    <row r="22" spans="1:17" ht="15">
      <c r="A22" s="12"/>
      <c r="B22" s="25">
        <v>329.5</v>
      </c>
      <c r="C22" s="20" t="s">
        <v>123</v>
      </c>
      <c r="D22" s="46">
        <v>26915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26915</v>
      </c>
      <c r="P22" s="47">
        <f t="shared" si="1"/>
        <v>6.96918694976696</v>
      </c>
      <c r="Q22" s="9"/>
    </row>
    <row r="23" spans="1:17" ht="15.75">
      <c r="A23" s="29" t="s">
        <v>124</v>
      </c>
      <c r="B23" s="30"/>
      <c r="C23" s="31"/>
      <c r="D23" s="32">
        <f aca="true" t="shared" si="5" ref="D23:N23">SUM(D24:D33)</f>
        <v>617985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 t="shared" si="4"/>
        <v>617985</v>
      </c>
      <c r="P23" s="45">
        <f t="shared" si="1"/>
        <v>160.01683065769032</v>
      </c>
      <c r="Q23" s="10"/>
    </row>
    <row r="24" spans="1:17" ht="15">
      <c r="A24" s="12"/>
      <c r="B24" s="25">
        <v>331.2</v>
      </c>
      <c r="C24" s="20" t="s">
        <v>21</v>
      </c>
      <c r="D24" s="46">
        <v>20221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20221</v>
      </c>
      <c r="P24" s="47">
        <f t="shared" si="1"/>
        <v>5.235888140859658</v>
      </c>
      <c r="Q24" s="9"/>
    </row>
    <row r="25" spans="1:17" ht="15">
      <c r="A25" s="12"/>
      <c r="B25" s="25">
        <v>331.39</v>
      </c>
      <c r="C25" s="20" t="s">
        <v>112</v>
      </c>
      <c r="D25" s="46">
        <v>59917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6" ref="O25:O31">SUM(D25:N25)</f>
        <v>59917</v>
      </c>
      <c r="P25" s="47">
        <f t="shared" si="1"/>
        <v>15.514500258933195</v>
      </c>
      <c r="Q25" s="9"/>
    </row>
    <row r="26" spans="1:17" ht="15">
      <c r="A26" s="12"/>
      <c r="B26" s="25">
        <v>334.39</v>
      </c>
      <c r="C26" s="20" t="s">
        <v>72</v>
      </c>
      <c r="D26" s="46">
        <v>100000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100000</v>
      </c>
      <c r="P26" s="47">
        <f t="shared" si="1"/>
        <v>25.89331952356292</v>
      </c>
      <c r="Q26" s="9"/>
    </row>
    <row r="27" spans="1:17" ht="15">
      <c r="A27" s="12"/>
      <c r="B27" s="25">
        <v>334.9</v>
      </c>
      <c r="C27" s="20" t="s">
        <v>83</v>
      </c>
      <c r="D27" s="46">
        <v>14114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14114</v>
      </c>
      <c r="P27" s="47">
        <f t="shared" si="1"/>
        <v>3.6545831175556707</v>
      </c>
      <c r="Q27" s="9"/>
    </row>
    <row r="28" spans="1:17" ht="15">
      <c r="A28" s="12"/>
      <c r="B28" s="25">
        <v>335.125</v>
      </c>
      <c r="C28" s="20" t="s">
        <v>125</v>
      </c>
      <c r="D28" s="46">
        <v>98470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98470</v>
      </c>
      <c r="P28" s="47">
        <f t="shared" si="1"/>
        <v>25.49715173485241</v>
      </c>
      <c r="Q28" s="9"/>
    </row>
    <row r="29" spans="1:17" ht="15">
      <c r="A29" s="12"/>
      <c r="B29" s="25">
        <v>335.14</v>
      </c>
      <c r="C29" s="20" t="s">
        <v>85</v>
      </c>
      <c r="D29" s="46">
        <v>809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809</v>
      </c>
      <c r="P29" s="47">
        <f t="shared" si="1"/>
        <v>0.20947695494562402</v>
      </c>
      <c r="Q29" s="9"/>
    </row>
    <row r="30" spans="1:17" ht="15">
      <c r="A30" s="12"/>
      <c r="B30" s="25">
        <v>335.15</v>
      </c>
      <c r="C30" s="20" t="s">
        <v>86</v>
      </c>
      <c r="D30" s="46">
        <v>7922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7922</v>
      </c>
      <c r="P30" s="47">
        <f t="shared" si="1"/>
        <v>2.0512687726566545</v>
      </c>
      <c r="Q30" s="9"/>
    </row>
    <row r="31" spans="1:17" ht="15">
      <c r="A31" s="12"/>
      <c r="B31" s="25">
        <v>335.18</v>
      </c>
      <c r="C31" s="20" t="s">
        <v>126</v>
      </c>
      <c r="D31" s="46">
        <v>300734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300734</v>
      </c>
      <c r="P31" s="47">
        <f t="shared" si="1"/>
        <v>77.87001553599171</v>
      </c>
      <c r="Q31" s="9"/>
    </row>
    <row r="32" spans="1:17" ht="15">
      <c r="A32" s="12"/>
      <c r="B32" s="25">
        <v>335.48</v>
      </c>
      <c r="C32" s="20" t="s">
        <v>29</v>
      </c>
      <c r="D32" s="46">
        <v>3701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7" ref="O32:O48">SUM(D32:N32)</f>
        <v>3701</v>
      </c>
      <c r="P32" s="47">
        <f t="shared" si="1"/>
        <v>0.9583117555670637</v>
      </c>
      <c r="Q32" s="9"/>
    </row>
    <row r="33" spans="1:17" ht="15">
      <c r="A33" s="12"/>
      <c r="B33" s="25">
        <v>338</v>
      </c>
      <c r="C33" s="20" t="s">
        <v>31</v>
      </c>
      <c r="D33" s="46">
        <v>12097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12097</v>
      </c>
      <c r="P33" s="47">
        <f t="shared" si="1"/>
        <v>3.1323148627654067</v>
      </c>
      <c r="Q33" s="9"/>
    </row>
    <row r="34" spans="1:17" ht="15.75">
      <c r="A34" s="29" t="s">
        <v>36</v>
      </c>
      <c r="B34" s="30"/>
      <c r="C34" s="31"/>
      <c r="D34" s="32">
        <f aca="true" t="shared" si="8" ref="D34:N34">SUM(D35:D37)</f>
        <v>38900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7"/>
        <v>38900</v>
      </c>
      <c r="P34" s="45">
        <f t="shared" si="1"/>
        <v>10.072501294665976</v>
      </c>
      <c r="Q34" s="10"/>
    </row>
    <row r="35" spans="1:17" ht="15">
      <c r="A35" s="12"/>
      <c r="B35" s="25">
        <v>341.9</v>
      </c>
      <c r="C35" s="20" t="s">
        <v>88</v>
      </c>
      <c r="D35" s="46">
        <v>9280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9280</v>
      </c>
      <c r="P35" s="47">
        <f t="shared" si="1"/>
        <v>2.4029000517866392</v>
      </c>
      <c r="Q35" s="9"/>
    </row>
    <row r="36" spans="1:17" ht="15">
      <c r="A36" s="12"/>
      <c r="B36" s="25">
        <v>342.1</v>
      </c>
      <c r="C36" s="20" t="s">
        <v>103</v>
      </c>
      <c r="D36" s="46">
        <v>28955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28955</v>
      </c>
      <c r="P36" s="47">
        <f t="shared" si="1"/>
        <v>7.497410668047643</v>
      </c>
      <c r="Q36" s="9"/>
    </row>
    <row r="37" spans="1:17" ht="15">
      <c r="A37" s="12"/>
      <c r="B37" s="25">
        <v>347.4</v>
      </c>
      <c r="C37" s="20" t="s">
        <v>39</v>
      </c>
      <c r="D37" s="46">
        <v>665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665</v>
      </c>
      <c r="P37" s="47">
        <f t="shared" si="1"/>
        <v>0.17219057483169342</v>
      </c>
      <c r="Q37" s="9"/>
    </row>
    <row r="38" spans="1:17" ht="15.75">
      <c r="A38" s="29" t="s">
        <v>37</v>
      </c>
      <c r="B38" s="30"/>
      <c r="C38" s="31"/>
      <c r="D38" s="32">
        <f aca="true" t="shared" si="9" ref="D38:N38">SUM(D39:D41)</f>
        <v>30775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7"/>
        <v>30775</v>
      </c>
      <c r="P38" s="45">
        <f t="shared" si="1"/>
        <v>7.968669083376489</v>
      </c>
      <c r="Q38" s="10"/>
    </row>
    <row r="39" spans="1:17" ht="15">
      <c r="A39" s="13"/>
      <c r="B39" s="39">
        <v>351.7</v>
      </c>
      <c r="C39" s="21" t="s">
        <v>107</v>
      </c>
      <c r="D39" s="46">
        <v>1150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1150</v>
      </c>
      <c r="P39" s="47">
        <f t="shared" si="1"/>
        <v>0.29777317452097357</v>
      </c>
      <c r="Q39" s="9"/>
    </row>
    <row r="40" spans="1:17" ht="15">
      <c r="A40" s="13"/>
      <c r="B40" s="39">
        <v>354</v>
      </c>
      <c r="C40" s="21" t="s">
        <v>42</v>
      </c>
      <c r="D40" s="46">
        <v>25951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25951</v>
      </c>
      <c r="P40" s="47">
        <f t="shared" si="1"/>
        <v>6.719575349559814</v>
      </c>
      <c r="Q40" s="9"/>
    </row>
    <row r="41" spans="1:17" ht="15">
      <c r="A41" s="13"/>
      <c r="B41" s="39">
        <v>359</v>
      </c>
      <c r="C41" s="21" t="s">
        <v>43</v>
      </c>
      <c r="D41" s="46">
        <v>3674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3674</v>
      </c>
      <c r="P41" s="47">
        <f t="shared" si="1"/>
        <v>0.9513205592957017</v>
      </c>
      <c r="Q41" s="9"/>
    </row>
    <row r="42" spans="1:17" ht="15.75">
      <c r="A42" s="29" t="s">
        <v>3</v>
      </c>
      <c r="B42" s="30"/>
      <c r="C42" s="31"/>
      <c r="D42" s="32">
        <f aca="true" t="shared" si="10" ref="D42:N42">SUM(D43:D45)</f>
        <v>187479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si="7"/>
        <v>187479</v>
      </c>
      <c r="P42" s="45">
        <f t="shared" si="1"/>
        <v>48.54453650958053</v>
      </c>
      <c r="Q42" s="10"/>
    </row>
    <row r="43" spans="1:17" ht="15">
      <c r="A43" s="12"/>
      <c r="B43" s="25">
        <v>361.1</v>
      </c>
      <c r="C43" s="20" t="s">
        <v>44</v>
      </c>
      <c r="D43" s="46">
        <v>34202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34202</v>
      </c>
      <c r="P43" s="47">
        <f t="shared" si="1"/>
        <v>8.85603314344899</v>
      </c>
      <c r="Q43" s="9"/>
    </row>
    <row r="44" spans="1:17" ht="15">
      <c r="A44" s="12"/>
      <c r="B44" s="25">
        <v>366</v>
      </c>
      <c r="C44" s="20" t="s">
        <v>47</v>
      </c>
      <c r="D44" s="46">
        <v>59691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59691</v>
      </c>
      <c r="P44" s="47">
        <f t="shared" si="1"/>
        <v>15.455981356809943</v>
      </c>
      <c r="Q44" s="9"/>
    </row>
    <row r="45" spans="1:17" ht="15">
      <c r="A45" s="12"/>
      <c r="B45" s="25">
        <v>369.9</v>
      </c>
      <c r="C45" s="20" t="s">
        <v>49</v>
      </c>
      <c r="D45" s="46">
        <v>93586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93586</v>
      </c>
      <c r="P45" s="47">
        <f t="shared" si="1"/>
        <v>24.232522009321595</v>
      </c>
      <c r="Q45" s="9"/>
    </row>
    <row r="46" spans="1:17" ht="15.75">
      <c r="A46" s="29" t="s">
        <v>64</v>
      </c>
      <c r="B46" s="30"/>
      <c r="C46" s="31"/>
      <c r="D46" s="32">
        <f aca="true" t="shared" si="11" ref="D46:N46">SUM(D47:D47)</f>
        <v>17848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7"/>
        <v>17848</v>
      </c>
      <c r="P46" s="45">
        <f t="shared" si="1"/>
        <v>4.62143966856551</v>
      </c>
      <c r="Q46" s="9"/>
    </row>
    <row r="47" spans="1:17" ht="15.75" thickBot="1">
      <c r="A47" s="12"/>
      <c r="B47" s="25">
        <v>388.1</v>
      </c>
      <c r="C47" s="20" t="s">
        <v>65</v>
      </c>
      <c r="D47" s="46">
        <v>17848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17848</v>
      </c>
      <c r="P47" s="47">
        <f t="shared" si="1"/>
        <v>4.62143966856551</v>
      </c>
      <c r="Q47" s="9"/>
    </row>
    <row r="48" spans="1:120" ht="16.5" thickBot="1">
      <c r="A48" s="14" t="s">
        <v>40</v>
      </c>
      <c r="B48" s="23"/>
      <c r="C48" s="22"/>
      <c r="D48" s="15">
        <f aca="true" t="shared" si="12" ref="D48:N48">SUM(D5,D16,D23,D34,D38,D42,D46)</f>
        <v>7163046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 t="shared" si="7"/>
        <v>7163046</v>
      </c>
      <c r="P48" s="38">
        <f t="shared" si="1"/>
        <v>1854.7503883997929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113</v>
      </c>
      <c r="N50" s="48"/>
      <c r="O50" s="48"/>
      <c r="P50" s="43">
        <v>3862</v>
      </c>
    </row>
    <row r="51" spans="1:16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sheetProtection/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3512942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3512942</v>
      </c>
      <c r="O5" s="33">
        <f aca="true" t="shared" si="1" ref="O5:O42">(N5/O$44)</f>
        <v>1086.5889266934735</v>
      </c>
      <c r="P5" s="6"/>
    </row>
    <row r="6" spans="1:16" ht="15">
      <c r="A6" s="12"/>
      <c r="B6" s="25">
        <v>311</v>
      </c>
      <c r="C6" s="20" t="s">
        <v>2</v>
      </c>
      <c r="D6" s="46">
        <v>2560031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2560031</v>
      </c>
      <c r="O6" s="47">
        <f t="shared" si="1"/>
        <v>791.8437983297247</v>
      </c>
      <c r="P6" s="9"/>
    </row>
    <row r="7" spans="1:16" ht="15">
      <c r="A7" s="12"/>
      <c r="B7" s="25">
        <v>312.1</v>
      </c>
      <c r="C7" s="20" t="s">
        <v>10</v>
      </c>
      <c r="D7" s="46">
        <v>51374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51374</v>
      </c>
      <c r="O7" s="47">
        <f t="shared" si="1"/>
        <v>15.890504175688216</v>
      </c>
      <c r="P7" s="9"/>
    </row>
    <row r="8" spans="1:16" ht="15">
      <c r="A8" s="12"/>
      <c r="B8" s="25">
        <v>314.1</v>
      </c>
      <c r="C8" s="20" t="s">
        <v>11</v>
      </c>
      <c r="D8" s="46">
        <v>331178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331178</v>
      </c>
      <c r="O8" s="47">
        <f t="shared" si="1"/>
        <v>102.43674605629447</v>
      </c>
      <c r="P8" s="9"/>
    </row>
    <row r="9" spans="1:16" ht="15">
      <c r="A9" s="12"/>
      <c r="B9" s="25">
        <v>314.3</v>
      </c>
      <c r="C9" s="20" t="s">
        <v>60</v>
      </c>
      <c r="D9" s="46">
        <v>122765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122765</v>
      </c>
      <c r="O9" s="47">
        <f t="shared" si="1"/>
        <v>37.97247138880297</v>
      </c>
      <c r="P9" s="9"/>
    </row>
    <row r="10" spans="1:16" ht="15">
      <c r="A10" s="12"/>
      <c r="B10" s="25">
        <v>314.8</v>
      </c>
      <c r="C10" s="20" t="s">
        <v>12</v>
      </c>
      <c r="D10" s="46">
        <v>19463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19463</v>
      </c>
      <c r="O10" s="47">
        <f t="shared" si="1"/>
        <v>6.020105165480977</v>
      </c>
      <c r="P10" s="9"/>
    </row>
    <row r="11" spans="1:16" ht="15">
      <c r="A11" s="12"/>
      <c r="B11" s="25">
        <v>315</v>
      </c>
      <c r="C11" s="20" t="s">
        <v>13</v>
      </c>
      <c r="D11" s="46">
        <v>369619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369619</v>
      </c>
      <c r="O11" s="47">
        <f t="shared" si="1"/>
        <v>114.32694092174451</v>
      </c>
      <c r="P11" s="9"/>
    </row>
    <row r="12" spans="1:16" ht="15">
      <c r="A12" s="12"/>
      <c r="B12" s="25">
        <v>316</v>
      </c>
      <c r="C12" s="20" t="s">
        <v>14</v>
      </c>
      <c r="D12" s="46">
        <v>58512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58512</v>
      </c>
      <c r="O12" s="47">
        <f t="shared" si="1"/>
        <v>18.098360655737704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348853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2">SUM(D13:M13)</f>
        <v>348853</v>
      </c>
      <c r="O13" s="45">
        <f t="shared" si="1"/>
        <v>107.90380451592948</v>
      </c>
      <c r="P13" s="10"/>
    </row>
    <row r="14" spans="1:16" ht="15">
      <c r="A14" s="12"/>
      <c r="B14" s="25">
        <v>322</v>
      </c>
      <c r="C14" s="20" t="s">
        <v>0</v>
      </c>
      <c r="D14" s="46">
        <v>203297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203297</v>
      </c>
      <c r="O14" s="47">
        <f t="shared" si="1"/>
        <v>62.88184348901949</v>
      </c>
      <c r="P14" s="9"/>
    </row>
    <row r="15" spans="1:16" ht="15">
      <c r="A15" s="12"/>
      <c r="B15" s="25">
        <v>323.7</v>
      </c>
      <c r="C15" s="20" t="s">
        <v>16</v>
      </c>
      <c r="D15" s="46">
        <v>59072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59072</v>
      </c>
      <c r="O15" s="47">
        <f t="shared" si="1"/>
        <v>18.27157438911228</v>
      </c>
      <c r="P15" s="9"/>
    </row>
    <row r="16" spans="1:16" ht="15">
      <c r="A16" s="12"/>
      <c r="B16" s="25">
        <v>325.2</v>
      </c>
      <c r="C16" s="20" t="s">
        <v>19</v>
      </c>
      <c r="D16" s="46">
        <v>80754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80754</v>
      </c>
      <c r="O16" s="47">
        <f t="shared" si="1"/>
        <v>24.97803897309001</v>
      </c>
      <c r="P16" s="9"/>
    </row>
    <row r="17" spans="1:16" ht="15">
      <c r="A17" s="12"/>
      <c r="B17" s="25">
        <v>329</v>
      </c>
      <c r="C17" s="20" t="s">
        <v>20</v>
      </c>
      <c r="D17" s="46">
        <v>5730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5730</v>
      </c>
      <c r="O17" s="47">
        <f t="shared" si="1"/>
        <v>1.7723476647077019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SUM(D19:D26)</f>
        <v>349156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349156</v>
      </c>
      <c r="O18" s="45">
        <f t="shared" si="1"/>
        <v>107.99752551809465</v>
      </c>
      <c r="P18" s="10"/>
    </row>
    <row r="19" spans="1:16" ht="15">
      <c r="A19" s="12"/>
      <c r="B19" s="25">
        <v>331.9</v>
      </c>
      <c r="C19" s="20" t="s">
        <v>23</v>
      </c>
      <c r="D19" s="46">
        <v>34250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34250</v>
      </c>
      <c r="O19" s="47">
        <f t="shared" si="1"/>
        <v>10.593875657284256</v>
      </c>
      <c r="P19" s="9"/>
    </row>
    <row r="20" spans="1:16" ht="15">
      <c r="A20" s="12"/>
      <c r="B20" s="25">
        <v>335.12</v>
      </c>
      <c r="C20" s="20" t="s">
        <v>25</v>
      </c>
      <c r="D20" s="46">
        <v>69868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69868</v>
      </c>
      <c r="O20" s="47">
        <f t="shared" si="1"/>
        <v>21.610887720383545</v>
      </c>
      <c r="P20" s="9"/>
    </row>
    <row r="21" spans="1:16" ht="15">
      <c r="A21" s="12"/>
      <c r="B21" s="25">
        <v>335.14</v>
      </c>
      <c r="C21" s="20" t="s">
        <v>26</v>
      </c>
      <c r="D21" s="46">
        <v>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867</v>
      </c>
      <c r="O21" s="47">
        <f t="shared" si="1"/>
        <v>0.2681719764924219</v>
      </c>
      <c r="P21" s="9"/>
    </row>
    <row r="22" spans="1:16" ht="15">
      <c r="A22" s="12"/>
      <c r="B22" s="25">
        <v>335.15</v>
      </c>
      <c r="C22" s="20" t="s">
        <v>27</v>
      </c>
      <c r="D22" s="46">
        <v>6246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6246</v>
      </c>
      <c r="O22" s="47">
        <f t="shared" si="1"/>
        <v>1.9319517476028456</v>
      </c>
      <c r="P22" s="9"/>
    </row>
    <row r="23" spans="1:16" ht="15">
      <c r="A23" s="12"/>
      <c r="B23" s="25">
        <v>335.18</v>
      </c>
      <c r="C23" s="20" t="s">
        <v>28</v>
      </c>
      <c r="D23" s="46">
        <v>207754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207754</v>
      </c>
      <c r="O23" s="47">
        <f t="shared" si="1"/>
        <v>64.2604392205382</v>
      </c>
      <c r="P23" s="9"/>
    </row>
    <row r="24" spans="1:16" ht="15">
      <c r="A24" s="12"/>
      <c r="B24" s="25">
        <v>335.49</v>
      </c>
      <c r="C24" s="20" t="s">
        <v>29</v>
      </c>
      <c r="D24" s="46">
        <v>3543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3543</v>
      </c>
      <c r="O24" s="47">
        <f t="shared" si="1"/>
        <v>1.0958861738323538</v>
      </c>
      <c r="P24" s="9"/>
    </row>
    <row r="25" spans="1:16" ht="15">
      <c r="A25" s="12"/>
      <c r="B25" s="25">
        <v>337.2</v>
      </c>
      <c r="C25" s="20" t="s">
        <v>30</v>
      </c>
      <c r="D25" s="46">
        <v>3820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3820</v>
      </c>
      <c r="O25" s="47">
        <f t="shared" si="1"/>
        <v>1.1815651098051345</v>
      </c>
      <c r="P25" s="9"/>
    </row>
    <row r="26" spans="1:16" ht="15">
      <c r="A26" s="12"/>
      <c r="B26" s="25">
        <v>338</v>
      </c>
      <c r="C26" s="20" t="s">
        <v>31</v>
      </c>
      <c r="D26" s="46">
        <v>22808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22808</v>
      </c>
      <c r="O26" s="47">
        <f t="shared" si="1"/>
        <v>7.054747912155892</v>
      </c>
      <c r="P26" s="9"/>
    </row>
    <row r="27" spans="1:16" ht="15.75">
      <c r="A27" s="29" t="s">
        <v>36</v>
      </c>
      <c r="B27" s="30"/>
      <c r="C27" s="31"/>
      <c r="D27" s="32">
        <f aca="true" t="shared" si="6" ref="D27:M27">SUM(D28:D29)</f>
        <v>9414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9414</v>
      </c>
      <c r="O27" s="45">
        <f t="shared" si="1"/>
        <v>2.911846582121868</v>
      </c>
      <c r="P27" s="10"/>
    </row>
    <row r="28" spans="1:16" ht="15">
      <c r="A28" s="12"/>
      <c r="B28" s="25">
        <v>341.1</v>
      </c>
      <c r="C28" s="20" t="s">
        <v>57</v>
      </c>
      <c r="D28" s="46">
        <v>2834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2834</v>
      </c>
      <c r="O28" s="47">
        <f t="shared" si="1"/>
        <v>0.8765852149706155</v>
      </c>
      <c r="P28" s="9"/>
    </row>
    <row r="29" spans="1:16" ht="15">
      <c r="A29" s="12"/>
      <c r="B29" s="25">
        <v>347.4</v>
      </c>
      <c r="C29" s="20" t="s">
        <v>39</v>
      </c>
      <c r="D29" s="46">
        <v>6580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6580</v>
      </c>
      <c r="O29" s="47">
        <f t="shared" si="1"/>
        <v>2.0352613671512527</v>
      </c>
      <c r="P29" s="9"/>
    </row>
    <row r="30" spans="1:16" ht="15.75">
      <c r="A30" s="29" t="s">
        <v>37</v>
      </c>
      <c r="B30" s="30"/>
      <c r="C30" s="31"/>
      <c r="D30" s="32">
        <f aca="true" t="shared" si="7" ref="D30:M30">SUM(D31:D32)</f>
        <v>532855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532855</v>
      </c>
      <c r="O30" s="45">
        <f t="shared" si="1"/>
        <v>164.81750695948037</v>
      </c>
      <c r="P30" s="10"/>
    </row>
    <row r="31" spans="1:16" ht="15">
      <c r="A31" s="13"/>
      <c r="B31" s="39">
        <v>354</v>
      </c>
      <c r="C31" s="21" t="s">
        <v>42</v>
      </c>
      <c r="D31" s="46">
        <v>425554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425554</v>
      </c>
      <c r="O31" s="47">
        <f t="shared" si="1"/>
        <v>131.628209093721</v>
      </c>
      <c r="P31" s="9"/>
    </row>
    <row r="32" spans="1:16" ht="15">
      <c r="A32" s="13"/>
      <c r="B32" s="39">
        <v>359</v>
      </c>
      <c r="C32" s="21" t="s">
        <v>43</v>
      </c>
      <c r="D32" s="46">
        <v>107301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107301</v>
      </c>
      <c r="O32" s="47">
        <f t="shared" si="1"/>
        <v>33.18929786575936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SUM(D34:D39)</f>
        <v>146982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80959</v>
      </c>
      <c r="L33" s="32">
        <f t="shared" si="8"/>
        <v>0</v>
      </c>
      <c r="M33" s="32">
        <f t="shared" si="8"/>
        <v>0</v>
      </c>
      <c r="N33" s="32">
        <f t="shared" si="4"/>
        <v>227941</v>
      </c>
      <c r="O33" s="45">
        <f t="shared" si="1"/>
        <v>70.50448499845345</v>
      </c>
      <c r="P33" s="10"/>
    </row>
    <row r="34" spans="1:16" ht="15">
      <c r="A34" s="12"/>
      <c r="B34" s="25">
        <v>361.1</v>
      </c>
      <c r="C34" s="20" t="s">
        <v>44</v>
      </c>
      <c r="D34" s="46">
        <v>50445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50445</v>
      </c>
      <c r="O34" s="47">
        <f t="shared" si="1"/>
        <v>15.603154964429322</v>
      </c>
      <c r="P34" s="9"/>
    </row>
    <row r="35" spans="1:16" ht="15">
      <c r="A35" s="12"/>
      <c r="B35" s="25">
        <v>361.2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8648</v>
      </c>
      <c r="L35" s="46">
        <v>0</v>
      </c>
      <c r="M35" s="46">
        <v>0</v>
      </c>
      <c r="N35" s="46">
        <f t="shared" si="4"/>
        <v>8648</v>
      </c>
      <c r="O35" s="47">
        <f t="shared" si="1"/>
        <v>2.674914939684504</v>
      </c>
      <c r="P35" s="9"/>
    </row>
    <row r="36" spans="1:16" ht="15">
      <c r="A36" s="12"/>
      <c r="B36" s="25">
        <v>361.3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48645</v>
      </c>
      <c r="L36" s="46">
        <v>0</v>
      </c>
      <c r="M36" s="46">
        <v>0</v>
      </c>
      <c r="N36" s="46">
        <f t="shared" si="4"/>
        <v>48645</v>
      </c>
      <c r="O36" s="47">
        <f t="shared" si="1"/>
        <v>15.046396535725332</v>
      </c>
      <c r="P36" s="9"/>
    </row>
    <row r="37" spans="1:16" ht="15">
      <c r="A37" s="12"/>
      <c r="B37" s="25">
        <v>366</v>
      </c>
      <c r="C37" s="20" t="s">
        <v>47</v>
      </c>
      <c r="D37" s="46">
        <v>25743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25743</v>
      </c>
      <c r="O37" s="47">
        <f t="shared" si="1"/>
        <v>7.962573461181565</v>
      </c>
      <c r="P37" s="9"/>
    </row>
    <row r="38" spans="1:16" ht="15">
      <c r="A38" s="12"/>
      <c r="B38" s="25">
        <v>368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23666</v>
      </c>
      <c r="L38" s="46">
        <v>0</v>
      </c>
      <c r="M38" s="46">
        <v>0</v>
      </c>
      <c r="N38" s="46">
        <f t="shared" si="4"/>
        <v>23666</v>
      </c>
      <c r="O38" s="47">
        <f t="shared" si="1"/>
        <v>7.320136096504794</v>
      </c>
      <c r="P38" s="9"/>
    </row>
    <row r="39" spans="1:16" ht="15">
      <c r="A39" s="12"/>
      <c r="B39" s="25">
        <v>369.9</v>
      </c>
      <c r="C39" s="20" t="s">
        <v>49</v>
      </c>
      <c r="D39" s="46">
        <v>70794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70794</v>
      </c>
      <c r="O39" s="47">
        <f t="shared" si="1"/>
        <v>21.89730900092793</v>
      </c>
      <c r="P39" s="9"/>
    </row>
    <row r="40" spans="1:16" ht="15.75">
      <c r="A40" s="29" t="s">
        <v>64</v>
      </c>
      <c r="B40" s="30"/>
      <c r="C40" s="31"/>
      <c r="D40" s="32">
        <f aca="true" t="shared" si="9" ref="D40:M40">SUM(D41:D41)</f>
        <v>4200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4200</v>
      </c>
      <c r="O40" s="45">
        <f t="shared" si="1"/>
        <v>1.2991030003093103</v>
      </c>
      <c r="P40" s="9"/>
    </row>
    <row r="41" spans="1:16" ht="15.75" thickBot="1">
      <c r="A41" s="12"/>
      <c r="B41" s="25">
        <v>388.1</v>
      </c>
      <c r="C41" s="20" t="s">
        <v>65</v>
      </c>
      <c r="D41" s="46">
        <v>4200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4200</v>
      </c>
      <c r="O41" s="47">
        <f t="shared" si="1"/>
        <v>1.2991030003093103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0" ref="D42:M42">SUM(D5,D13,D18,D27,D30,D33,D40)</f>
        <v>4904402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80959</v>
      </c>
      <c r="L42" s="15">
        <f t="shared" si="10"/>
        <v>0</v>
      </c>
      <c r="M42" s="15">
        <f t="shared" si="10"/>
        <v>0</v>
      </c>
      <c r="N42" s="15">
        <f t="shared" si="4"/>
        <v>4985361</v>
      </c>
      <c r="O42" s="38">
        <f t="shared" si="1"/>
        <v>1542.0231982678627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68</v>
      </c>
      <c r="M44" s="48"/>
      <c r="N44" s="48"/>
      <c r="O44" s="43">
        <v>3233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3537043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3537043</v>
      </c>
      <c r="O5" s="33">
        <f aca="true" t="shared" si="1" ref="O5:O42">(N5/O$44)</f>
        <v>1111.9280100597296</v>
      </c>
      <c r="P5" s="6"/>
    </row>
    <row r="6" spans="1:16" ht="15">
      <c r="A6" s="12"/>
      <c r="B6" s="25">
        <v>311</v>
      </c>
      <c r="C6" s="20" t="s">
        <v>2</v>
      </c>
      <c r="D6" s="46">
        <v>2612852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2612852</v>
      </c>
      <c r="O6" s="47">
        <f t="shared" si="1"/>
        <v>821.3932725558001</v>
      </c>
      <c r="P6" s="9"/>
    </row>
    <row r="7" spans="1:16" ht="15">
      <c r="A7" s="12"/>
      <c r="B7" s="25">
        <v>312.1</v>
      </c>
      <c r="C7" s="20" t="s">
        <v>10</v>
      </c>
      <c r="D7" s="46">
        <v>45733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45733</v>
      </c>
      <c r="O7" s="47">
        <f t="shared" si="1"/>
        <v>14.376925495127319</v>
      </c>
      <c r="P7" s="9"/>
    </row>
    <row r="8" spans="1:16" ht="15">
      <c r="A8" s="12"/>
      <c r="B8" s="25">
        <v>314.1</v>
      </c>
      <c r="C8" s="20" t="s">
        <v>11</v>
      </c>
      <c r="D8" s="46">
        <v>330249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330249</v>
      </c>
      <c r="O8" s="47">
        <f t="shared" si="1"/>
        <v>103.81923923294562</v>
      </c>
      <c r="P8" s="9"/>
    </row>
    <row r="9" spans="1:16" ht="15">
      <c r="A9" s="12"/>
      <c r="B9" s="25">
        <v>314.3</v>
      </c>
      <c r="C9" s="20" t="s">
        <v>60</v>
      </c>
      <c r="D9" s="46">
        <v>113556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113556</v>
      </c>
      <c r="O9" s="47">
        <f t="shared" si="1"/>
        <v>35.69820811065703</v>
      </c>
      <c r="P9" s="9"/>
    </row>
    <row r="10" spans="1:16" ht="15">
      <c r="A10" s="12"/>
      <c r="B10" s="25">
        <v>314.8</v>
      </c>
      <c r="C10" s="20" t="s">
        <v>12</v>
      </c>
      <c r="D10" s="46">
        <v>20770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20770</v>
      </c>
      <c r="O10" s="47">
        <f t="shared" si="1"/>
        <v>6.5293932725558</v>
      </c>
      <c r="P10" s="9"/>
    </row>
    <row r="11" spans="1:16" ht="15">
      <c r="A11" s="12"/>
      <c r="B11" s="25">
        <v>315</v>
      </c>
      <c r="C11" s="20" t="s">
        <v>13</v>
      </c>
      <c r="D11" s="46">
        <v>356511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356511</v>
      </c>
      <c r="O11" s="47">
        <f t="shared" si="1"/>
        <v>112.07513360578434</v>
      </c>
      <c r="P11" s="9"/>
    </row>
    <row r="12" spans="1:16" ht="15">
      <c r="A12" s="12"/>
      <c r="B12" s="25">
        <v>316</v>
      </c>
      <c r="C12" s="20" t="s">
        <v>14</v>
      </c>
      <c r="D12" s="46">
        <v>57372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57372</v>
      </c>
      <c r="O12" s="47">
        <f t="shared" si="1"/>
        <v>18.035837786859478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360551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2">SUM(D13:M13)</f>
        <v>360551</v>
      </c>
      <c r="O13" s="45">
        <f t="shared" si="1"/>
        <v>113.34517447343603</v>
      </c>
      <c r="P13" s="10"/>
    </row>
    <row r="14" spans="1:16" ht="15">
      <c r="A14" s="12"/>
      <c r="B14" s="25">
        <v>322</v>
      </c>
      <c r="C14" s="20" t="s">
        <v>0</v>
      </c>
      <c r="D14" s="46">
        <v>210927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210927</v>
      </c>
      <c r="O14" s="47">
        <f t="shared" si="1"/>
        <v>66.30839358692235</v>
      </c>
      <c r="P14" s="9"/>
    </row>
    <row r="15" spans="1:16" ht="15">
      <c r="A15" s="12"/>
      <c r="B15" s="25">
        <v>323.7</v>
      </c>
      <c r="C15" s="20" t="s">
        <v>16</v>
      </c>
      <c r="D15" s="46">
        <v>56331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56331</v>
      </c>
      <c r="O15" s="47">
        <f t="shared" si="1"/>
        <v>17.70858220685319</v>
      </c>
      <c r="P15" s="9"/>
    </row>
    <row r="16" spans="1:16" ht="15">
      <c r="A16" s="12"/>
      <c r="B16" s="25">
        <v>325.2</v>
      </c>
      <c r="C16" s="20" t="s">
        <v>19</v>
      </c>
      <c r="D16" s="46">
        <v>75324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75324</v>
      </c>
      <c r="O16" s="47">
        <f t="shared" si="1"/>
        <v>23.67934611757309</v>
      </c>
      <c r="P16" s="9"/>
    </row>
    <row r="17" spans="1:16" ht="15">
      <c r="A17" s="12"/>
      <c r="B17" s="25">
        <v>329</v>
      </c>
      <c r="C17" s="20" t="s">
        <v>20</v>
      </c>
      <c r="D17" s="46">
        <v>17969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17969</v>
      </c>
      <c r="O17" s="47">
        <f t="shared" si="1"/>
        <v>5.648852562087394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SUM(D19:D26)</f>
        <v>465092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465092</v>
      </c>
      <c r="O18" s="45">
        <f t="shared" si="1"/>
        <v>146.20936812323168</v>
      </c>
      <c r="P18" s="10"/>
    </row>
    <row r="19" spans="1:16" ht="15">
      <c r="A19" s="12"/>
      <c r="B19" s="25">
        <v>331.9</v>
      </c>
      <c r="C19" s="20" t="s">
        <v>23</v>
      </c>
      <c r="D19" s="46">
        <v>96748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96748</v>
      </c>
      <c r="O19" s="47">
        <f t="shared" si="1"/>
        <v>30.414335114743793</v>
      </c>
      <c r="P19" s="9"/>
    </row>
    <row r="20" spans="1:16" ht="15">
      <c r="A20" s="12"/>
      <c r="B20" s="25">
        <v>335.12</v>
      </c>
      <c r="C20" s="20" t="s">
        <v>25</v>
      </c>
      <c r="D20" s="46">
        <v>74244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74244</v>
      </c>
      <c r="O20" s="47">
        <f t="shared" si="1"/>
        <v>23.339830242062245</v>
      </c>
      <c r="P20" s="9"/>
    </row>
    <row r="21" spans="1:16" ht="15">
      <c r="A21" s="12"/>
      <c r="B21" s="25">
        <v>335.14</v>
      </c>
      <c r="C21" s="20" t="s">
        <v>26</v>
      </c>
      <c r="D21" s="46">
        <v>967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967</v>
      </c>
      <c r="O21" s="47">
        <f t="shared" si="1"/>
        <v>0.3039924552027664</v>
      </c>
      <c r="P21" s="9"/>
    </row>
    <row r="22" spans="1:16" ht="15">
      <c r="A22" s="12"/>
      <c r="B22" s="25">
        <v>335.15</v>
      </c>
      <c r="C22" s="20" t="s">
        <v>27</v>
      </c>
      <c r="D22" s="46">
        <v>9104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9104</v>
      </c>
      <c r="O22" s="47">
        <f t="shared" si="1"/>
        <v>2.8619930839358694</v>
      </c>
      <c r="P22" s="9"/>
    </row>
    <row r="23" spans="1:16" ht="15">
      <c r="A23" s="12"/>
      <c r="B23" s="25">
        <v>335.18</v>
      </c>
      <c r="C23" s="20" t="s">
        <v>28</v>
      </c>
      <c r="D23" s="46">
        <v>231752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231752</v>
      </c>
      <c r="O23" s="47">
        <f t="shared" si="1"/>
        <v>72.8550770198051</v>
      </c>
      <c r="P23" s="9"/>
    </row>
    <row r="24" spans="1:16" ht="15">
      <c r="A24" s="12"/>
      <c r="B24" s="25">
        <v>335.49</v>
      </c>
      <c r="C24" s="20" t="s">
        <v>29</v>
      </c>
      <c r="D24" s="46">
        <v>3142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3142</v>
      </c>
      <c r="O24" s="47">
        <f t="shared" si="1"/>
        <v>0.9877397044954417</v>
      </c>
      <c r="P24" s="9"/>
    </row>
    <row r="25" spans="1:16" ht="15">
      <c r="A25" s="12"/>
      <c r="B25" s="25">
        <v>337.2</v>
      </c>
      <c r="C25" s="20" t="s">
        <v>30</v>
      </c>
      <c r="D25" s="46">
        <v>20963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20963</v>
      </c>
      <c r="O25" s="47">
        <f t="shared" si="1"/>
        <v>6.590066016975793</v>
      </c>
      <c r="P25" s="9"/>
    </row>
    <row r="26" spans="1:16" ht="15">
      <c r="A26" s="12"/>
      <c r="B26" s="25">
        <v>338</v>
      </c>
      <c r="C26" s="20" t="s">
        <v>31</v>
      </c>
      <c r="D26" s="46">
        <v>28172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28172</v>
      </c>
      <c r="O26" s="47">
        <f t="shared" si="1"/>
        <v>8.856334486010688</v>
      </c>
      <c r="P26" s="9"/>
    </row>
    <row r="27" spans="1:16" ht="15.75">
      <c r="A27" s="29" t="s">
        <v>36</v>
      </c>
      <c r="B27" s="30"/>
      <c r="C27" s="31"/>
      <c r="D27" s="32">
        <f aca="true" t="shared" si="6" ref="D27:M27">SUM(D28:D29)</f>
        <v>9248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9248</v>
      </c>
      <c r="O27" s="45">
        <f t="shared" si="1"/>
        <v>2.9072618673373154</v>
      </c>
      <c r="P27" s="10"/>
    </row>
    <row r="28" spans="1:16" ht="15">
      <c r="A28" s="12"/>
      <c r="B28" s="25">
        <v>341.1</v>
      </c>
      <c r="C28" s="20" t="s">
        <v>57</v>
      </c>
      <c r="D28" s="46">
        <v>3764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3764</v>
      </c>
      <c r="O28" s="47">
        <f t="shared" si="1"/>
        <v>1.1832756994655769</v>
      </c>
      <c r="P28" s="9"/>
    </row>
    <row r="29" spans="1:16" ht="15">
      <c r="A29" s="12"/>
      <c r="B29" s="25">
        <v>347.4</v>
      </c>
      <c r="C29" s="20" t="s">
        <v>39</v>
      </c>
      <c r="D29" s="46">
        <v>5484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5484</v>
      </c>
      <c r="O29" s="47">
        <f t="shared" si="1"/>
        <v>1.7239861678717385</v>
      </c>
      <c r="P29" s="9"/>
    </row>
    <row r="30" spans="1:16" ht="15.75">
      <c r="A30" s="29" t="s">
        <v>37</v>
      </c>
      <c r="B30" s="30"/>
      <c r="C30" s="31"/>
      <c r="D30" s="32">
        <f aca="true" t="shared" si="7" ref="D30:M30">SUM(D31:D32)</f>
        <v>268498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268498</v>
      </c>
      <c r="O30" s="45">
        <f t="shared" si="1"/>
        <v>84.40679031751021</v>
      </c>
      <c r="P30" s="10"/>
    </row>
    <row r="31" spans="1:16" ht="15">
      <c r="A31" s="13"/>
      <c r="B31" s="39">
        <v>354</v>
      </c>
      <c r="C31" s="21" t="s">
        <v>42</v>
      </c>
      <c r="D31" s="46">
        <v>227100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227100</v>
      </c>
      <c r="O31" s="47">
        <f t="shared" si="1"/>
        <v>71.39264382269727</v>
      </c>
      <c r="P31" s="9"/>
    </row>
    <row r="32" spans="1:16" ht="15">
      <c r="A32" s="13"/>
      <c r="B32" s="39">
        <v>359</v>
      </c>
      <c r="C32" s="21" t="s">
        <v>43</v>
      </c>
      <c r="D32" s="46">
        <v>41398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41398</v>
      </c>
      <c r="O32" s="47">
        <f t="shared" si="1"/>
        <v>13.014146494812952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SUM(D34:D39)</f>
        <v>133398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42473</v>
      </c>
      <c r="L33" s="32">
        <f t="shared" si="8"/>
        <v>0</v>
      </c>
      <c r="M33" s="32">
        <f t="shared" si="8"/>
        <v>0</v>
      </c>
      <c r="N33" s="32">
        <f t="shared" si="4"/>
        <v>175871</v>
      </c>
      <c r="O33" s="45">
        <f t="shared" si="1"/>
        <v>55.287959761081424</v>
      </c>
      <c r="P33" s="10"/>
    </row>
    <row r="34" spans="1:16" ht="15">
      <c r="A34" s="12"/>
      <c r="B34" s="25">
        <v>361.1</v>
      </c>
      <c r="C34" s="20" t="s">
        <v>44</v>
      </c>
      <c r="D34" s="46">
        <v>57828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57828</v>
      </c>
      <c r="O34" s="47">
        <f t="shared" si="1"/>
        <v>18.17918893429739</v>
      </c>
      <c r="P34" s="9"/>
    </row>
    <row r="35" spans="1:16" ht="15">
      <c r="A35" s="12"/>
      <c r="B35" s="25">
        <v>361.2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7740</v>
      </c>
      <c r="L35" s="46">
        <v>0</v>
      </c>
      <c r="M35" s="46">
        <v>0</v>
      </c>
      <c r="N35" s="46">
        <f t="shared" si="4"/>
        <v>7740</v>
      </c>
      <c r="O35" s="47">
        <f t="shared" si="1"/>
        <v>2.433197107827727</v>
      </c>
      <c r="P35" s="9"/>
    </row>
    <row r="36" spans="1:16" ht="15">
      <c r="A36" s="12"/>
      <c r="B36" s="25">
        <v>361.3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-10001</v>
      </c>
      <c r="L36" s="46">
        <v>0</v>
      </c>
      <c r="M36" s="46">
        <v>0</v>
      </c>
      <c r="N36" s="46">
        <f t="shared" si="4"/>
        <v>-10001</v>
      </c>
      <c r="O36" s="47">
        <f t="shared" si="1"/>
        <v>-3.1439798805407104</v>
      </c>
      <c r="P36" s="9"/>
    </row>
    <row r="37" spans="1:16" ht="15">
      <c r="A37" s="12"/>
      <c r="B37" s="25">
        <v>366</v>
      </c>
      <c r="C37" s="20" t="s">
        <v>47</v>
      </c>
      <c r="D37" s="46">
        <v>21411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21411</v>
      </c>
      <c r="O37" s="47">
        <f t="shared" si="1"/>
        <v>6.730902232002515</v>
      </c>
      <c r="P37" s="9"/>
    </row>
    <row r="38" spans="1:16" ht="15">
      <c r="A38" s="12"/>
      <c r="B38" s="25">
        <v>368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44734</v>
      </c>
      <c r="L38" s="46">
        <v>0</v>
      </c>
      <c r="M38" s="46">
        <v>0</v>
      </c>
      <c r="N38" s="46">
        <f t="shared" si="4"/>
        <v>44734</v>
      </c>
      <c r="O38" s="47">
        <f t="shared" si="1"/>
        <v>14.062873310279786</v>
      </c>
      <c r="P38" s="9"/>
    </row>
    <row r="39" spans="1:16" ht="15">
      <c r="A39" s="12"/>
      <c r="B39" s="25">
        <v>369.9</v>
      </c>
      <c r="C39" s="20" t="s">
        <v>49</v>
      </c>
      <c r="D39" s="46">
        <v>54159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54159</v>
      </c>
      <c r="O39" s="47">
        <f t="shared" si="1"/>
        <v>17.025778057214712</v>
      </c>
      <c r="P39" s="9"/>
    </row>
    <row r="40" spans="1:16" ht="15.75">
      <c r="A40" s="29" t="s">
        <v>64</v>
      </c>
      <c r="B40" s="30"/>
      <c r="C40" s="31"/>
      <c r="D40" s="32">
        <f aca="true" t="shared" si="9" ref="D40:M40">SUM(D41:D41)</f>
        <v>52646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52646</v>
      </c>
      <c r="O40" s="45">
        <f t="shared" si="1"/>
        <v>16.55014146494813</v>
      </c>
      <c r="P40" s="9"/>
    </row>
    <row r="41" spans="1:16" ht="15.75" thickBot="1">
      <c r="A41" s="12"/>
      <c r="B41" s="25">
        <v>388.1</v>
      </c>
      <c r="C41" s="20" t="s">
        <v>65</v>
      </c>
      <c r="D41" s="46">
        <v>52646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52646</v>
      </c>
      <c r="O41" s="47">
        <f t="shared" si="1"/>
        <v>16.55014146494813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0" ref="D42:M42">SUM(D5,D13,D18,D27,D30,D33,D40)</f>
        <v>4826476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42473</v>
      </c>
      <c r="L42" s="15">
        <f t="shared" si="10"/>
        <v>0</v>
      </c>
      <c r="M42" s="15">
        <f t="shared" si="10"/>
        <v>0</v>
      </c>
      <c r="N42" s="15">
        <f t="shared" si="4"/>
        <v>4868949</v>
      </c>
      <c r="O42" s="38">
        <f t="shared" si="1"/>
        <v>1530.6347060672745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66</v>
      </c>
      <c r="M44" s="48"/>
      <c r="N44" s="48"/>
      <c r="O44" s="43">
        <v>3181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3636206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3636206</v>
      </c>
      <c r="O5" s="33">
        <f aca="true" t="shared" si="1" ref="O5:O42">(N5/O$44)</f>
        <v>1144.9011335012594</v>
      </c>
      <c r="P5" s="6"/>
    </row>
    <row r="6" spans="1:16" ht="15">
      <c r="A6" s="12"/>
      <c r="B6" s="25">
        <v>311</v>
      </c>
      <c r="C6" s="20" t="s">
        <v>2</v>
      </c>
      <c r="D6" s="46">
        <v>2771192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2771192</v>
      </c>
      <c r="O6" s="47">
        <f t="shared" si="1"/>
        <v>872.5415617128464</v>
      </c>
      <c r="P6" s="9"/>
    </row>
    <row r="7" spans="1:16" ht="15">
      <c r="A7" s="12"/>
      <c r="B7" s="25">
        <v>312.1</v>
      </c>
      <c r="C7" s="20" t="s">
        <v>10</v>
      </c>
      <c r="D7" s="46">
        <v>47501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47501</v>
      </c>
      <c r="O7" s="47">
        <f t="shared" si="1"/>
        <v>14.956234256926953</v>
      </c>
      <c r="P7" s="9"/>
    </row>
    <row r="8" spans="1:16" ht="15">
      <c r="A8" s="12"/>
      <c r="B8" s="25">
        <v>314.1</v>
      </c>
      <c r="C8" s="20" t="s">
        <v>11</v>
      </c>
      <c r="D8" s="46">
        <v>294178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294178</v>
      </c>
      <c r="O8" s="47">
        <f t="shared" si="1"/>
        <v>92.62531486146096</v>
      </c>
      <c r="P8" s="9"/>
    </row>
    <row r="9" spans="1:16" ht="15">
      <c r="A9" s="12"/>
      <c r="B9" s="25">
        <v>314.3</v>
      </c>
      <c r="C9" s="20" t="s">
        <v>60</v>
      </c>
      <c r="D9" s="46">
        <v>48252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48252</v>
      </c>
      <c r="O9" s="47">
        <f t="shared" si="1"/>
        <v>15.192695214105793</v>
      </c>
      <c r="P9" s="9"/>
    </row>
    <row r="10" spans="1:16" ht="15">
      <c r="A10" s="12"/>
      <c r="B10" s="25">
        <v>314.8</v>
      </c>
      <c r="C10" s="20" t="s">
        <v>12</v>
      </c>
      <c r="D10" s="46">
        <v>18714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18714</v>
      </c>
      <c r="O10" s="47">
        <f t="shared" si="1"/>
        <v>5.892317380352645</v>
      </c>
      <c r="P10" s="9"/>
    </row>
    <row r="11" spans="1:16" ht="15">
      <c r="A11" s="12"/>
      <c r="B11" s="25">
        <v>315</v>
      </c>
      <c r="C11" s="20" t="s">
        <v>13</v>
      </c>
      <c r="D11" s="46">
        <v>399677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399677</v>
      </c>
      <c r="O11" s="47">
        <f t="shared" si="1"/>
        <v>125.84288413098237</v>
      </c>
      <c r="P11" s="9"/>
    </row>
    <row r="12" spans="1:16" ht="15">
      <c r="A12" s="12"/>
      <c r="B12" s="25">
        <v>316</v>
      </c>
      <c r="C12" s="20" t="s">
        <v>14</v>
      </c>
      <c r="D12" s="46">
        <v>56692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56692</v>
      </c>
      <c r="O12" s="47">
        <f t="shared" si="1"/>
        <v>17.850125944584384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SUM(D14:D19)</f>
        <v>365040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2">SUM(D13:M13)</f>
        <v>365040</v>
      </c>
      <c r="O13" s="45">
        <f t="shared" si="1"/>
        <v>114.93702770780857</v>
      </c>
      <c r="P13" s="10"/>
    </row>
    <row r="14" spans="1:16" ht="15">
      <c r="A14" s="12"/>
      <c r="B14" s="25">
        <v>322</v>
      </c>
      <c r="C14" s="20" t="s">
        <v>0</v>
      </c>
      <c r="D14" s="46">
        <v>221212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221212</v>
      </c>
      <c r="O14" s="47">
        <f t="shared" si="1"/>
        <v>69.65113350125945</v>
      </c>
      <c r="P14" s="9"/>
    </row>
    <row r="15" spans="1:16" ht="15">
      <c r="A15" s="12"/>
      <c r="B15" s="25">
        <v>323.7</v>
      </c>
      <c r="C15" s="20" t="s">
        <v>16</v>
      </c>
      <c r="D15" s="46">
        <v>57452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57452</v>
      </c>
      <c r="O15" s="47">
        <f t="shared" si="1"/>
        <v>18.089420654911837</v>
      </c>
      <c r="P15" s="9"/>
    </row>
    <row r="16" spans="1:16" ht="15">
      <c r="A16" s="12"/>
      <c r="B16" s="25">
        <v>324.11</v>
      </c>
      <c r="C16" s="20" t="s">
        <v>17</v>
      </c>
      <c r="D16" s="46">
        <v>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</v>
      </c>
      <c r="O16" s="47">
        <f t="shared" si="1"/>
        <v>0.015743073047858942</v>
      </c>
      <c r="P16" s="9"/>
    </row>
    <row r="17" spans="1:16" ht="15">
      <c r="A17" s="12"/>
      <c r="B17" s="25">
        <v>324.71</v>
      </c>
      <c r="C17" s="20" t="s">
        <v>18</v>
      </c>
      <c r="D17" s="46">
        <v>464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464</v>
      </c>
      <c r="O17" s="47">
        <f t="shared" si="1"/>
        <v>0.14609571788413098</v>
      </c>
      <c r="P17" s="9"/>
    </row>
    <row r="18" spans="1:16" ht="15">
      <c r="A18" s="12"/>
      <c r="B18" s="25">
        <v>325.2</v>
      </c>
      <c r="C18" s="20" t="s">
        <v>19</v>
      </c>
      <c r="D18" s="46">
        <v>73162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73162</v>
      </c>
      <c r="O18" s="47">
        <f t="shared" si="1"/>
        <v>23.03589420654912</v>
      </c>
      <c r="P18" s="9"/>
    </row>
    <row r="19" spans="1:16" ht="15">
      <c r="A19" s="12"/>
      <c r="B19" s="25">
        <v>329</v>
      </c>
      <c r="C19" s="20" t="s">
        <v>20</v>
      </c>
      <c r="D19" s="46">
        <v>12700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12700</v>
      </c>
      <c r="O19" s="47">
        <f t="shared" si="1"/>
        <v>3.9987405541561714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SUM(D21:D29)</f>
        <v>355479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355479</v>
      </c>
      <c r="O20" s="45">
        <f t="shared" si="1"/>
        <v>111.92663727959697</v>
      </c>
      <c r="P20" s="10"/>
    </row>
    <row r="21" spans="1:16" ht="15">
      <c r="A21" s="12"/>
      <c r="B21" s="25">
        <v>331.2</v>
      </c>
      <c r="C21" s="20" t="s">
        <v>21</v>
      </c>
      <c r="D21" s="46">
        <v>1875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1875</v>
      </c>
      <c r="O21" s="47">
        <f t="shared" si="1"/>
        <v>0.5903652392947103</v>
      </c>
      <c r="P21" s="9"/>
    </row>
    <row r="22" spans="1:16" ht="15">
      <c r="A22" s="12"/>
      <c r="B22" s="25">
        <v>334.2</v>
      </c>
      <c r="C22" s="20" t="s">
        <v>24</v>
      </c>
      <c r="D22" s="46">
        <v>3509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3509</v>
      </c>
      <c r="O22" s="47">
        <f t="shared" si="1"/>
        <v>1.1048488664987406</v>
      </c>
      <c r="P22" s="9"/>
    </row>
    <row r="23" spans="1:16" ht="15">
      <c r="A23" s="12"/>
      <c r="B23" s="25">
        <v>335.12</v>
      </c>
      <c r="C23" s="20" t="s">
        <v>25</v>
      </c>
      <c r="D23" s="46">
        <v>71175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71175</v>
      </c>
      <c r="O23" s="47">
        <f t="shared" si="1"/>
        <v>22.410264483627206</v>
      </c>
      <c r="P23" s="9"/>
    </row>
    <row r="24" spans="1:16" ht="15">
      <c r="A24" s="12"/>
      <c r="B24" s="25">
        <v>335.14</v>
      </c>
      <c r="C24" s="20" t="s">
        <v>26</v>
      </c>
      <c r="D24" s="46">
        <v>838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838</v>
      </c>
      <c r="O24" s="47">
        <f t="shared" si="1"/>
        <v>0.26385390428211586</v>
      </c>
      <c r="P24" s="9"/>
    </row>
    <row r="25" spans="1:16" ht="15">
      <c r="A25" s="12"/>
      <c r="B25" s="25">
        <v>335.15</v>
      </c>
      <c r="C25" s="20" t="s">
        <v>27</v>
      </c>
      <c r="D25" s="46">
        <v>5055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5055</v>
      </c>
      <c r="O25" s="47">
        <f t="shared" si="1"/>
        <v>1.591624685138539</v>
      </c>
      <c r="P25" s="9"/>
    </row>
    <row r="26" spans="1:16" ht="15">
      <c r="A26" s="12"/>
      <c r="B26" s="25">
        <v>335.18</v>
      </c>
      <c r="C26" s="20" t="s">
        <v>28</v>
      </c>
      <c r="D26" s="46">
        <v>225407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225407</v>
      </c>
      <c r="O26" s="47">
        <f t="shared" si="1"/>
        <v>70.9719773299748</v>
      </c>
      <c r="P26" s="9"/>
    </row>
    <row r="27" spans="1:16" ht="15">
      <c r="A27" s="12"/>
      <c r="B27" s="25">
        <v>335.49</v>
      </c>
      <c r="C27" s="20" t="s">
        <v>29</v>
      </c>
      <c r="D27" s="46">
        <v>2555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2555</v>
      </c>
      <c r="O27" s="47">
        <f t="shared" si="1"/>
        <v>0.804471032745592</v>
      </c>
      <c r="P27" s="9"/>
    </row>
    <row r="28" spans="1:16" ht="15">
      <c r="A28" s="12"/>
      <c r="B28" s="25">
        <v>337.2</v>
      </c>
      <c r="C28" s="20" t="s">
        <v>30</v>
      </c>
      <c r="D28" s="46">
        <v>20616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20616</v>
      </c>
      <c r="O28" s="47">
        <f t="shared" si="1"/>
        <v>6.491183879093199</v>
      </c>
      <c r="P28" s="9"/>
    </row>
    <row r="29" spans="1:16" ht="15">
      <c r="A29" s="12"/>
      <c r="B29" s="25">
        <v>338</v>
      </c>
      <c r="C29" s="20" t="s">
        <v>31</v>
      </c>
      <c r="D29" s="46">
        <v>24449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24449</v>
      </c>
      <c r="O29" s="47">
        <f t="shared" si="1"/>
        <v>7.698047858942066</v>
      </c>
      <c r="P29" s="9"/>
    </row>
    <row r="30" spans="1:16" ht="15.75">
      <c r="A30" s="29" t="s">
        <v>36</v>
      </c>
      <c r="B30" s="30"/>
      <c r="C30" s="31"/>
      <c r="D30" s="32">
        <f aca="true" t="shared" si="6" ref="D30:M30">SUM(D31:D32)</f>
        <v>7591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7591</v>
      </c>
      <c r="O30" s="45">
        <f t="shared" si="1"/>
        <v>2.3901133501259446</v>
      </c>
      <c r="P30" s="10"/>
    </row>
    <row r="31" spans="1:16" ht="15">
      <c r="A31" s="12"/>
      <c r="B31" s="25">
        <v>341.1</v>
      </c>
      <c r="C31" s="20" t="s">
        <v>57</v>
      </c>
      <c r="D31" s="46">
        <v>2178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2178</v>
      </c>
      <c r="O31" s="47">
        <f t="shared" si="1"/>
        <v>0.6857682619647355</v>
      </c>
      <c r="P31" s="9"/>
    </row>
    <row r="32" spans="1:16" ht="15">
      <c r="A32" s="12"/>
      <c r="B32" s="25">
        <v>347.4</v>
      </c>
      <c r="C32" s="20" t="s">
        <v>39</v>
      </c>
      <c r="D32" s="46">
        <v>5413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5413</v>
      </c>
      <c r="O32" s="47">
        <f t="shared" si="1"/>
        <v>1.704345088161209</v>
      </c>
      <c r="P32" s="9"/>
    </row>
    <row r="33" spans="1:16" ht="15.75">
      <c r="A33" s="29" t="s">
        <v>37</v>
      </c>
      <c r="B33" s="30"/>
      <c r="C33" s="31"/>
      <c r="D33" s="32">
        <f aca="true" t="shared" si="7" ref="D33:M33">SUM(D34:D35)</f>
        <v>348147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348147</v>
      </c>
      <c r="O33" s="45">
        <f t="shared" si="1"/>
        <v>109.61807304785894</v>
      </c>
      <c r="P33" s="10"/>
    </row>
    <row r="34" spans="1:16" ht="15">
      <c r="A34" s="13"/>
      <c r="B34" s="39">
        <v>354</v>
      </c>
      <c r="C34" s="21" t="s">
        <v>42</v>
      </c>
      <c r="D34" s="46">
        <v>331104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331104</v>
      </c>
      <c r="O34" s="47">
        <f t="shared" si="1"/>
        <v>104.25188916876574</v>
      </c>
      <c r="P34" s="9"/>
    </row>
    <row r="35" spans="1:16" ht="15">
      <c r="A35" s="13"/>
      <c r="B35" s="39">
        <v>359</v>
      </c>
      <c r="C35" s="21" t="s">
        <v>43</v>
      </c>
      <c r="D35" s="46">
        <v>17043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17043</v>
      </c>
      <c r="O35" s="47">
        <f t="shared" si="1"/>
        <v>5.366183879093199</v>
      </c>
      <c r="P35" s="9"/>
    </row>
    <row r="36" spans="1:16" ht="15.75">
      <c r="A36" s="29" t="s">
        <v>3</v>
      </c>
      <c r="B36" s="30"/>
      <c r="C36" s="31"/>
      <c r="D36" s="32">
        <f aca="true" t="shared" si="8" ref="D36:M36">SUM(D37:D41)</f>
        <v>219524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45074</v>
      </c>
      <c r="L36" s="32">
        <f t="shared" si="8"/>
        <v>0</v>
      </c>
      <c r="M36" s="32">
        <f t="shared" si="8"/>
        <v>0</v>
      </c>
      <c r="N36" s="32">
        <f t="shared" si="4"/>
        <v>264598</v>
      </c>
      <c r="O36" s="45">
        <f t="shared" si="1"/>
        <v>83.3117128463476</v>
      </c>
      <c r="P36" s="10"/>
    </row>
    <row r="37" spans="1:16" ht="15">
      <c r="A37" s="12"/>
      <c r="B37" s="25">
        <v>361.1</v>
      </c>
      <c r="C37" s="20" t="s">
        <v>44</v>
      </c>
      <c r="D37" s="46">
        <v>107224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107224</v>
      </c>
      <c r="O37" s="47">
        <f t="shared" si="1"/>
        <v>33.76070528967254</v>
      </c>
      <c r="P37" s="9"/>
    </row>
    <row r="38" spans="1:16" ht="15">
      <c r="A38" s="12"/>
      <c r="B38" s="25">
        <v>361.3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22139</v>
      </c>
      <c r="L38" s="46">
        <v>0</v>
      </c>
      <c r="M38" s="46">
        <v>0</v>
      </c>
      <c r="N38" s="46">
        <f t="shared" si="4"/>
        <v>22139</v>
      </c>
      <c r="O38" s="47">
        <f t="shared" si="1"/>
        <v>6.970717884130982</v>
      </c>
      <c r="P38" s="9"/>
    </row>
    <row r="39" spans="1:16" ht="15">
      <c r="A39" s="12"/>
      <c r="B39" s="25">
        <v>366</v>
      </c>
      <c r="C39" s="20" t="s">
        <v>47</v>
      </c>
      <c r="D39" s="46">
        <v>19890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19890</v>
      </c>
      <c r="O39" s="47">
        <f t="shared" si="1"/>
        <v>6.262594458438287</v>
      </c>
      <c r="P39" s="9"/>
    </row>
    <row r="40" spans="1:16" ht="15">
      <c r="A40" s="12"/>
      <c r="B40" s="25">
        <v>368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22935</v>
      </c>
      <c r="L40" s="46">
        <v>0</v>
      </c>
      <c r="M40" s="46">
        <v>0</v>
      </c>
      <c r="N40" s="46">
        <f t="shared" si="4"/>
        <v>22935</v>
      </c>
      <c r="O40" s="47">
        <f t="shared" si="1"/>
        <v>7.221347607052897</v>
      </c>
      <c r="P40" s="9"/>
    </row>
    <row r="41" spans="1:16" ht="15.75" thickBot="1">
      <c r="A41" s="12"/>
      <c r="B41" s="25">
        <v>369.9</v>
      </c>
      <c r="C41" s="20" t="s">
        <v>49</v>
      </c>
      <c r="D41" s="46">
        <v>92410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92410</v>
      </c>
      <c r="O41" s="47">
        <f t="shared" si="1"/>
        <v>29.0963476070529</v>
      </c>
      <c r="P41" s="9"/>
    </row>
    <row r="42" spans="1:119" ht="16.5" thickBot="1">
      <c r="A42" s="14" t="s">
        <v>40</v>
      </c>
      <c r="B42" s="23"/>
      <c r="C42" s="22"/>
      <c r="D42" s="15">
        <f>SUM(D5,D13,D20,D30,D33,D36)</f>
        <v>4931987</v>
      </c>
      <c r="E42" s="15">
        <f aca="true" t="shared" si="9" ref="E42:M42">SUM(E5,E13,E20,E30,E33,E36)</f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45074</v>
      </c>
      <c r="L42" s="15">
        <f t="shared" si="9"/>
        <v>0</v>
      </c>
      <c r="M42" s="15">
        <f t="shared" si="9"/>
        <v>0</v>
      </c>
      <c r="N42" s="15">
        <f t="shared" si="4"/>
        <v>4977061</v>
      </c>
      <c r="O42" s="38">
        <f t="shared" si="1"/>
        <v>1567.0846977329975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61</v>
      </c>
      <c r="M44" s="48"/>
      <c r="N44" s="48"/>
      <c r="O44" s="43">
        <v>3176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3874179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3874179</v>
      </c>
      <c r="O5" s="33">
        <f aca="true" t="shared" si="2" ref="O5:O44">(N5/O$46)</f>
        <v>1059.6769693654267</v>
      </c>
      <c r="P5" s="6"/>
    </row>
    <row r="6" spans="1:16" ht="15">
      <c r="A6" s="12"/>
      <c r="B6" s="25">
        <v>311</v>
      </c>
      <c r="C6" s="20" t="s">
        <v>2</v>
      </c>
      <c r="D6" s="46">
        <v>3138682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3138682</v>
      </c>
      <c r="O6" s="47">
        <f t="shared" si="2"/>
        <v>858.5016411378556</v>
      </c>
      <c r="P6" s="9"/>
    </row>
    <row r="7" spans="1:16" ht="15">
      <c r="A7" s="12"/>
      <c r="B7" s="25">
        <v>312.1</v>
      </c>
      <c r="C7" s="20" t="s">
        <v>10</v>
      </c>
      <c r="D7" s="46">
        <v>46936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46936</v>
      </c>
      <c r="O7" s="47">
        <f t="shared" si="2"/>
        <v>12.838074398249454</v>
      </c>
      <c r="P7" s="9"/>
    </row>
    <row r="8" spans="1:16" ht="15">
      <c r="A8" s="12"/>
      <c r="B8" s="25">
        <v>314.1</v>
      </c>
      <c r="C8" s="20" t="s">
        <v>11</v>
      </c>
      <c r="D8" s="46">
        <v>237717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237717</v>
      </c>
      <c r="O8" s="47">
        <f t="shared" si="2"/>
        <v>65.02106126914661</v>
      </c>
      <c r="P8" s="9"/>
    </row>
    <row r="9" spans="1:16" ht="15">
      <c r="A9" s="12"/>
      <c r="B9" s="25">
        <v>314.8</v>
      </c>
      <c r="C9" s="20" t="s">
        <v>12</v>
      </c>
      <c r="D9" s="46">
        <v>11231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11231</v>
      </c>
      <c r="O9" s="47">
        <f t="shared" si="2"/>
        <v>3.0719365426695844</v>
      </c>
      <c r="P9" s="9"/>
    </row>
    <row r="10" spans="1:16" ht="15">
      <c r="A10" s="12"/>
      <c r="B10" s="25">
        <v>315</v>
      </c>
      <c r="C10" s="20" t="s">
        <v>13</v>
      </c>
      <c r="D10" s="46">
        <v>385997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385997</v>
      </c>
      <c r="O10" s="47">
        <f t="shared" si="2"/>
        <v>105.57904814004377</v>
      </c>
      <c r="P10" s="9"/>
    </row>
    <row r="11" spans="1:16" ht="15">
      <c r="A11" s="12"/>
      <c r="B11" s="25">
        <v>316</v>
      </c>
      <c r="C11" s="20" t="s">
        <v>14</v>
      </c>
      <c r="D11" s="46">
        <v>53616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53616</v>
      </c>
      <c r="O11" s="47">
        <f t="shared" si="2"/>
        <v>14.665207877461707</v>
      </c>
      <c r="P11" s="9"/>
    </row>
    <row r="12" spans="1:16" ht="15.75">
      <c r="A12" s="29" t="s">
        <v>15</v>
      </c>
      <c r="B12" s="30"/>
      <c r="C12" s="31"/>
      <c r="D12" s="32">
        <f>SUM(D13:D18)</f>
        <v>417790</v>
      </c>
      <c r="E12" s="32">
        <f aca="true" t="shared" si="3" ref="E12:M12">SUM(E13:E18)</f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417790</v>
      </c>
      <c r="O12" s="45">
        <f t="shared" si="2"/>
        <v>114.27516411378556</v>
      </c>
      <c r="P12" s="10"/>
    </row>
    <row r="13" spans="1:16" ht="15">
      <c r="A13" s="12"/>
      <c r="B13" s="25">
        <v>322</v>
      </c>
      <c r="C13" s="20" t="s">
        <v>0</v>
      </c>
      <c r="D13" s="46">
        <v>321823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321823</v>
      </c>
      <c r="O13" s="47">
        <f t="shared" si="2"/>
        <v>88.02598468271334</v>
      </c>
      <c r="P13" s="9"/>
    </row>
    <row r="14" spans="1:16" ht="15">
      <c r="A14" s="12"/>
      <c r="B14" s="25">
        <v>323.7</v>
      </c>
      <c r="C14" s="20" t="s">
        <v>16</v>
      </c>
      <c r="D14" s="46">
        <v>13596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13596</v>
      </c>
      <c r="O14" s="47">
        <f t="shared" si="2"/>
        <v>3.7188183807439823</v>
      </c>
      <c r="P14" s="9"/>
    </row>
    <row r="15" spans="1:16" ht="15">
      <c r="A15" s="12"/>
      <c r="B15" s="25">
        <v>324.09</v>
      </c>
      <c r="C15" s="20" t="s">
        <v>18</v>
      </c>
      <c r="D15" s="46">
        <v>873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873</v>
      </c>
      <c r="O15" s="47">
        <f t="shared" si="2"/>
        <v>0.2387855579868709</v>
      </c>
      <c r="P15" s="9"/>
    </row>
    <row r="16" spans="1:16" ht="15">
      <c r="A16" s="12"/>
      <c r="B16" s="25">
        <v>324.11</v>
      </c>
      <c r="C16" s="20" t="s">
        <v>17</v>
      </c>
      <c r="D16" s="46">
        <v>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</v>
      </c>
      <c r="O16" s="47">
        <f t="shared" si="2"/>
        <v>0.02598468271334792</v>
      </c>
      <c r="P16" s="9"/>
    </row>
    <row r="17" spans="1:16" ht="15">
      <c r="A17" s="12"/>
      <c r="B17" s="25">
        <v>325.2</v>
      </c>
      <c r="C17" s="20" t="s">
        <v>19</v>
      </c>
      <c r="D17" s="46">
        <v>75243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75243</v>
      </c>
      <c r="O17" s="47">
        <f t="shared" si="2"/>
        <v>20.580689277899342</v>
      </c>
      <c r="P17" s="9"/>
    </row>
    <row r="18" spans="1:16" ht="15">
      <c r="A18" s="12"/>
      <c r="B18" s="25">
        <v>329</v>
      </c>
      <c r="C18" s="20" t="s">
        <v>20</v>
      </c>
      <c r="D18" s="46">
        <v>6160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6160</v>
      </c>
      <c r="O18" s="47">
        <f t="shared" si="2"/>
        <v>1.6849015317286653</v>
      </c>
      <c r="P18" s="9"/>
    </row>
    <row r="19" spans="1:16" ht="15.75">
      <c r="A19" s="29" t="s">
        <v>22</v>
      </c>
      <c r="B19" s="30"/>
      <c r="C19" s="31"/>
      <c r="D19" s="32">
        <f aca="true" t="shared" si="4" ref="D19:M19">SUM(D20:D29)</f>
        <v>412615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412615</v>
      </c>
      <c r="O19" s="45">
        <f t="shared" si="2"/>
        <v>112.85968271334792</v>
      </c>
      <c r="P19" s="10"/>
    </row>
    <row r="20" spans="1:16" ht="15">
      <c r="A20" s="12"/>
      <c r="B20" s="25">
        <v>331.2</v>
      </c>
      <c r="C20" s="20" t="s">
        <v>21</v>
      </c>
      <c r="D20" s="46">
        <v>2061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7">SUM(D20:M20)</f>
        <v>2061</v>
      </c>
      <c r="O20" s="47">
        <f t="shared" si="2"/>
        <v>0.5637308533916849</v>
      </c>
      <c r="P20" s="9"/>
    </row>
    <row r="21" spans="1:16" ht="15">
      <c r="A21" s="12"/>
      <c r="B21" s="25">
        <v>331.9</v>
      </c>
      <c r="C21" s="20" t="s">
        <v>23</v>
      </c>
      <c r="D21" s="46">
        <v>2735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2735</v>
      </c>
      <c r="O21" s="47">
        <f t="shared" si="2"/>
        <v>0.7480853391684902</v>
      </c>
      <c r="P21" s="9"/>
    </row>
    <row r="22" spans="1:16" ht="15">
      <c r="A22" s="12"/>
      <c r="B22" s="25">
        <v>334.2</v>
      </c>
      <c r="C22" s="20" t="s">
        <v>24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1000</v>
      </c>
      <c r="O22" s="47">
        <f t="shared" si="2"/>
        <v>0.2735229759299781</v>
      </c>
      <c r="P22" s="9"/>
    </row>
    <row r="23" spans="1:16" ht="15">
      <c r="A23" s="12"/>
      <c r="B23" s="25">
        <v>335.12</v>
      </c>
      <c r="C23" s="20" t="s">
        <v>25</v>
      </c>
      <c r="D23" s="46">
        <v>71978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71978</v>
      </c>
      <c r="O23" s="47">
        <f t="shared" si="2"/>
        <v>19.687636761487965</v>
      </c>
      <c r="P23" s="9"/>
    </row>
    <row r="24" spans="1:16" ht="15">
      <c r="A24" s="12"/>
      <c r="B24" s="25">
        <v>335.14</v>
      </c>
      <c r="C24" s="20" t="s">
        <v>26</v>
      </c>
      <c r="D24" s="46">
        <v>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955</v>
      </c>
      <c r="O24" s="47">
        <f t="shared" si="2"/>
        <v>0.2612144420131291</v>
      </c>
      <c r="P24" s="9"/>
    </row>
    <row r="25" spans="1:16" ht="15">
      <c r="A25" s="12"/>
      <c r="B25" s="25">
        <v>335.15</v>
      </c>
      <c r="C25" s="20" t="s">
        <v>27</v>
      </c>
      <c r="D25" s="46">
        <v>5858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5858</v>
      </c>
      <c r="O25" s="47">
        <f t="shared" si="2"/>
        <v>1.6022975929978118</v>
      </c>
      <c r="P25" s="9"/>
    </row>
    <row r="26" spans="1:16" ht="15">
      <c r="A26" s="12"/>
      <c r="B26" s="25">
        <v>335.18</v>
      </c>
      <c r="C26" s="20" t="s">
        <v>28</v>
      </c>
      <c r="D26" s="46">
        <v>225080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225080</v>
      </c>
      <c r="O26" s="47">
        <f t="shared" si="2"/>
        <v>61.564551422319475</v>
      </c>
      <c r="P26" s="9"/>
    </row>
    <row r="27" spans="1:16" ht="15">
      <c r="A27" s="12"/>
      <c r="B27" s="25">
        <v>335.49</v>
      </c>
      <c r="C27" s="20" t="s">
        <v>29</v>
      </c>
      <c r="D27" s="46">
        <v>3331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3331</v>
      </c>
      <c r="O27" s="47">
        <f t="shared" si="2"/>
        <v>0.9111050328227571</v>
      </c>
      <c r="P27" s="9"/>
    </row>
    <row r="28" spans="1:16" ht="15">
      <c r="A28" s="12"/>
      <c r="B28" s="25">
        <v>337.2</v>
      </c>
      <c r="C28" s="20" t="s">
        <v>30</v>
      </c>
      <c r="D28" s="46">
        <v>87505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44">SUM(D28:M28)</f>
        <v>87505</v>
      </c>
      <c r="O28" s="47">
        <f t="shared" si="2"/>
        <v>23.934628008752735</v>
      </c>
      <c r="P28" s="9"/>
    </row>
    <row r="29" spans="1:16" ht="15">
      <c r="A29" s="12"/>
      <c r="B29" s="25">
        <v>338</v>
      </c>
      <c r="C29" s="20" t="s">
        <v>31</v>
      </c>
      <c r="D29" s="46">
        <v>12112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12112</v>
      </c>
      <c r="O29" s="47">
        <f t="shared" si="2"/>
        <v>3.312910284463895</v>
      </c>
      <c r="P29" s="9"/>
    </row>
    <row r="30" spans="1:16" ht="15.75">
      <c r="A30" s="29" t="s">
        <v>36</v>
      </c>
      <c r="B30" s="30"/>
      <c r="C30" s="31"/>
      <c r="D30" s="32">
        <f aca="true" t="shared" si="7" ref="D30:M30">SUM(D31:D33)</f>
        <v>8288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8288</v>
      </c>
      <c r="O30" s="45">
        <f t="shared" si="2"/>
        <v>2.2669584245076586</v>
      </c>
      <c r="P30" s="10"/>
    </row>
    <row r="31" spans="1:16" ht="15">
      <c r="A31" s="12"/>
      <c r="B31" s="25">
        <v>341.1</v>
      </c>
      <c r="C31" s="20" t="s">
        <v>57</v>
      </c>
      <c r="D31" s="46">
        <v>1309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1309</v>
      </c>
      <c r="O31" s="47">
        <f t="shared" si="2"/>
        <v>0.35804157549234134</v>
      </c>
      <c r="P31" s="9"/>
    </row>
    <row r="32" spans="1:16" ht="15">
      <c r="A32" s="12"/>
      <c r="B32" s="25">
        <v>341.3</v>
      </c>
      <c r="C32" s="20" t="s">
        <v>38</v>
      </c>
      <c r="D32" s="46">
        <v>536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536</v>
      </c>
      <c r="O32" s="47">
        <f t="shared" si="2"/>
        <v>0.14660831509846828</v>
      </c>
      <c r="P32" s="9"/>
    </row>
    <row r="33" spans="1:16" ht="15">
      <c r="A33" s="12"/>
      <c r="B33" s="25">
        <v>347.4</v>
      </c>
      <c r="C33" s="20" t="s">
        <v>39</v>
      </c>
      <c r="D33" s="46">
        <v>6443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6443</v>
      </c>
      <c r="O33" s="47">
        <f t="shared" si="2"/>
        <v>1.762308533916849</v>
      </c>
      <c r="P33" s="9"/>
    </row>
    <row r="34" spans="1:16" ht="15.75">
      <c r="A34" s="29" t="s">
        <v>37</v>
      </c>
      <c r="B34" s="30"/>
      <c r="C34" s="31"/>
      <c r="D34" s="32">
        <f aca="true" t="shared" si="8" ref="D34:M34">SUM(D35:D36)</f>
        <v>537263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6"/>
        <v>537263</v>
      </c>
      <c r="O34" s="45">
        <f t="shared" si="2"/>
        <v>146.95377461706784</v>
      </c>
      <c r="P34" s="10"/>
    </row>
    <row r="35" spans="1:16" ht="15">
      <c r="A35" s="13"/>
      <c r="B35" s="39">
        <v>354</v>
      </c>
      <c r="C35" s="21" t="s">
        <v>42</v>
      </c>
      <c r="D35" s="46">
        <v>503516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503516</v>
      </c>
      <c r="O35" s="47">
        <f t="shared" si="2"/>
        <v>137.72319474835885</v>
      </c>
      <c r="P35" s="9"/>
    </row>
    <row r="36" spans="1:16" ht="15">
      <c r="A36" s="13"/>
      <c r="B36" s="39">
        <v>359</v>
      </c>
      <c r="C36" s="21" t="s">
        <v>43</v>
      </c>
      <c r="D36" s="46">
        <v>33747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33747</v>
      </c>
      <c r="O36" s="47">
        <f t="shared" si="2"/>
        <v>9.230579868708972</v>
      </c>
      <c r="P36" s="9"/>
    </row>
    <row r="37" spans="1:16" ht="15.75">
      <c r="A37" s="29" t="s">
        <v>3</v>
      </c>
      <c r="B37" s="30"/>
      <c r="C37" s="31"/>
      <c r="D37" s="32">
        <f aca="true" t="shared" si="9" ref="D37:M37">SUM(D38:D43)</f>
        <v>255462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53806</v>
      </c>
      <c r="L37" s="32">
        <f t="shared" si="9"/>
        <v>0</v>
      </c>
      <c r="M37" s="32">
        <f t="shared" si="9"/>
        <v>0</v>
      </c>
      <c r="N37" s="32">
        <f t="shared" si="6"/>
        <v>309268</v>
      </c>
      <c r="O37" s="45">
        <f t="shared" si="2"/>
        <v>84.59190371991247</v>
      </c>
      <c r="P37" s="10"/>
    </row>
    <row r="38" spans="1:16" ht="15">
      <c r="A38" s="12"/>
      <c r="B38" s="25">
        <v>361.1</v>
      </c>
      <c r="C38" s="20" t="s">
        <v>44</v>
      </c>
      <c r="D38" s="46">
        <v>163989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163989</v>
      </c>
      <c r="O38" s="47">
        <f t="shared" si="2"/>
        <v>44.85475929978118</v>
      </c>
      <c r="P38" s="9"/>
    </row>
    <row r="39" spans="1:16" ht="15">
      <c r="A39" s="12"/>
      <c r="B39" s="25">
        <v>361.2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6389</v>
      </c>
      <c r="L39" s="46">
        <v>0</v>
      </c>
      <c r="M39" s="46">
        <v>0</v>
      </c>
      <c r="N39" s="46">
        <f t="shared" si="6"/>
        <v>6389</v>
      </c>
      <c r="O39" s="47">
        <f t="shared" si="2"/>
        <v>1.7475382932166301</v>
      </c>
      <c r="P39" s="9"/>
    </row>
    <row r="40" spans="1:16" ht="15">
      <c r="A40" s="12"/>
      <c r="B40" s="25">
        <v>361.3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1607</v>
      </c>
      <c r="L40" s="46">
        <v>0</v>
      </c>
      <c r="M40" s="46">
        <v>0</v>
      </c>
      <c r="N40" s="46">
        <f t="shared" si="6"/>
        <v>1607</v>
      </c>
      <c r="O40" s="47">
        <f t="shared" si="2"/>
        <v>0.43955142231947486</v>
      </c>
      <c r="P40" s="9"/>
    </row>
    <row r="41" spans="1:16" ht="15">
      <c r="A41" s="12"/>
      <c r="B41" s="25">
        <v>366</v>
      </c>
      <c r="C41" s="20" t="s">
        <v>47</v>
      </c>
      <c r="D41" s="46">
        <v>23700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23700</v>
      </c>
      <c r="O41" s="47">
        <f t="shared" si="2"/>
        <v>6.482494529540482</v>
      </c>
      <c r="P41" s="9"/>
    </row>
    <row r="42" spans="1:16" ht="15">
      <c r="A42" s="12"/>
      <c r="B42" s="25">
        <v>368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45810</v>
      </c>
      <c r="L42" s="46">
        <v>0</v>
      </c>
      <c r="M42" s="46">
        <v>0</v>
      </c>
      <c r="N42" s="46">
        <f t="shared" si="6"/>
        <v>45810</v>
      </c>
      <c r="O42" s="47">
        <f t="shared" si="2"/>
        <v>12.530087527352297</v>
      </c>
      <c r="P42" s="9"/>
    </row>
    <row r="43" spans="1:16" ht="15.75" thickBot="1">
      <c r="A43" s="12"/>
      <c r="B43" s="25">
        <v>369.9</v>
      </c>
      <c r="C43" s="20" t="s">
        <v>49</v>
      </c>
      <c r="D43" s="46">
        <v>67773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67773</v>
      </c>
      <c r="O43" s="47">
        <f t="shared" si="2"/>
        <v>18.53747264770241</v>
      </c>
      <c r="P43" s="9"/>
    </row>
    <row r="44" spans="1:119" ht="16.5" thickBot="1">
      <c r="A44" s="14" t="s">
        <v>40</v>
      </c>
      <c r="B44" s="23"/>
      <c r="C44" s="22"/>
      <c r="D44" s="15">
        <f>SUM(D5,D12,D19,D30,D34,D37)</f>
        <v>5505597</v>
      </c>
      <c r="E44" s="15">
        <f aca="true" t="shared" si="10" ref="E44:M44">SUM(E5,E12,E19,E30,E34,E37)</f>
        <v>0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53806</v>
      </c>
      <c r="L44" s="15">
        <f t="shared" si="10"/>
        <v>0</v>
      </c>
      <c r="M44" s="15">
        <f t="shared" si="10"/>
        <v>0</v>
      </c>
      <c r="N44" s="15">
        <f t="shared" si="6"/>
        <v>5559403</v>
      </c>
      <c r="O44" s="38">
        <f t="shared" si="2"/>
        <v>1520.6244529540481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56</v>
      </c>
      <c r="M46" s="48"/>
      <c r="N46" s="48"/>
      <c r="O46" s="43">
        <v>3656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4025594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4025594</v>
      </c>
      <c r="O5" s="33">
        <f aca="true" t="shared" si="2" ref="O5:O43">(N5/O$45)</f>
        <v>1095.6978769733262</v>
      </c>
      <c r="P5" s="6"/>
    </row>
    <row r="6" spans="1:16" ht="15">
      <c r="A6" s="12"/>
      <c r="B6" s="25">
        <v>311</v>
      </c>
      <c r="C6" s="20" t="s">
        <v>2</v>
      </c>
      <c r="D6" s="46">
        <v>3356080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3356080</v>
      </c>
      <c r="O6" s="47">
        <f t="shared" si="2"/>
        <v>913.4676102340773</v>
      </c>
      <c r="P6" s="9"/>
    </row>
    <row r="7" spans="1:16" ht="15">
      <c r="A7" s="12"/>
      <c r="B7" s="25">
        <v>312.1</v>
      </c>
      <c r="C7" s="20" t="s">
        <v>10</v>
      </c>
      <c r="D7" s="46">
        <v>48542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48542</v>
      </c>
      <c r="O7" s="47">
        <f t="shared" si="2"/>
        <v>13.212302667392487</v>
      </c>
      <c r="P7" s="9"/>
    </row>
    <row r="8" spans="1:16" ht="15">
      <c r="A8" s="12"/>
      <c r="B8" s="25">
        <v>314.1</v>
      </c>
      <c r="C8" s="20" t="s">
        <v>11</v>
      </c>
      <c r="D8" s="46">
        <v>230008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230008</v>
      </c>
      <c r="O8" s="47">
        <f t="shared" si="2"/>
        <v>62.60424605334785</v>
      </c>
      <c r="P8" s="9"/>
    </row>
    <row r="9" spans="1:16" ht="15">
      <c r="A9" s="12"/>
      <c r="B9" s="25">
        <v>314.8</v>
      </c>
      <c r="C9" s="20" t="s">
        <v>12</v>
      </c>
      <c r="D9" s="46">
        <v>13606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13606</v>
      </c>
      <c r="O9" s="47">
        <f t="shared" si="2"/>
        <v>3.703320631464344</v>
      </c>
      <c r="P9" s="9"/>
    </row>
    <row r="10" spans="1:16" ht="15">
      <c r="A10" s="12"/>
      <c r="B10" s="25">
        <v>315</v>
      </c>
      <c r="C10" s="20" t="s">
        <v>13</v>
      </c>
      <c r="D10" s="46">
        <v>309797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309797</v>
      </c>
      <c r="O10" s="47">
        <f t="shared" si="2"/>
        <v>84.32144801306478</v>
      </c>
      <c r="P10" s="9"/>
    </row>
    <row r="11" spans="1:16" ht="15">
      <c r="A11" s="12"/>
      <c r="B11" s="25">
        <v>316</v>
      </c>
      <c r="C11" s="20" t="s">
        <v>14</v>
      </c>
      <c r="D11" s="46">
        <v>67561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67561</v>
      </c>
      <c r="O11" s="47">
        <f t="shared" si="2"/>
        <v>18.388949373979315</v>
      </c>
      <c r="P11" s="9"/>
    </row>
    <row r="12" spans="1:16" ht="15.75">
      <c r="A12" s="29" t="s">
        <v>70</v>
      </c>
      <c r="B12" s="30"/>
      <c r="C12" s="31"/>
      <c r="D12" s="32">
        <f aca="true" t="shared" si="3" ref="D12:M12">SUM(D13:D15)</f>
        <v>459286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459286</v>
      </c>
      <c r="O12" s="45">
        <f t="shared" si="2"/>
        <v>125.00979858464889</v>
      </c>
      <c r="P12" s="10"/>
    </row>
    <row r="13" spans="1:16" ht="15">
      <c r="A13" s="12"/>
      <c r="B13" s="25">
        <v>322</v>
      </c>
      <c r="C13" s="20" t="s">
        <v>0</v>
      </c>
      <c r="D13" s="46">
        <v>436097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436097</v>
      </c>
      <c r="O13" s="47">
        <f t="shared" si="2"/>
        <v>118.69814915623299</v>
      </c>
      <c r="P13" s="9"/>
    </row>
    <row r="14" spans="1:16" ht="15">
      <c r="A14" s="12"/>
      <c r="B14" s="25">
        <v>323.7</v>
      </c>
      <c r="C14" s="20" t="s">
        <v>16</v>
      </c>
      <c r="D14" s="46">
        <v>13294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13294</v>
      </c>
      <c r="O14" s="47">
        <f t="shared" si="2"/>
        <v>3.618399564507349</v>
      </c>
      <c r="P14" s="9"/>
    </row>
    <row r="15" spans="1:16" ht="15">
      <c r="A15" s="12"/>
      <c r="B15" s="25">
        <v>329</v>
      </c>
      <c r="C15" s="20" t="s">
        <v>71</v>
      </c>
      <c r="D15" s="46">
        <v>9895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9895</v>
      </c>
      <c r="O15" s="47">
        <f t="shared" si="2"/>
        <v>2.6932498639085467</v>
      </c>
      <c r="P15" s="9"/>
    </row>
    <row r="16" spans="1:16" ht="15.75">
      <c r="A16" s="29" t="s">
        <v>22</v>
      </c>
      <c r="B16" s="30"/>
      <c r="C16" s="31"/>
      <c r="D16" s="32">
        <f aca="true" t="shared" si="4" ref="D16:M16">SUM(D17:D25)</f>
        <v>827290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827290</v>
      </c>
      <c r="O16" s="45">
        <f t="shared" si="2"/>
        <v>225.1741970604246</v>
      </c>
      <c r="P16" s="10"/>
    </row>
    <row r="17" spans="1:16" ht="15">
      <c r="A17" s="12"/>
      <c r="B17" s="25">
        <v>331.9</v>
      </c>
      <c r="C17" s="20" t="s">
        <v>23</v>
      </c>
      <c r="D17" s="46">
        <v>137075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137075</v>
      </c>
      <c r="O17" s="47">
        <f t="shared" si="2"/>
        <v>37.30947196516059</v>
      </c>
      <c r="P17" s="9"/>
    </row>
    <row r="18" spans="1:16" ht="15">
      <c r="A18" s="12"/>
      <c r="B18" s="25">
        <v>334.39</v>
      </c>
      <c r="C18" s="20" t="s">
        <v>72</v>
      </c>
      <c r="D18" s="46">
        <v>305357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305357</v>
      </c>
      <c r="O18" s="47">
        <f t="shared" si="2"/>
        <v>83.11295590636908</v>
      </c>
      <c r="P18" s="9"/>
    </row>
    <row r="19" spans="1:16" ht="15">
      <c r="A19" s="12"/>
      <c r="B19" s="25">
        <v>335.12</v>
      </c>
      <c r="C19" s="20" t="s">
        <v>25</v>
      </c>
      <c r="D19" s="46">
        <v>80030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80030</v>
      </c>
      <c r="O19" s="47">
        <f t="shared" si="2"/>
        <v>21.78279804028307</v>
      </c>
      <c r="P19" s="9"/>
    </row>
    <row r="20" spans="1:16" ht="15">
      <c r="A20" s="12"/>
      <c r="B20" s="25">
        <v>335.14</v>
      </c>
      <c r="C20" s="20" t="s">
        <v>26</v>
      </c>
      <c r="D20" s="46">
        <v>1084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1084</v>
      </c>
      <c r="O20" s="47">
        <f t="shared" si="2"/>
        <v>0.2950462710941753</v>
      </c>
      <c r="P20" s="9"/>
    </row>
    <row r="21" spans="1:16" ht="15">
      <c r="A21" s="12"/>
      <c r="B21" s="25">
        <v>335.15</v>
      </c>
      <c r="C21" s="20" t="s">
        <v>27</v>
      </c>
      <c r="D21" s="46">
        <v>5439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5439</v>
      </c>
      <c r="O21" s="47">
        <f t="shared" si="2"/>
        <v>1.4804028307022319</v>
      </c>
      <c r="P21" s="9"/>
    </row>
    <row r="22" spans="1:16" ht="15">
      <c r="A22" s="12"/>
      <c r="B22" s="25">
        <v>335.18</v>
      </c>
      <c r="C22" s="20" t="s">
        <v>28</v>
      </c>
      <c r="D22" s="46">
        <v>252697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252697</v>
      </c>
      <c r="O22" s="47">
        <f t="shared" si="2"/>
        <v>68.77980402830703</v>
      </c>
      <c r="P22" s="9"/>
    </row>
    <row r="23" spans="1:16" ht="15">
      <c r="A23" s="12"/>
      <c r="B23" s="25">
        <v>335.49</v>
      </c>
      <c r="C23" s="20" t="s">
        <v>29</v>
      </c>
      <c r="D23" s="46">
        <v>2943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2943</v>
      </c>
      <c r="O23" s="47">
        <f t="shared" si="2"/>
        <v>0.8010342950462711</v>
      </c>
      <c r="P23" s="9"/>
    </row>
    <row r="24" spans="1:16" ht="15">
      <c r="A24" s="12"/>
      <c r="B24" s="25">
        <v>337.2</v>
      </c>
      <c r="C24" s="20" t="s">
        <v>30</v>
      </c>
      <c r="D24" s="46">
        <v>28667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4">SUM(D24:M24)</f>
        <v>28667</v>
      </c>
      <c r="O24" s="47">
        <f t="shared" si="2"/>
        <v>7.802667392487752</v>
      </c>
      <c r="P24" s="9"/>
    </row>
    <row r="25" spans="1:16" ht="15">
      <c r="A25" s="12"/>
      <c r="B25" s="25">
        <v>338</v>
      </c>
      <c r="C25" s="20" t="s">
        <v>31</v>
      </c>
      <c r="D25" s="46">
        <v>13998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13998</v>
      </c>
      <c r="O25" s="47">
        <f t="shared" si="2"/>
        <v>3.8100163309744146</v>
      </c>
      <c r="P25" s="9"/>
    </row>
    <row r="26" spans="1:16" ht="15.75">
      <c r="A26" s="29" t="s">
        <v>36</v>
      </c>
      <c r="B26" s="30"/>
      <c r="C26" s="31"/>
      <c r="D26" s="32">
        <f aca="true" t="shared" si="7" ref="D26:M26">SUM(D27:D29)</f>
        <v>6859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6859</v>
      </c>
      <c r="O26" s="45">
        <f t="shared" si="2"/>
        <v>1.866902558519325</v>
      </c>
      <c r="P26" s="10"/>
    </row>
    <row r="27" spans="1:16" ht="15">
      <c r="A27" s="12"/>
      <c r="B27" s="25">
        <v>341.1</v>
      </c>
      <c r="C27" s="20" t="s">
        <v>57</v>
      </c>
      <c r="D27" s="46">
        <v>949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949</v>
      </c>
      <c r="O27" s="47">
        <f t="shared" si="2"/>
        <v>0.2583015786608601</v>
      </c>
      <c r="P27" s="9"/>
    </row>
    <row r="28" spans="1:16" ht="15">
      <c r="A28" s="12"/>
      <c r="B28" s="25">
        <v>341.3</v>
      </c>
      <c r="C28" s="20" t="s">
        <v>38</v>
      </c>
      <c r="D28" s="46">
        <v>561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561</v>
      </c>
      <c r="O28" s="47">
        <f t="shared" si="2"/>
        <v>0.15269461077844312</v>
      </c>
      <c r="P28" s="9"/>
    </row>
    <row r="29" spans="1:16" ht="15">
      <c r="A29" s="12"/>
      <c r="B29" s="25">
        <v>347.4</v>
      </c>
      <c r="C29" s="20" t="s">
        <v>39</v>
      </c>
      <c r="D29" s="46">
        <v>5349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5349</v>
      </c>
      <c r="O29" s="47">
        <f t="shared" si="2"/>
        <v>1.4559063690800218</v>
      </c>
      <c r="P29" s="9"/>
    </row>
    <row r="30" spans="1:16" ht="15.75">
      <c r="A30" s="29" t="s">
        <v>37</v>
      </c>
      <c r="B30" s="30"/>
      <c r="C30" s="31"/>
      <c r="D30" s="32">
        <f aca="true" t="shared" si="8" ref="D30:M30">SUM(D31:D32)</f>
        <v>52192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52192</v>
      </c>
      <c r="O30" s="45">
        <f t="shared" si="2"/>
        <v>14.205770277626565</v>
      </c>
      <c r="P30" s="10"/>
    </row>
    <row r="31" spans="1:16" ht="15">
      <c r="A31" s="13"/>
      <c r="B31" s="39">
        <v>354</v>
      </c>
      <c r="C31" s="21" t="s">
        <v>42</v>
      </c>
      <c r="D31" s="46">
        <v>19075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19075</v>
      </c>
      <c r="O31" s="47">
        <f t="shared" si="2"/>
        <v>5.191888949373979</v>
      </c>
      <c r="P31" s="9"/>
    </row>
    <row r="32" spans="1:16" ht="15">
      <c r="A32" s="13"/>
      <c r="B32" s="39">
        <v>359</v>
      </c>
      <c r="C32" s="21" t="s">
        <v>43</v>
      </c>
      <c r="D32" s="46">
        <v>33117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33117</v>
      </c>
      <c r="O32" s="47">
        <f t="shared" si="2"/>
        <v>9.013881328252586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SUM(D34:D42)</f>
        <v>315558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8117</v>
      </c>
      <c r="L33" s="32">
        <f t="shared" si="9"/>
        <v>0</v>
      </c>
      <c r="M33" s="32">
        <f t="shared" si="9"/>
        <v>0</v>
      </c>
      <c r="N33" s="32">
        <f t="shared" si="6"/>
        <v>323675</v>
      </c>
      <c r="O33" s="45">
        <f t="shared" si="2"/>
        <v>88.09880239520957</v>
      </c>
      <c r="P33" s="10"/>
    </row>
    <row r="34" spans="1:16" ht="15">
      <c r="A34" s="12"/>
      <c r="B34" s="25">
        <v>361.1</v>
      </c>
      <c r="C34" s="20" t="s">
        <v>44</v>
      </c>
      <c r="D34" s="46">
        <v>169765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169765</v>
      </c>
      <c r="O34" s="47">
        <f t="shared" si="2"/>
        <v>46.207131192161135</v>
      </c>
      <c r="P34" s="9"/>
    </row>
    <row r="35" spans="1:16" ht="15">
      <c r="A35" s="12"/>
      <c r="B35" s="25">
        <v>361.2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7204</v>
      </c>
      <c r="L35" s="46">
        <v>0</v>
      </c>
      <c r="M35" s="46">
        <v>0</v>
      </c>
      <c r="N35" s="46">
        <f aca="true" t="shared" si="10" ref="N35:N42">SUM(D35:M35)</f>
        <v>7204</v>
      </c>
      <c r="O35" s="47">
        <f t="shared" si="2"/>
        <v>1.9608056614044638</v>
      </c>
      <c r="P35" s="9"/>
    </row>
    <row r="36" spans="1:16" ht="15">
      <c r="A36" s="12"/>
      <c r="B36" s="25">
        <v>361.3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-36692</v>
      </c>
      <c r="L36" s="46">
        <v>0</v>
      </c>
      <c r="M36" s="46">
        <v>0</v>
      </c>
      <c r="N36" s="46">
        <f t="shared" si="10"/>
        <v>-36692</v>
      </c>
      <c r="O36" s="47">
        <f t="shared" si="2"/>
        <v>-9.986935220468155</v>
      </c>
      <c r="P36" s="9"/>
    </row>
    <row r="37" spans="1:16" ht="15">
      <c r="A37" s="12"/>
      <c r="B37" s="25">
        <v>363.12</v>
      </c>
      <c r="C37" s="20" t="s">
        <v>19</v>
      </c>
      <c r="D37" s="46">
        <v>71967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71967</v>
      </c>
      <c r="O37" s="47">
        <f t="shared" si="2"/>
        <v>19.588187261839956</v>
      </c>
      <c r="P37" s="9"/>
    </row>
    <row r="38" spans="1:16" ht="15">
      <c r="A38" s="12"/>
      <c r="B38" s="25">
        <v>363.22</v>
      </c>
      <c r="C38" s="20" t="s">
        <v>73</v>
      </c>
      <c r="D38" s="46">
        <v>1326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1326</v>
      </c>
      <c r="O38" s="47">
        <f t="shared" si="2"/>
        <v>0.36091453456722916</v>
      </c>
      <c r="P38" s="9"/>
    </row>
    <row r="39" spans="1:16" ht="15">
      <c r="A39" s="12"/>
      <c r="B39" s="25">
        <v>363.29</v>
      </c>
      <c r="C39" s="20" t="s">
        <v>74</v>
      </c>
      <c r="D39" s="46">
        <v>8263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8263</v>
      </c>
      <c r="O39" s="47">
        <f t="shared" si="2"/>
        <v>2.249047359825803</v>
      </c>
      <c r="P39" s="9"/>
    </row>
    <row r="40" spans="1:16" ht="15">
      <c r="A40" s="12"/>
      <c r="B40" s="25">
        <v>366</v>
      </c>
      <c r="C40" s="20" t="s">
        <v>47</v>
      </c>
      <c r="D40" s="46">
        <v>31164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31164</v>
      </c>
      <c r="O40" s="47">
        <f t="shared" si="2"/>
        <v>8.482308111050626</v>
      </c>
      <c r="P40" s="9"/>
    </row>
    <row r="41" spans="1:16" ht="15">
      <c r="A41" s="12"/>
      <c r="B41" s="25">
        <v>368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37605</v>
      </c>
      <c r="L41" s="46">
        <v>0</v>
      </c>
      <c r="M41" s="46">
        <v>0</v>
      </c>
      <c r="N41" s="46">
        <f t="shared" si="10"/>
        <v>37605</v>
      </c>
      <c r="O41" s="47">
        <f t="shared" si="2"/>
        <v>10.23543821448013</v>
      </c>
      <c r="P41" s="9"/>
    </row>
    <row r="42" spans="1:16" ht="15.75" thickBot="1">
      <c r="A42" s="12"/>
      <c r="B42" s="25">
        <v>369.9</v>
      </c>
      <c r="C42" s="20" t="s">
        <v>49</v>
      </c>
      <c r="D42" s="46">
        <v>33073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33073</v>
      </c>
      <c r="O42" s="47">
        <f t="shared" si="2"/>
        <v>9.001905280348394</v>
      </c>
      <c r="P42" s="9"/>
    </row>
    <row r="43" spans="1:119" ht="16.5" thickBot="1">
      <c r="A43" s="14" t="s">
        <v>40</v>
      </c>
      <c r="B43" s="23"/>
      <c r="C43" s="22"/>
      <c r="D43" s="15">
        <f>SUM(D5,D12,D16,D26,D30,D33)</f>
        <v>5686779</v>
      </c>
      <c r="E43" s="15">
        <f aca="true" t="shared" si="11" ref="E43:M43">SUM(E5,E12,E16,E26,E30,E33)</f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0</v>
      </c>
      <c r="J43" s="15">
        <f t="shared" si="11"/>
        <v>0</v>
      </c>
      <c r="K43" s="15">
        <f t="shared" si="11"/>
        <v>8117</v>
      </c>
      <c r="L43" s="15">
        <f t="shared" si="11"/>
        <v>0</v>
      </c>
      <c r="M43" s="15">
        <f t="shared" si="11"/>
        <v>0</v>
      </c>
      <c r="N43" s="15">
        <f>SUM(D43:M43)</f>
        <v>5694896</v>
      </c>
      <c r="O43" s="38">
        <f t="shared" si="2"/>
        <v>1550.053347849755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75</v>
      </c>
      <c r="M45" s="48"/>
      <c r="N45" s="48"/>
      <c r="O45" s="43">
        <v>3674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4406116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4406116</v>
      </c>
      <c r="O5" s="33">
        <f aca="true" t="shared" si="1" ref="O5:O52">(N5/O$54)</f>
        <v>1272.34074501877</v>
      </c>
      <c r="P5" s="6"/>
    </row>
    <row r="6" spans="1:16" ht="15">
      <c r="A6" s="12"/>
      <c r="B6" s="25">
        <v>311</v>
      </c>
      <c r="C6" s="20" t="s">
        <v>2</v>
      </c>
      <c r="D6" s="46">
        <v>3098555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3098555</v>
      </c>
      <c r="O6" s="47">
        <f t="shared" si="1"/>
        <v>894.7603234190009</v>
      </c>
      <c r="P6" s="9"/>
    </row>
    <row r="7" spans="1:16" ht="15">
      <c r="A7" s="12"/>
      <c r="B7" s="25">
        <v>312.41</v>
      </c>
      <c r="C7" s="20" t="s">
        <v>77</v>
      </c>
      <c r="D7" s="46">
        <v>35387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35387</v>
      </c>
      <c r="O7" s="47">
        <f t="shared" si="1"/>
        <v>10.218596592549812</v>
      </c>
      <c r="P7" s="9"/>
    </row>
    <row r="8" spans="1:16" ht="15">
      <c r="A8" s="12"/>
      <c r="B8" s="25">
        <v>312.42</v>
      </c>
      <c r="C8" s="20" t="s">
        <v>78</v>
      </c>
      <c r="D8" s="46">
        <v>16271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16271</v>
      </c>
      <c r="O8" s="47">
        <f t="shared" si="1"/>
        <v>4.698527288478198</v>
      </c>
      <c r="P8" s="9"/>
    </row>
    <row r="9" spans="1:16" ht="15">
      <c r="A9" s="12"/>
      <c r="B9" s="25">
        <v>312.6</v>
      </c>
      <c r="C9" s="20" t="s">
        <v>99</v>
      </c>
      <c r="D9" s="46">
        <v>237115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237115</v>
      </c>
      <c r="O9" s="47">
        <f t="shared" si="1"/>
        <v>68.47097892001155</v>
      </c>
      <c r="P9" s="9"/>
    </row>
    <row r="10" spans="1:16" ht="15">
      <c r="A10" s="12"/>
      <c r="B10" s="25">
        <v>314.1</v>
      </c>
      <c r="C10" s="20" t="s">
        <v>11</v>
      </c>
      <c r="D10" s="46">
        <v>440129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440129</v>
      </c>
      <c r="O10" s="47">
        <f t="shared" si="1"/>
        <v>127.09471556453941</v>
      </c>
      <c r="P10" s="9"/>
    </row>
    <row r="11" spans="1:16" ht="15">
      <c r="A11" s="12"/>
      <c r="B11" s="25">
        <v>314.3</v>
      </c>
      <c r="C11" s="20" t="s">
        <v>60</v>
      </c>
      <c r="D11" s="46">
        <v>163037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163037</v>
      </c>
      <c r="O11" s="47">
        <f t="shared" si="1"/>
        <v>47.07969968235634</v>
      </c>
      <c r="P11" s="9"/>
    </row>
    <row r="12" spans="1:16" ht="15">
      <c r="A12" s="12"/>
      <c r="B12" s="25">
        <v>314.4</v>
      </c>
      <c r="C12" s="20" t="s">
        <v>96</v>
      </c>
      <c r="D12" s="46">
        <v>11680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11680</v>
      </c>
      <c r="O12" s="47">
        <f t="shared" si="1"/>
        <v>3.3727981518914234</v>
      </c>
      <c r="P12" s="9"/>
    </row>
    <row r="13" spans="1:16" ht="15">
      <c r="A13" s="12"/>
      <c r="B13" s="25">
        <v>314.8</v>
      </c>
      <c r="C13" s="20" t="s">
        <v>12</v>
      </c>
      <c r="D13" s="46">
        <v>7612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7612</v>
      </c>
      <c r="O13" s="47">
        <f t="shared" si="1"/>
        <v>2.1980941380306094</v>
      </c>
      <c r="P13" s="9"/>
    </row>
    <row r="14" spans="1:16" ht="15">
      <c r="A14" s="12"/>
      <c r="B14" s="25">
        <v>315</v>
      </c>
      <c r="C14" s="20" t="s">
        <v>79</v>
      </c>
      <c r="D14" s="46">
        <v>330916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330916</v>
      </c>
      <c r="O14" s="47">
        <f t="shared" si="1"/>
        <v>95.55760900952932</v>
      </c>
      <c r="P14" s="9"/>
    </row>
    <row r="15" spans="1:16" ht="15">
      <c r="A15" s="12"/>
      <c r="B15" s="25">
        <v>316</v>
      </c>
      <c r="C15" s="20" t="s">
        <v>80</v>
      </c>
      <c r="D15" s="46">
        <v>65414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65414</v>
      </c>
      <c r="O15" s="47">
        <f t="shared" si="1"/>
        <v>18.88940225238233</v>
      </c>
      <c r="P15" s="9"/>
    </row>
    <row r="16" spans="1:16" ht="15.75">
      <c r="A16" s="29" t="s">
        <v>15</v>
      </c>
      <c r="B16" s="30"/>
      <c r="C16" s="31"/>
      <c r="D16" s="32">
        <f aca="true" t="shared" si="3" ref="D16:M16">SUM(D17:D22)</f>
        <v>722010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722010</v>
      </c>
      <c r="O16" s="45">
        <f t="shared" si="1"/>
        <v>208.492636442391</v>
      </c>
      <c r="P16" s="10"/>
    </row>
    <row r="17" spans="1:16" ht="15">
      <c r="A17" s="12"/>
      <c r="B17" s="25">
        <v>322</v>
      </c>
      <c r="C17" s="20" t="s">
        <v>0</v>
      </c>
      <c r="D17" s="46">
        <v>554088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554088</v>
      </c>
      <c r="O17" s="47">
        <f t="shared" si="1"/>
        <v>160.00231013572048</v>
      </c>
      <c r="P17" s="9"/>
    </row>
    <row r="18" spans="1:16" ht="15">
      <c r="A18" s="12"/>
      <c r="B18" s="25">
        <v>323.7</v>
      </c>
      <c r="C18" s="20" t="s">
        <v>16</v>
      </c>
      <c r="D18" s="46">
        <v>71748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71748</v>
      </c>
      <c r="O18" s="47">
        <f t="shared" si="1"/>
        <v>20.718452209067284</v>
      </c>
      <c r="P18" s="9"/>
    </row>
    <row r="19" spans="1:16" ht="15">
      <c r="A19" s="12"/>
      <c r="B19" s="25">
        <v>324.11</v>
      </c>
      <c r="C19" s="20" t="s">
        <v>17</v>
      </c>
      <c r="D19" s="46">
        <v>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</v>
      </c>
      <c r="O19" s="47">
        <f t="shared" si="1"/>
        <v>0.01876985272884782</v>
      </c>
      <c r="P19" s="9"/>
    </row>
    <row r="20" spans="1:16" ht="15">
      <c r="A20" s="12"/>
      <c r="B20" s="25">
        <v>324.91</v>
      </c>
      <c r="C20" s="20" t="s">
        <v>18</v>
      </c>
      <c r="D20" s="46">
        <v>603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603</v>
      </c>
      <c r="O20" s="47">
        <f t="shared" si="1"/>
        <v>0.17412647993069594</v>
      </c>
      <c r="P20" s="9"/>
    </row>
    <row r="21" spans="1:16" ht="15">
      <c r="A21" s="12"/>
      <c r="B21" s="25">
        <v>325.2</v>
      </c>
      <c r="C21" s="20" t="s">
        <v>19</v>
      </c>
      <c r="D21" s="46">
        <v>69209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69209</v>
      </c>
      <c r="O21" s="47">
        <f t="shared" si="1"/>
        <v>19.98527288478198</v>
      </c>
      <c r="P21" s="9"/>
    </row>
    <row r="22" spans="1:16" ht="15">
      <c r="A22" s="12"/>
      <c r="B22" s="25">
        <v>329</v>
      </c>
      <c r="C22" s="20" t="s">
        <v>20</v>
      </c>
      <c r="D22" s="46">
        <v>26297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26297</v>
      </c>
      <c r="O22" s="47">
        <f t="shared" si="1"/>
        <v>7.5937048801617095</v>
      </c>
      <c r="P22" s="9"/>
    </row>
    <row r="23" spans="1:16" ht="15.75">
      <c r="A23" s="29" t="s">
        <v>22</v>
      </c>
      <c r="B23" s="30"/>
      <c r="C23" s="31"/>
      <c r="D23" s="32">
        <f aca="true" t="shared" si="5" ref="D23:M23">SUM(D24:D33)</f>
        <v>387314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387314</v>
      </c>
      <c r="O23" s="45">
        <f t="shared" si="1"/>
        <v>111.84348830493792</v>
      </c>
      <c r="P23" s="10"/>
    </row>
    <row r="24" spans="1:16" ht="15">
      <c r="A24" s="12"/>
      <c r="B24" s="25">
        <v>331.2</v>
      </c>
      <c r="C24" s="20" t="s">
        <v>21</v>
      </c>
      <c r="D24" s="46">
        <v>1586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1586</v>
      </c>
      <c r="O24" s="47">
        <f t="shared" si="1"/>
        <v>0.4579844065838868</v>
      </c>
      <c r="P24" s="9"/>
    </row>
    <row r="25" spans="1:16" ht="15">
      <c r="A25" s="12"/>
      <c r="B25" s="25">
        <v>331.62</v>
      </c>
      <c r="C25" s="20" t="s">
        <v>100</v>
      </c>
      <c r="D25" s="46">
        <v>12327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12327</v>
      </c>
      <c r="O25" s="47">
        <f t="shared" si="1"/>
        <v>3.5596303782847243</v>
      </c>
      <c r="P25" s="9"/>
    </row>
    <row r="26" spans="1:16" ht="15">
      <c r="A26" s="12"/>
      <c r="B26" s="25">
        <v>334.2</v>
      </c>
      <c r="C26" s="20" t="s">
        <v>24</v>
      </c>
      <c r="D26" s="46">
        <v>5485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5485</v>
      </c>
      <c r="O26" s="47">
        <f t="shared" si="1"/>
        <v>1.583886803349697</v>
      </c>
      <c r="P26" s="9"/>
    </row>
    <row r="27" spans="1:16" ht="15">
      <c r="A27" s="12"/>
      <c r="B27" s="25">
        <v>334.9</v>
      </c>
      <c r="C27" s="20" t="s">
        <v>83</v>
      </c>
      <c r="D27" s="46">
        <v>1829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1829</v>
      </c>
      <c r="O27" s="47">
        <f t="shared" si="1"/>
        <v>0.5281547790932717</v>
      </c>
      <c r="P27" s="9"/>
    </row>
    <row r="28" spans="1:16" ht="15">
      <c r="A28" s="12"/>
      <c r="B28" s="25">
        <v>335.12</v>
      </c>
      <c r="C28" s="20" t="s">
        <v>84</v>
      </c>
      <c r="D28" s="46">
        <v>86434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86434</v>
      </c>
      <c r="O28" s="47">
        <f t="shared" si="1"/>
        <v>24.959283857926653</v>
      </c>
      <c r="P28" s="9"/>
    </row>
    <row r="29" spans="1:16" ht="15">
      <c r="A29" s="12"/>
      <c r="B29" s="25">
        <v>335.14</v>
      </c>
      <c r="C29" s="20" t="s">
        <v>85</v>
      </c>
      <c r="D29" s="46">
        <v>737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737</v>
      </c>
      <c r="O29" s="47">
        <f t="shared" si="1"/>
        <v>0.21282125324862836</v>
      </c>
      <c r="P29" s="9"/>
    </row>
    <row r="30" spans="1:16" ht="15">
      <c r="A30" s="12"/>
      <c r="B30" s="25">
        <v>335.15</v>
      </c>
      <c r="C30" s="20" t="s">
        <v>86</v>
      </c>
      <c r="D30" s="46">
        <v>6821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6821</v>
      </c>
      <c r="O30" s="47">
        <f t="shared" si="1"/>
        <v>1.9696794686687842</v>
      </c>
      <c r="P30" s="9"/>
    </row>
    <row r="31" spans="1:16" ht="15">
      <c r="A31" s="12"/>
      <c r="B31" s="25">
        <v>335.18</v>
      </c>
      <c r="C31" s="20" t="s">
        <v>87</v>
      </c>
      <c r="D31" s="46">
        <v>257282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257282</v>
      </c>
      <c r="O31" s="47">
        <f t="shared" si="1"/>
        <v>74.29454230436038</v>
      </c>
      <c r="P31" s="9"/>
    </row>
    <row r="32" spans="1:16" ht="15">
      <c r="A32" s="12"/>
      <c r="B32" s="25">
        <v>335.49</v>
      </c>
      <c r="C32" s="20" t="s">
        <v>29</v>
      </c>
      <c r="D32" s="46">
        <v>3847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3847</v>
      </c>
      <c r="O32" s="47">
        <f t="shared" si="1"/>
        <v>1.1108865145827318</v>
      </c>
      <c r="P32" s="9"/>
    </row>
    <row r="33" spans="1:16" ht="15">
      <c r="A33" s="12"/>
      <c r="B33" s="25">
        <v>338</v>
      </c>
      <c r="C33" s="20" t="s">
        <v>31</v>
      </c>
      <c r="D33" s="46">
        <v>10966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52">SUM(D33:M33)</f>
        <v>10966</v>
      </c>
      <c r="O33" s="47">
        <f t="shared" si="1"/>
        <v>3.166618538839157</v>
      </c>
      <c r="P33" s="9"/>
    </row>
    <row r="34" spans="1:16" ht="15.75">
      <c r="A34" s="29" t="s">
        <v>36</v>
      </c>
      <c r="B34" s="30"/>
      <c r="C34" s="31"/>
      <c r="D34" s="32">
        <f aca="true" t="shared" si="8" ref="D34:M34">SUM(D35:D38)</f>
        <v>176725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176725</v>
      </c>
      <c r="O34" s="45">
        <f t="shared" si="1"/>
        <v>51.03234190008663</v>
      </c>
      <c r="P34" s="10"/>
    </row>
    <row r="35" spans="1:16" ht="15">
      <c r="A35" s="12"/>
      <c r="B35" s="25">
        <v>341.9</v>
      </c>
      <c r="C35" s="20" t="s">
        <v>88</v>
      </c>
      <c r="D35" s="46">
        <v>6303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6303</v>
      </c>
      <c r="O35" s="47">
        <f t="shared" si="1"/>
        <v>1.82009818076812</v>
      </c>
      <c r="P35" s="9"/>
    </row>
    <row r="36" spans="1:16" ht="15">
      <c r="A36" s="12"/>
      <c r="B36" s="25">
        <v>342.1</v>
      </c>
      <c r="C36" s="20" t="s">
        <v>103</v>
      </c>
      <c r="D36" s="46">
        <v>164414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164414</v>
      </c>
      <c r="O36" s="47">
        <f t="shared" si="1"/>
        <v>47.477331793242854</v>
      </c>
      <c r="P36" s="9"/>
    </row>
    <row r="37" spans="1:16" ht="15">
      <c r="A37" s="12"/>
      <c r="B37" s="25">
        <v>347.4</v>
      </c>
      <c r="C37" s="20" t="s">
        <v>39</v>
      </c>
      <c r="D37" s="46">
        <v>1445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1445</v>
      </c>
      <c r="O37" s="47">
        <f t="shared" si="1"/>
        <v>0.41726826451054</v>
      </c>
      <c r="P37" s="9"/>
    </row>
    <row r="38" spans="1:16" ht="15">
      <c r="A38" s="12"/>
      <c r="B38" s="25">
        <v>347.9</v>
      </c>
      <c r="C38" s="20" t="s">
        <v>104</v>
      </c>
      <c r="D38" s="46">
        <v>4563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4563</v>
      </c>
      <c r="O38" s="47">
        <f t="shared" si="1"/>
        <v>1.317643661565117</v>
      </c>
      <c r="P38" s="9"/>
    </row>
    <row r="39" spans="1:16" ht="15.75">
      <c r="A39" s="29" t="s">
        <v>37</v>
      </c>
      <c r="B39" s="30"/>
      <c r="C39" s="31"/>
      <c r="D39" s="32">
        <f aca="true" t="shared" si="9" ref="D39:M39">SUM(D40:D42)</f>
        <v>49459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49459</v>
      </c>
      <c r="O39" s="45">
        <f t="shared" si="1"/>
        <v>14.282125324862836</v>
      </c>
      <c r="P39" s="10"/>
    </row>
    <row r="40" spans="1:16" ht="15">
      <c r="A40" s="13"/>
      <c r="B40" s="39">
        <v>351.7</v>
      </c>
      <c r="C40" s="21" t="s">
        <v>107</v>
      </c>
      <c r="D40" s="46">
        <v>1537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1537</v>
      </c>
      <c r="O40" s="47">
        <f t="shared" si="1"/>
        <v>0.4438348252959861</v>
      </c>
      <c r="P40" s="9"/>
    </row>
    <row r="41" spans="1:16" ht="15">
      <c r="A41" s="13"/>
      <c r="B41" s="39">
        <v>354</v>
      </c>
      <c r="C41" s="21" t="s">
        <v>42</v>
      </c>
      <c r="D41" s="46">
        <v>43356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43356</v>
      </c>
      <c r="O41" s="47">
        <f t="shared" si="1"/>
        <v>12.519780537106556</v>
      </c>
      <c r="P41" s="9"/>
    </row>
    <row r="42" spans="1:16" ht="15">
      <c r="A42" s="13"/>
      <c r="B42" s="39">
        <v>359</v>
      </c>
      <c r="C42" s="21" t="s">
        <v>43</v>
      </c>
      <c r="D42" s="46">
        <v>4566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4566</v>
      </c>
      <c r="O42" s="47">
        <f t="shared" si="1"/>
        <v>1.3185099624602945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SUM(D44:D49)</f>
        <v>298631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133821</v>
      </c>
      <c r="L43" s="32">
        <f t="shared" si="10"/>
        <v>0</v>
      </c>
      <c r="M43" s="32">
        <f t="shared" si="10"/>
        <v>0</v>
      </c>
      <c r="N43" s="32">
        <f t="shared" si="7"/>
        <v>432452</v>
      </c>
      <c r="O43" s="45">
        <f t="shared" si="1"/>
        <v>124.87785157377996</v>
      </c>
      <c r="P43" s="10"/>
    </row>
    <row r="44" spans="1:16" ht="15">
      <c r="A44" s="12"/>
      <c r="B44" s="25">
        <v>361.1</v>
      </c>
      <c r="C44" s="20" t="s">
        <v>44</v>
      </c>
      <c r="D44" s="46">
        <v>152170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152170</v>
      </c>
      <c r="O44" s="47">
        <f t="shared" si="1"/>
        <v>43.941669073058044</v>
      </c>
      <c r="P44" s="9"/>
    </row>
    <row r="45" spans="1:16" ht="15">
      <c r="A45" s="12"/>
      <c r="B45" s="25">
        <v>361.2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29307</v>
      </c>
      <c r="L45" s="46">
        <v>0</v>
      </c>
      <c r="M45" s="46">
        <v>0</v>
      </c>
      <c r="N45" s="46">
        <f t="shared" si="7"/>
        <v>29307</v>
      </c>
      <c r="O45" s="47">
        <f t="shared" si="1"/>
        <v>8.462893444989893</v>
      </c>
      <c r="P45" s="9"/>
    </row>
    <row r="46" spans="1:16" ht="15">
      <c r="A46" s="12"/>
      <c r="B46" s="25">
        <v>361.3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19231</v>
      </c>
      <c r="L46" s="46">
        <v>0</v>
      </c>
      <c r="M46" s="46">
        <v>0</v>
      </c>
      <c r="N46" s="46">
        <f t="shared" si="7"/>
        <v>19231</v>
      </c>
      <c r="O46" s="47">
        <f t="shared" si="1"/>
        <v>5.553277505053422</v>
      </c>
      <c r="P46" s="9"/>
    </row>
    <row r="47" spans="1:16" ht="15">
      <c r="A47" s="12"/>
      <c r="B47" s="25">
        <v>366</v>
      </c>
      <c r="C47" s="20" t="s">
        <v>47</v>
      </c>
      <c r="D47" s="46">
        <v>77510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77510</v>
      </c>
      <c r="O47" s="47">
        <f t="shared" si="1"/>
        <v>22.382327461738377</v>
      </c>
      <c r="P47" s="9"/>
    </row>
    <row r="48" spans="1:16" ht="15">
      <c r="A48" s="12"/>
      <c r="B48" s="25">
        <v>368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85283</v>
      </c>
      <c r="L48" s="46">
        <v>0</v>
      </c>
      <c r="M48" s="46">
        <v>0</v>
      </c>
      <c r="N48" s="46">
        <f t="shared" si="7"/>
        <v>85283</v>
      </c>
      <c r="O48" s="47">
        <f t="shared" si="1"/>
        <v>24.626913081143517</v>
      </c>
      <c r="P48" s="9"/>
    </row>
    <row r="49" spans="1:16" ht="15">
      <c r="A49" s="12"/>
      <c r="B49" s="25">
        <v>369.9</v>
      </c>
      <c r="C49" s="20" t="s">
        <v>49</v>
      </c>
      <c r="D49" s="46">
        <v>68951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68951</v>
      </c>
      <c r="O49" s="47">
        <f t="shared" si="1"/>
        <v>19.910771007796708</v>
      </c>
      <c r="P49" s="9"/>
    </row>
    <row r="50" spans="1:16" ht="15.75">
      <c r="A50" s="29" t="s">
        <v>64</v>
      </c>
      <c r="B50" s="30"/>
      <c r="C50" s="31"/>
      <c r="D50" s="32">
        <f aca="true" t="shared" si="11" ref="D50:M50">SUM(D51:D51)</f>
        <v>5899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7"/>
        <v>5899</v>
      </c>
      <c r="O50" s="45">
        <f t="shared" si="1"/>
        <v>1.7034363268842045</v>
      </c>
      <c r="P50" s="9"/>
    </row>
    <row r="51" spans="1:16" ht="15.75" thickBot="1">
      <c r="A51" s="12"/>
      <c r="B51" s="25">
        <v>388.1</v>
      </c>
      <c r="C51" s="20" t="s">
        <v>65</v>
      </c>
      <c r="D51" s="46">
        <v>5899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5899</v>
      </c>
      <c r="O51" s="47">
        <f t="shared" si="1"/>
        <v>1.7034363268842045</v>
      </c>
      <c r="P51" s="9"/>
    </row>
    <row r="52" spans="1:119" ht="16.5" thickBot="1">
      <c r="A52" s="14" t="s">
        <v>40</v>
      </c>
      <c r="B52" s="23"/>
      <c r="C52" s="22"/>
      <c r="D52" s="15">
        <f aca="true" t="shared" si="12" ref="D52:M52">SUM(D5,D16,D23,D34,D39,D43,D50)</f>
        <v>6046154</v>
      </c>
      <c r="E52" s="15">
        <f t="shared" si="12"/>
        <v>0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0</v>
      </c>
      <c r="J52" s="15">
        <f t="shared" si="12"/>
        <v>0</v>
      </c>
      <c r="K52" s="15">
        <f t="shared" si="12"/>
        <v>133821</v>
      </c>
      <c r="L52" s="15">
        <f t="shared" si="12"/>
        <v>0</v>
      </c>
      <c r="M52" s="15">
        <f t="shared" si="12"/>
        <v>0</v>
      </c>
      <c r="N52" s="15">
        <f t="shared" si="7"/>
        <v>6179975</v>
      </c>
      <c r="O52" s="38">
        <f t="shared" si="1"/>
        <v>1784.5726248917124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110</v>
      </c>
      <c r="M54" s="48"/>
      <c r="N54" s="48"/>
      <c r="O54" s="43">
        <v>3463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62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4259767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4259767</v>
      </c>
      <c r="O5" s="33">
        <f aca="true" t="shared" si="1" ref="O5:O36">(N5/O$56)</f>
        <v>1237.5848343986054</v>
      </c>
      <c r="P5" s="6"/>
    </row>
    <row r="6" spans="1:16" ht="15">
      <c r="A6" s="12"/>
      <c r="B6" s="25">
        <v>311</v>
      </c>
      <c r="C6" s="20" t="s">
        <v>2</v>
      </c>
      <c r="D6" s="46">
        <v>2905591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2905591</v>
      </c>
      <c r="O6" s="47">
        <f t="shared" si="1"/>
        <v>844.1577571179547</v>
      </c>
      <c r="P6" s="9"/>
    </row>
    <row r="7" spans="1:16" ht="15">
      <c r="A7" s="12"/>
      <c r="B7" s="25">
        <v>312.41</v>
      </c>
      <c r="C7" s="20" t="s">
        <v>77</v>
      </c>
      <c r="D7" s="46">
        <v>39617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39617</v>
      </c>
      <c r="O7" s="47">
        <f t="shared" si="1"/>
        <v>11.509877977919814</v>
      </c>
      <c r="P7" s="9"/>
    </row>
    <row r="8" spans="1:16" ht="15">
      <c r="A8" s="12"/>
      <c r="B8" s="25">
        <v>312.42</v>
      </c>
      <c r="C8" s="20" t="s">
        <v>78</v>
      </c>
      <c r="D8" s="46">
        <v>18377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18377</v>
      </c>
      <c r="O8" s="47">
        <f t="shared" si="1"/>
        <v>5.3390470656595</v>
      </c>
      <c r="P8" s="9"/>
    </row>
    <row r="9" spans="1:16" ht="15">
      <c r="A9" s="12"/>
      <c r="B9" s="25">
        <v>312.6</v>
      </c>
      <c r="C9" s="20" t="s">
        <v>99</v>
      </c>
      <c r="D9" s="46">
        <v>250248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250248</v>
      </c>
      <c r="O9" s="47">
        <f t="shared" si="1"/>
        <v>72.70424171993027</v>
      </c>
      <c r="P9" s="9"/>
    </row>
    <row r="10" spans="1:16" ht="15">
      <c r="A10" s="12"/>
      <c r="B10" s="25">
        <v>314.1</v>
      </c>
      <c r="C10" s="20" t="s">
        <v>11</v>
      </c>
      <c r="D10" s="46">
        <v>442882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442882</v>
      </c>
      <c r="O10" s="47">
        <f t="shared" si="1"/>
        <v>128.66995932597328</v>
      </c>
      <c r="P10" s="9"/>
    </row>
    <row r="11" spans="1:16" ht="15">
      <c r="A11" s="12"/>
      <c r="B11" s="25">
        <v>314.3</v>
      </c>
      <c r="C11" s="20" t="s">
        <v>60</v>
      </c>
      <c r="D11" s="46">
        <v>170313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170313</v>
      </c>
      <c r="O11" s="47">
        <f t="shared" si="1"/>
        <v>49.48082510168506</v>
      </c>
      <c r="P11" s="9"/>
    </row>
    <row r="12" spans="1:16" ht="15">
      <c r="A12" s="12"/>
      <c r="B12" s="25">
        <v>314.4</v>
      </c>
      <c r="C12" s="20" t="s">
        <v>96</v>
      </c>
      <c r="D12" s="46">
        <v>11015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11015</v>
      </c>
      <c r="O12" s="47">
        <f t="shared" si="1"/>
        <v>3.2001743172574084</v>
      </c>
      <c r="P12" s="9"/>
    </row>
    <row r="13" spans="1:16" ht="15">
      <c r="A13" s="12"/>
      <c r="B13" s="25">
        <v>314.8</v>
      </c>
      <c r="C13" s="20" t="s">
        <v>12</v>
      </c>
      <c r="D13" s="46">
        <v>5113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5113</v>
      </c>
      <c r="O13" s="47">
        <f t="shared" si="1"/>
        <v>1.4854735618826265</v>
      </c>
      <c r="P13" s="9"/>
    </row>
    <row r="14" spans="1:16" ht="15">
      <c r="A14" s="12"/>
      <c r="B14" s="25">
        <v>315</v>
      </c>
      <c r="C14" s="20" t="s">
        <v>79</v>
      </c>
      <c r="D14" s="46">
        <v>356098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356098</v>
      </c>
      <c r="O14" s="47">
        <f t="shared" si="1"/>
        <v>103.45671121441022</v>
      </c>
      <c r="P14" s="9"/>
    </row>
    <row r="15" spans="1:16" ht="15">
      <c r="A15" s="12"/>
      <c r="B15" s="25">
        <v>316</v>
      </c>
      <c r="C15" s="20" t="s">
        <v>80</v>
      </c>
      <c r="D15" s="46">
        <v>60513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60513</v>
      </c>
      <c r="O15" s="47">
        <f t="shared" si="1"/>
        <v>17.580766995932596</v>
      </c>
      <c r="P15" s="9"/>
    </row>
    <row r="16" spans="1:16" ht="15.75">
      <c r="A16" s="29" t="s">
        <v>15</v>
      </c>
      <c r="B16" s="30"/>
      <c r="C16" s="31"/>
      <c r="D16" s="32">
        <f aca="true" t="shared" si="3" ref="D16:M16">SUM(D17:D24)</f>
        <v>907752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907752</v>
      </c>
      <c r="O16" s="45">
        <f t="shared" si="1"/>
        <v>263.72806507844274</v>
      </c>
      <c r="P16" s="10"/>
    </row>
    <row r="17" spans="1:16" ht="15">
      <c r="A17" s="12"/>
      <c r="B17" s="25">
        <v>322</v>
      </c>
      <c r="C17" s="20" t="s">
        <v>0</v>
      </c>
      <c r="D17" s="46">
        <v>696754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696754</v>
      </c>
      <c r="O17" s="47">
        <f t="shared" si="1"/>
        <v>202.4270772806508</v>
      </c>
      <c r="P17" s="9"/>
    </row>
    <row r="18" spans="1:16" ht="15">
      <c r="A18" s="12"/>
      <c r="B18" s="25">
        <v>323.7</v>
      </c>
      <c r="C18" s="20" t="s">
        <v>16</v>
      </c>
      <c r="D18" s="46">
        <v>69149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69149</v>
      </c>
      <c r="O18" s="47">
        <f t="shared" si="1"/>
        <v>20.08977338756537</v>
      </c>
      <c r="P18" s="9"/>
    </row>
    <row r="19" spans="1:16" ht="15">
      <c r="A19" s="12"/>
      <c r="B19" s="25">
        <v>324.11</v>
      </c>
      <c r="C19" s="20" t="s">
        <v>17</v>
      </c>
      <c r="D19" s="46">
        <v>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</v>
      </c>
      <c r="O19" s="47">
        <f t="shared" si="1"/>
        <v>0.018593840790238233</v>
      </c>
      <c r="P19" s="9"/>
    </row>
    <row r="20" spans="1:16" ht="15">
      <c r="A20" s="12"/>
      <c r="B20" s="25">
        <v>324.12</v>
      </c>
      <c r="C20" s="20" t="s">
        <v>81</v>
      </c>
      <c r="D20" s="46">
        <v>4442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4442</v>
      </c>
      <c r="O20" s="47">
        <f t="shared" si="1"/>
        <v>1.2905287623474724</v>
      </c>
      <c r="P20" s="9"/>
    </row>
    <row r="21" spans="1:16" ht="15">
      <c r="A21" s="12"/>
      <c r="B21" s="25">
        <v>324.71</v>
      </c>
      <c r="C21" s="20" t="s">
        <v>18</v>
      </c>
      <c r="D21" s="46">
        <v>587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587</v>
      </c>
      <c r="O21" s="47">
        <f t="shared" si="1"/>
        <v>0.1705403834979663</v>
      </c>
      <c r="P21" s="9"/>
    </row>
    <row r="22" spans="1:16" ht="15">
      <c r="A22" s="12"/>
      <c r="B22" s="25">
        <v>324.72</v>
      </c>
      <c r="C22" s="20" t="s">
        <v>82</v>
      </c>
      <c r="D22" s="46">
        <v>27663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27663</v>
      </c>
      <c r="O22" s="47">
        <f t="shared" si="1"/>
        <v>8.03689715281813</v>
      </c>
      <c r="P22" s="9"/>
    </row>
    <row r="23" spans="1:16" ht="15">
      <c r="A23" s="12"/>
      <c r="B23" s="25">
        <v>325.2</v>
      </c>
      <c r="C23" s="20" t="s">
        <v>19</v>
      </c>
      <c r="D23" s="46">
        <v>66403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66403</v>
      </c>
      <c r="O23" s="47">
        <f t="shared" si="1"/>
        <v>19.29198140615921</v>
      </c>
      <c r="P23" s="9"/>
    </row>
    <row r="24" spans="1:16" ht="15">
      <c r="A24" s="12"/>
      <c r="B24" s="25">
        <v>329</v>
      </c>
      <c r="C24" s="20" t="s">
        <v>20</v>
      </c>
      <c r="D24" s="46">
        <v>42690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42690</v>
      </c>
      <c r="O24" s="47">
        <f t="shared" si="1"/>
        <v>12.402672864613598</v>
      </c>
      <c r="P24" s="9"/>
    </row>
    <row r="25" spans="1:16" ht="15.75">
      <c r="A25" s="29" t="s">
        <v>22</v>
      </c>
      <c r="B25" s="30"/>
      <c r="C25" s="31"/>
      <c r="D25" s="32">
        <f aca="true" t="shared" si="5" ref="D25:M25">SUM(D26:D35)</f>
        <v>538727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538727</v>
      </c>
      <c r="O25" s="45">
        <f t="shared" si="1"/>
        <v>156.51568855316677</v>
      </c>
      <c r="P25" s="10"/>
    </row>
    <row r="26" spans="1:16" ht="15">
      <c r="A26" s="12"/>
      <c r="B26" s="25">
        <v>331.2</v>
      </c>
      <c r="C26" s="20" t="s">
        <v>21</v>
      </c>
      <c r="D26" s="46">
        <v>664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664</v>
      </c>
      <c r="O26" s="47">
        <f t="shared" si="1"/>
        <v>0.19291109819872168</v>
      </c>
      <c r="P26" s="9"/>
    </row>
    <row r="27" spans="1:16" ht="15">
      <c r="A27" s="12"/>
      <c r="B27" s="25">
        <v>331.62</v>
      </c>
      <c r="C27" s="20" t="s">
        <v>100</v>
      </c>
      <c r="D27" s="46">
        <v>93751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93751</v>
      </c>
      <c r="O27" s="47">
        <f t="shared" si="1"/>
        <v>27.237361998837883</v>
      </c>
      <c r="P27" s="9"/>
    </row>
    <row r="28" spans="1:16" ht="15">
      <c r="A28" s="12"/>
      <c r="B28" s="25">
        <v>334.7</v>
      </c>
      <c r="C28" s="20" t="s">
        <v>91</v>
      </c>
      <c r="D28" s="46">
        <v>48000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48000</v>
      </c>
      <c r="O28" s="47">
        <f t="shared" si="1"/>
        <v>13.945380592678676</v>
      </c>
      <c r="P28" s="9"/>
    </row>
    <row r="29" spans="1:16" ht="15">
      <c r="A29" s="12"/>
      <c r="B29" s="25">
        <v>334.9</v>
      </c>
      <c r="C29" s="20" t="s">
        <v>83</v>
      </c>
      <c r="D29" s="46">
        <v>4067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4067</v>
      </c>
      <c r="O29" s="47">
        <f t="shared" si="1"/>
        <v>1.1815804764671702</v>
      </c>
      <c r="P29" s="9"/>
    </row>
    <row r="30" spans="1:16" ht="15">
      <c r="A30" s="12"/>
      <c r="B30" s="25">
        <v>335.12</v>
      </c>
      <c r="C30" s="20" t="s">
        <v>84</v>
      </c>
      <c r="D30" s="46">
        <v>93297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93297</v>
      </c>
      <c r="O30" s="47">
        <f t="shared" si="1"/>
        <v>27.105461940732134</v>
      </c>
      <c r="P30" s="9"/>
    </row>
    <row r="31" spans="1:16" ht="15">
      <c r="A31" s="12"/>
      <c r="B31" s="25">
        <v>335.14</v>
      </c>
      <c r="C31" s="20" t="s">
        <v>85</v>
      </c>
      <c r="D31" s="46">
        <v>775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775</v>
      </c>
      <c r="O31" s="47">
        <f t="shared" si="1"/>
        <v>0.2251597908192911</v>
      </c>
      <c r="P31" s="9"/>
    </row>
    <row r="32" spans="1:16" ht="15">
      <c r="A32" s="12"/>
      <c r="B32" s="25">
        <v>335.15</v>
      </c>
      <c r="C32" s="20" t="s">
        <v>86</v>
      </c>
      <c r="D32" s="46">
        <v>6772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6772</v>
      </c>
      <c r="O32" s="47">
        <f t="shared" si="1"/>
        <v>1.967460778617083</v>
      </c>
      <c r="P32" s="9"/>
    </row>
    <row r="33" spans="1:16" ht="15">
      <c r="A33" s="12"/>
      <c r="B33" s="25">
        <v>335.18</v>
      </c>
      <c r="C33" s="20" t="s">
        <v>87</v>
      </c>
      <c r="D33" s="46">
        <v>275775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275775</v>
      </c>
      <c r="O33" s="47">
        <f t="shared" si="1"/>
        <v>80.1205694363742</v>
      </c>
      <c r="P33" s="9"/>
    </row>
    <row r="34" spans="1:16" ht="15">
      <c r="A34" s="12"/>
      <c r="B34" s="25">
        <v>335.49</v>
      </c>
      <c r="C34" s="20" t="s">
        <v>29</v>
      </c>
      <c r="D34" s="46">
        <v>3951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3951</v>
      </c>
      <c r="O34" s="47">
        <f t="shared" si="1"/>
        <v>1.1478791400348634</v>
      </c>
      <c r="P34" s="9"/>
    </row>
    <row r="35" spans="1:16" ht="15">
      <c r="A35" s="12"/>
      <c r="B35" s="25">
        <v>338</v>
      </c>
      <c r="C35" s="20" t="s">
        <v>31</v>
      </c>
      <c r="D35" s="46">
        <v>11675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54">SUM(D35:M35)</f>
        <v>11675</v>
      </c>
      <c r="O35" s="47">
        <f t="shared" si="1"/>
        <v>3.39192330040674</v>
      </c>
      <c r="P35" s="9"/>
    </row>
    <row r="36" spans="1:16" ht="15.75">
      <c r="A36" s="29" t="s">
        <v>36</v>
      </c>
      <c r="B36" s="30"/>
      <c r="C36" s="31"/>
      <c r="D36" s="32">
        <f aca="true" t="shared" si="8" ref="D36:M36">SUM(D37:D40)</f>
        <v>135614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135614</v>
      </c>
      <c r="O36" s="45">
        <f t="shared" si="1"/>
        <v>39.39976757699012</v>
      </c>
      <c r="P36" s="10"/>
    </row>
    <row r="37" spans="1:16" ht="15">
      <c r="A37" s="12"/>
      <c r="B37" s="25">
        <v>341.9</v>
      </c>
      <c r="C37" s="20" t="s">
        <v>88</v>
      </c>
      <c r="D37" s="46">
        <v>5059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5059</v>
      </c>
      <c r="O37" s="47">
        <f aca="true" t="shared" si="9" ref="O37:O54">(N37/O$56)</f>
        <v>1.4697850087158628</v>
      </c>
      <c r="P37" s="9"/>
    </row>
    <row r="38" spans="1:16" ht="15">
      <c r="A38" s="12"/>
      <c r="B38" s="25">
        <v>342.1</v>
      </c>
      <c r="C38" s="20" t="s">
        <v>103</v>
      </c>
      <c r="D38" s="46">
        <v>120104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120104</v>
      </c>
      <c r="O38" s="47">
        <f t="shared" si="9"/>
        <v>34.893666472980826</v>
      </c>
      <c r="P38" s="9"/>
    </row>
    <row r="39" spans="1:16" ht="15">
      <c r="A39" s="12"/>
      <c r="B39" s="25">
        <v>347.4</v>
      </c>
      <c r="C39" s="20" t="s">
        <v>39</v>
      </c>
      <c r="D39" s="46">
        <v>2928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2928</v>
      </c>
      <c r="O39" s="47">
        <f t="shared" si="9"/>
        <v>0.8506682161533992</v>
      </c>
      <c r="P39" s="9"/>
    </row>
    <row r="40" spans="1:16" ht="15">
      <c r="A40" s="12"/>
      <c r="B40" s="25">
        <v>347.9</v>
      </c>
      <c r="C40" s="20" t="s">
        <v>104</v>
      </c>
      <c r="D40" s="46">
        <v>7523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7523</v>
      </c>
      <c r="O40" s="47">
        <f t="shared" si="9"/>
        <v>2.185647879140035</v>
      </c>
      <c r="P40" s="9"/>
    </row>
    <row r="41" spans="1:16" ht="15.75">
      <c r="A41" s="29" t="s">
        <v>37</v>
      </c>
      <c r="B41" s="30"/>
      <c r="C41" s="31"/>
      <c r="D41" s="32">
        <f aca="true" t="shared" si="10" ref="D41:M41">SUM(D42:D44)</f>
        <v>81136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81136</v>
      </c>
      <c r="O41" s="45">
        <f t="shared" si="9"/>
        <v>23.57234166182452</v>
      </c>
      <c r="P41" s="10"/>
    </row>
    <row r="42" spans="1:16" ht="15">
      <c r="A42" s="13"/>
      <c r="B42" s="39">
        <v>351.7</v>
      </c>
      <c r="C42" s="21" t="s">
        <v>107</v>
      </c>
      <c r="D42" s="46">
        <v>1845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1845</v>
      </c>
      <c r="O42" s="47">
        <f t="shared" si="9"/>
        <v>0.5360255665310866</v>
      </c>
      <c r="P42" s="9"/>
    </row>
    <row r="43" spans="1:16" ht="15">
      <c r="A43" s="13"/>
      <c r="B43" s="39">
        <v>354</v>
      </c>
      <c r="C43" s="21" t="s">
        <v>42</v>
      </c>
      <c r="D43" s="46">
        <v>73512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73512</v>
      </c>
      <c r="O43" s="47">
        <f t="shared" si="9"/>
        <v>21.357350377687393</v>
      </c>
      <c r="P43" s="9"/>
    </row>
    <row r="44" spans="1:16" ht="15">
      <c r="A44" s="13"/>
      <c r="B44" s="39">
        <v>359</v>
      </c>
      <c r="C44" s="21" t="s">
        <v>43</v>
      </c>
      <c r="D44" s="46">
        <v>5779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5779</v>
      </c>
      <c r="O44" s="47">
        <f t="shared" si="9"/>
        <v>1.678965717606043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SUM(D46:D51)</f>
        <v>340291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118033</v>
      </c>
      <c r="L45" s="32">
        <f t="shared" si="11"/>
        <v>0</v>
      </c>
      <c r="M45" s="32">
        <f t="shared" si="11"/>
        <v>0</v>
      </c>
      <c r="N45" s="32">
        <f t="shared" si="7"/>
        <v>458324</v>
      </c>
      <c r="O45" s="45">
        <f t="shared" si="9"/>
        <v>133.15630447414293</v>
      </c>
      <c r="P45" s="10"/>
    </row>
    <row r="46" spans="1:16" ht="15">
      <c r="A46" s="12"/>
      <c r="B46" s="25">
        <v>361.1</v>
      </c>
      <c r="C46" s="20" t="s">
        <v>44</v>
      </c>
      <c r="D46" s="46">
        <v>198280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198280</v>
      </c>
      <c r="O46" s="47">
        <f t="shared" si="9"/>
        <v>57.606042998256825</v>
      </c>
      <c r="P46" s="9"/>
    </row>
    <row r="47" spans="1:16" ht="15">
      <c r="A47" s="12"/>
      <c r="B47" s="25">
        <v>361.2</v>
      </c>
      <c r="C47" s="20" t="s">
        <v>45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31029</v>
      </c>
      <c r="L47" s="46">
        <v>0</v>
      </c>
      <c r="M47" s="46">
        <v>0</v>
      </c>
      <c r="N47" s="46">
        <f t="shared" si="7"/>
        <v>31029</v>
      </c>
      <c r="O47" s="47">
        <f t="shared" si="9"/>
        <v>9.014816966879721</v>
      </c>
      <c r="P47" s="9"/>
    </row>
    <row r="48" spans="1:16" ht="15">
      <c r="A48" s="12"/>
      <c r="B48" s="25">
        <v>361.3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4162</v>
      </c>
      <c r="L48" s="46">
        <v>0</v>
      </c>
      <c r="M48" s="46">
        <v>0</v>
      </c>
      <c r="N48" s="46">
        <f t="shared" si="7"/>
        <v>4162</v>
      </c>
      <c r="O48" s="47">
        <f t="shared" si="9"/>
        <v>1.20918070889018</v>
      </c>
      <c r="P48" s="9"/>
    </row>
    <row r="49" spans="1:16" ht="15">
      <c r="A49" s="12"/>
      <c r="B49" s="25">
        <v>366</v>
      </c>
      <c r="C49" s="20" t="s">
        <v>47</v>
      </c>
      <c r="D49" s="46">
        <v>20434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20434</v>
      </c>
      <c r="O49" s="47">
        <f t="shared" si="9"/>
        <v>5.936664729808251</v>
      </c>
      <c r="P49" s="9"/>
    </row>
    <row r="50" spans="1:16" ht="15">
      <c r="A50" s="12"/>
      <c r="B50" s="25">
        <v>368</v>
      </c>
      <c r="C50" s="20" t="s">
        <v>48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82842</v>
      </c>
      <c r="L50" s="46">
        <v>0</v>
      </c>
      <c r="M50" s="46">
        <v>0</v>
      </c>
      <c r="N50" s="46">
        <f t="shared" si="7"/>
        <v>82842</v>
      </c>
      <c r="O50" s="47">
        <f t="shared" si="9"/>
        <v>24.067983730389308</v>
      </c>
      <c r="P50" s="9"/>
    </row>
    <row r="51" spans="1:16" ht="15">
      <c r="A51" s="12"/>
      <c r="B51" s="25">
        <v>369.9</v>
      </c>
      <c r="C51" s="20" t="s">
        <v>49</v>
      </c>
      <c r="D51" s="46">
        <v>121577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121577</v>
      </c>
      <c r="O51" s="47">
        <f t="shared" si="9"/>
        <v>35.32161533991865</v>
      </c>
      <c r="P51" s="9"/>
    </row>
    <row r="52" spans="1:16" ht="15.75">
      <c r="A52" s="29" t="s">
        <v>64</v>
      </c>
      <c r="B52" s="30"/>
      <c r="C52" s="31"/>
      <c r="D52" s="32">
        <f aca="true" t="shared" si="12" ref="D52:M52">SUM(D53:D53)</f>
        <v>5138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7"/>
        <v>5138</v>
      </c>
      <c r="O52" s="45">
        <f t="shared" si="9"/>
        <v>1.4927367809413132</v>
      </c>
      <c r="P52" s="9"/>
    </row>
    <row r="53" spans="1:16" ht="15.75" thickBot="1">
      <c r="A53" s="12"/>
      <c r="B53" s="25">
        <v>388.1</v>
      </c>
      <c r="C53" s="20" t="s">
        <v>65</v>
      </c>
      <c r="D53" s="46">
        <v>5138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5138</v>
      </c>
      <c r="O53" s="47">
        <f t="shared" si="9"/>
        <v>1.4927367809413132</v>
      </c>
      <c r="P53" s="9"/>
    </row>
    <row r="54" spans="1:119" ht="16.5" thickBot="1">
      <c r="A54" s="14" t="s">
        <v>40</v>
      </c>
      <c r="B54" s="23"/>
      <c r="C54" s="22"/>
      <c r="D54" s="15">
        <f aca="true" t="shared" si="13" ref="D54:M54">SUM(D5,D16,D25,D36,D41,D45,D52)</f>
        <v>6268425</v>
      </c>
      <c r="E54" s="15">
        <f t="shared" si="13"/>
        <v>0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118033</v>
      </c>
      <c r="L54" s="15">
        <f t="shared" si="13"/>
        <v>0</v>
      </c>
      <c r="M54" s="15">
        <f t="shared" si="13"/>
        <v>0</v>
      </c>
      <c r="N54" s="15">
        <f t="shared" si="7"/>
        <v>6386458</v>
      </c>
      <c r="O54" s="38">
        <f t="shared" si="9"/>
        <v>1855.4497385241139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108</v>
      </c>
      <c r="M56" s="48"/>
      <c r="N56" s="48"/>
      <c r="O56" s="43">
        <v>3442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62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4137026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4137026</v>
      </c>
      <c r="O5" s="33">
        <f aca="true" t="shared" si="1" ref="O5:O52">(N5/O$54)</f>
        <v>1207.1858768602276</v>
      </c>
      <c r="P5" s="6"/>
    </row>
    <row r="6" spans="1:16" ht="15">
      <c r="A6" s="12"/>
      <c r="B6" s="25">
        <v>311</v>
      </c>
      <c r="C6" s="20" t="s">
        <v>2</v>
      </c>
      <c r="D6" s="46">
        <v>2810876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2810876</v>
      </c>
      <c r="O6" s="47">
        <f t="shared" si="1"/>
        <v>820.2147651006711</v>
      </c>
      <c r="P6" s="9"/>
    </row>
    <row r="7" spans="1:16" ht="15">
      <c r="A7" s="12"/>
      <c r="B7" s="25">
        <v>312.41</v>
      </c>
      <c r="C7" s="20" t="s">
        <v>77</v>
      </c>
      <c r="D7" s="46">
        <v>39176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39176</v>
      </c>
      <c r="O7" s="47">
        <f t="shared" si="1"/>
        <v>11.431572804201926</v>
      </c>
      <c r="P7" s="9"/>
    </row>
    <row r="8" spans="1:16" ht="15">
      <c r="A8" s="12"/>
      <c r="B8" s="25">
        <v>312.42</v>
      </c>
      <c r="C8" s="20" t="s">
        <v>78</v>
      </c>
      <c r="D8" s="46">
        <v>18149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18149</v>
      </c>
      <c r="O8" s="47">
        <f t="shared" si="1"/>
        <v>5.29588561423986</v>
      </c>
      <c r="P8" s="9"/>
    </row>
    <row r="9" spans="1:16" ht="15">
      <c r="A9" s="12"/>
      <c r="B9" s="25">
        <v>312.6</v>
      </c>
      <c r="C9" s="20" t="s">
        <v>99</v>
      </c>
      <c r="D9" s="46">
        <v>242024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242024</v>
      </c>
      <c r="O9" s="47">
        <f t="shared" si="1"/>
        <v>70.6227020717829</v>
      </c>
      <c r="P9" s="9"/>
    </row>
    <row r="10" spans="1:16" ht="15">
      <c r="A10" s="12"/>
      <c r="B10" s="25">
        <v>314.1</v>
      </c>
      <c r="C10" s="20" t="s">
        <v>11</v>
      </c>
      <c r="D10" s="46">
        <v>435495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435495</v>
      </c>
      <c r="O10" s="47">
        <f t="shared" si="1"/>
        <v>127.07761890866647</v>
      </c>
      <c r="P10" s="9"/>
    </row>
    <row r="11" spans="1:16" ht="15">
      <c r="A11" s="12"/>
      <c r="B11" s="25">
        <v>314.3</v>
      </c>
      <c r="C11" s="20" t="s">
        <v>60</v>
      </c>
      <c r="D11" s="46">
        <v>164550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164550</v>
      </c>
      <c r="O11" s="47">
        <f t="shared" si="1"/>
        <v>48.01575722206011</v>
      </c>
      <c r="P11" s="9"/>
    </row>
    <row r="12" spans="1:16" ht="15">
      <c r="A12" s="12"/>
      <c r="B12" s="25">
        <v>314.4</v>
      </c>
      <c r="C12" s="20" t="s">
        <v>96</v>
      </c>
      <c r="D12" s="46">
        <v>12788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12788</v>
      </c>
      <c r="O12" s="47">
        <f t="shared" si="1"/>
        <v>3.7315436241610738</v>
      </c>
      <c r="P12" s="9"/>
    </row>
    <row r="13" spans="1:16" ht="15">
      <c r="A13" s="12"/>
      <c r="B13" s="25">
        <v>314.8</v>
      </c>
      <c r="C13" s="20" t="s">
        <v>12</v>
      </c>
      <c r="D13" s="46">
        <v>4672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4672</v>
      </c>
      <c r="O13" s="47">
        <f t="shared" si="1"/>
        <v>1.363291508608112</v>
      </c>
      <c r="P13" s="9"/>
    </row>
    <row r="14" spans="1:16" ht="15">
      <c r="A14" s="12"/>
      <c r="B14" s="25">
        <v>315</v>
      </c>
      <c r="C14" s="20" t="s">
        <v>79</v>
      </c>
      <c r="D14" s="46">
        <v>344950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344950</v>
      </c>
      <c r="O14" s="47">
        <f t="shared" si="1"/>
        <v>100.65655091917128</v>
      </c>
      <c r="P14" s="9"/>
    </row>
    <row r="15" spans="1:16" ht="15">
      <c r="A15" s="12"/>
      <c r="B15" s="25">
        <v>316</v>
      </c>
      <c r="C15" s="20" t="s">
        <v>80</v>
      </c>
      <c r="D15" s="46">
        <v>64346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64346</v>
      </c>
      <c r="O15" s="47">
        <f t="shared" si="1"/>
        <v>18.776189086664722</v>
      </c>
      <c r="P15" s="9"/>
    </row>
    <row r="16" spans="1:16" ht="15.75">
      <c r="A16" s="29" t="s">
        <v>15</v>
      </c>
      <c r="B16" s="30"/>
      <c r="C16" s="31"/>
      <c r="D16" s="32">
        <f aca="true" t="shared" si="3" ref="D16:M16">SUM(D17:D22)</f>
        <v>643184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643184</v>
      </c>
      <c r="O16" s="45">
        <f t="shared" si="1"/>
        <v>187.68135395389552</v>
      </c>
      <c r="P16" s="10"/>
    </row>
    <row r="17" spans="1:16" ht="15">
      <c r="A17" s="12"/>
      <c r="B17" s="25">
        <v>322</v>
      </c>
      <c r="C17" s="20" t="s">
        <v>0</v>
      </c>
      <c r="D17" s="46">
        <v>491711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491711</v>
      </c>
      <c r="O17" s="47">
        <f t="shared" si="1"/>
        <v>143.48147067405895</v>
      </c>
      <c r="P17" s="9"/>
    </row>
    <row r="18" spans="1:16" ht="15">
      <c r="A18" s="12"/>
      <c r="B18" s="25">
        <v>323.7</v>
      </c>
      <c r="C18" s="20" t="s">
        <v>16</v>
      </c>
      <c r="D18" s="46">
        <v>65601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65601</v>
      </c>
      <c r="O18" s="47">
        <f t="shared" si="1"/>
        <v>19.14239859935804</v>
      </c>
      <c r="P18" s="9"/>
    </row>
    <row r="19" spans="1:16" ht="15">
      <c r="A19" s="12"/>
      <c r="B19" s="25">
        <v>324.11</v>
      </c>
      <c r="C19" s="20" t="s">
        <v>17</v>
      </c>
      <c r="D19" s="46">
        <v>188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</v>
      </c>
      <c r="O19" s="47">
        <f t="shared" si="1"/>
        <v>0.05485847680186752</v>
      </c>
      <c r="P19" s="9"/>
    </row>
    <row r="20" spans="1:16" ht="15">
      <c r="A20" s="12"/>
      <c r="B20" s="25">
        <v>324.71</v>
      </c>
      <c r="C20" s="20" t="s">
        <v>18</v>
      </c>
      <c r="D20" s="46">
        <v>1736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1736</v>
      </c>
      <c r="O20" s="47">
        <f t="shared" si="1"/>
        <v>0.5065655091917128</v>
      </c>
      <c r="P20" s="9"/>
    </row>
    <row r="21" spans="1:16" ht="15">
      <c r="A21" s="12"/>
      <c r="B21" s="25">
        <v>325.2</v>
      </c>
      <c r="C21" s="20" t="s">
        <v>19</v>
      </c>
      <c r="D21" s="46">
        <v>64333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64333</v>
      </c>
      <c r="O21" s="47">
        <f t="shared" si="1"/>
        <v>18.772395681353952</v>
      </c>
      <c r="P21" s="9"/>
    </row>
    <row r="22" spans="1:16" ht="15">
      <c r="A22" s="12"/>
      <c r="B22" s="25">
        <v>329</v>
      </c>
      <c r="C22" s="20" t="s">
        <v>20</v>
      </c>
      <c r="D22" s="46">
        <v>19615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19615</v>
      </c>
      <c r="O22" s="47">
        <f t="shared" si="1"/>
        <v>5.7236650131310185</v>
      </c>
      <c r="P22" s="9"/>
    </row>
    <row r="23" spans="1:16" ht="15.75">
      <c r="A23" s="29" t="s">
        <v>22</v>
      </c>
      <c r="B23" s="30"/>
      <c r="C23" s="31"/>
      <c r="D23" s="32">
        <f aca="true" t="shared" si="5" ref="D23:M23">SUM(D24:D34)</f>
        <v>476949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476949</v>
      </c>
      <c r="O23" s="45">
        <f t="shared" si="1"/>
        <v>139.17391304347825</v>
      </c>
      <c r="P23" s="10"/>
    </row>
    <row r="24" spans="1:16" ht="15">
      <c r="A24" s="12"/>
      <c r="B24" s="25">
        <v>331.2</v>
      </c>
      <c r="C24" s="20" t="s">
        <v>21</v>
      </c>
      <c r="D24" s="46">
        <v>2363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2363</v>
      </c>
      <c r="O24" s="47">
        <f t="shared" si="1"/>
        <v>0.6895243653341114</v>
      </c>
      <c r="P24" s="9"/>
    </row>
    <row r="25" spans="1:16" ht="15">
      <c r="A25" s="12"/>
      <c r="B25" s="25">
        <v>331.62</v>
      </c>
      <c r="C25" s="20" t="s">
        <v>100</v>
      </c>
      <c r="D25" s="46">
        <v>33266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33266</v>
      </c>
      <c r="O25" s="47">
        <f t="shared" si="1"/>
        <v>9.707032389845345</v>
      </c>
      <c r="P25" s="9"/>
    </row>
    <row r="26" spans="1:16" ht="15">
      <c r="A26" s="12"/>
      <c r="B26" s="25">
        <v>334.7</v>
      </c>
      <c r="C26" s="20" t="s">
        <v>91</v>
      </c>
      <c r="D26" s="46">
        <v>48000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48000</v>
      </c>
      <c r="O26" s="47">
        <f t="shared" si="1"/>
        <v>14.006419608987452</v>
      </c>
      <c r="P26" s="9"/>
    </row>
    <row r="27" spans="1:16" ht="15">
      <c r="A27" s="12"/>
      <c r="B27" s="25">
        <v>334.9</v>
      </c>
      <c r="C27" s="20" t="s">
        <v>83</v>
      </c>
      <c r="D27" s="46">
        <v>3223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3223</v>
      </c>
      <c r="O27" s="47">
        <f t="shared" si="1"/>
        <v>0.9404727166618033</v>
      </c>
      <c r="P27" s="9"/>
    </row>
    <row r="28" spans="1:16" ht="15">
      <c r="A28" s="12"/>
      <c r="B28" s="25">
        <v>335.12</v>
      </c>
      <c r="C28" s="20" t="s">
        <v>84</v>
      </c>
      <c r="D28" s="46">
        <v>90132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90132</v>
      </c>
      <c r="O28" s="47">
        <f t="shared" si="1"/>
        <v>26.30055442077619</v>
      </c>
      <c r="P28" s="9"/>
    </row>
    <row r="29" spans="1:16" ht="15">
      <c r="A29" s="12"/>
      <c r="B29" s="25">
        <v>335.14</v>
      </c>
      <c r="C29" s="20" t="s">
        <v>85</v>
      </c>
      <c r="D29" s="46">
        <v>786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786</v>
      </c>
      <c r="O29" s="47">
        <f t="shared" si="1"/>
        <v>0.22935512109716955</v>
      </c>
      <c r="P29" s="9"/>
    </row>
    <row r="30" spans="1:16" ht="15">
      <c r="A30" s="12"/>
      <c r="B30" s="25">
        <v>335.15</v>
      </c>
      <c r="C30" s="20" t="s">
        <v>86</v>
      </c>
      <c r="D30" s="46">
        <v>6833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6833</v>
      </c>
      <c r="O30" s="47">
        <f t="shared" si="1"/>
        <v>1.993872191421068</v>
      </c>
      <c r="P30" s="9"/>
    </row>
    <row r="31" spans="1:16" ht="15">
      <c r="A31" s="12"/>
      <c r="B31" s="25">
        <v>335.18</v>
      </c>
      <c r="C31" s="20" t="s">
        <v>87</v>
      </c>
      <c r="D31" s="46">
        <v>271254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271254</v>
      </c>
      <c r="O31" s="47">
        <f t="shared" si="1"/>
        <v>79.15202801283922</v>
      </c>
      <c r="P31" s="9"/>
    </row>
    <row r="32" spans="1:16" ht="15">
      <c r="A32" s="12"/>
      <c r="B32" s="25">
        <v>335.49</v>
      </c>
      <c r="C32" s="20" t="s">
        <v>29</v>
      </c>
      <c r="D32" s="46">
        <v>2144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2144</v>
      </c>
      <c r="O32" s="47">
        <f t="shared" si="1"/>
        <v>0.6256200758681062</v>
      </c>
      <c r="P32" s="9"/>
    </row>
    <row r="33" spans="1:16" ht="15">
      <c r="A33" s="12"/>
      <c r="B33" s="25">
        <v>337.2</v>
      </c>
      <c r="C33" s="20" t="s">
        <v>30</v>
      </c>
      <c r="D33" s="46">
        <v>3142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52">SUM(D33:M33)</f>
        <v>3142</v>
      </c>
      <c r="O33" s="47">
        <f t="shared" si="1"/>
        <v>0.916836883571637</v>
      </c>
      <c r="P33" s="9"/>
    </row>
    <row r="34" spans="1:16" ht="15">
      <c r="A34" s="12"/>
      <c r="B34" s="25">
        <v>338</v>
      </c>
      <c r="C34" s="20" t="s">
        <v>31</v>
      </c>
      <c r="D34" s="46">
        <v>15806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15806</v>
      </c>
      <c r="O34" s="47">
        <f t="shared" si="1"/>
        <v>4.61219725707616</v>
      </c>
      <c r="P34" s="9"/>
    </row>
    <row r="35" spans="1:16" ht="15.75">
      <c r="A35" s="29" t="s">
        <v>36</v>
      </c>
      <c r="B35" s="30"/>
      <c r="C35" s="31"/>
      <c r="D35" s="32">
        <f aca="true" t="shared" si="8" ref="D35:M35">SUM(D36:D39)</f>
        <v>50116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50116</v>
      </c>
      <c r="O35" s="45">
        <f t="shared" si="1"/>
        <v>14.623869273416982</v>
      </c>
      <c r="P35" s="10"/>
    </row>
    <row r="36" spans="1:16" ht="15">
      <c r="A36" s="12"/>
      <c r="B36" s="25">
        <v>341.9</v>
      </c>
      <c r="C36" s="20" t="s">
        <v>88</v>
      </c>
      <c r="D36" s="46">
        <v>6837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6837</v>
      </c>
      <c r="O36" s="47">
        <f t="shared" si="1"/>
        <v>1.9950393930551502</v>
      </c>
      <c r="P36" s="9"/>
    </row>
    <row r="37" spans="1:16" ht="15">
      <c r="A37" s="12"/>
      <c r="B37" s="25">
        <v>342.1</v>
      </c>
      <c r="C37" s="20" t="s">
        <v>103</v>
      </c>
      <c r="D37" s="46">
        <v>35121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35121</v>
      </c>
      <c r="O37" s="47">
        <f t="shared" si="1"/>
        <v>10.248322147651006</v>
      </c>
      <c r="P37" s="9"/>
    </row>
    <row r="38" spans="1:16" ht="15">
      <c r="A38" s="12"/>
      <c r="B38" s="25">
        <v>347.4</v>
      </c>
      <c r="C38" s="20" t="s">
        <v>39</v>
      </c>
      <c r="D38" s="46">
        <v>3093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3093</v>
      </c>
      <c r="O38" s="47">
        <f t="shared" si="1"/>
        <v>0.9025386635541289</v>
      </c>
      <c r="P38" s="9"/>
    </row>
    <row r="39" spans="1:16" ht="15">
      <c r="A39" s="12"/>
      <c r="B39" s="25">
        <v>347.9</v>
      </c>
      <c r="C39" s="20" t="s">
        <v>104</v>
      </c>
      <c r="D39" s="46">
        <v>5065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5065</v>
      </c>
      <c r="O39" s="47">
        <f t="shared" si="1"/>
        <v>1.477969069156697</v>
      </c>
      <c r="P39" s="9"/>
    </row>
    <row r="40" spans="1:16" ht="15.75">
      <c r="A40" s="29" t="s">
        <v>37</v>
      </c>
      <c r="B40" s="30"/>
      <c r="C40" s="31"/>
      <c r="D40" s="32">
        <f aca="true" t="shared" si="9" ref="D40:M40">SUM(D41:D42)</f>
        <v>48151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48151</v>
      </c>
      <c r="O40" s="45">
        <f t="shared" si="1"/>
        <v>14.05048147067406</v>
      </c>
      <c r="P40" s="10"/>
    </row>
    <row r="41" spans="1:16" ht="15">
      <c r="A41" s="13"/>
      <c r="B41" s="39">
        <v>354</v>
      </c>
      <c r="C41" s="21" t="s">
        <v>42</v>
      </c>
      <c r="D41" s="46">
        <v>41162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41162</v>
      </c>
      <c r="O41" s="47">
        <f t="shared" si="1"/>
        <v>12.011088415523782</v>
      </c>
      <c r="P41" s="9"/>
    </row>
    <row r="42" spans="1:16" ht="15">
      <c r="A42" s="13"/>
      <c r="B42" s="39">
        <v>359</v>
      </c>
      <c r="C42" s="21" t="s">
        <v>43</v>
      </c>
      <c r="D42" s="46">
        <v>6989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6989</v>
      </c>
      <c r="O42" s="47">
        <f t="shared" si="1"/>
        <v>2.0393930551502772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SUM(D44:D49)</f>
        <v>406085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127349</v>
      </c>
      <c r="L43" s="32">
        <f t="shared" si="10"/>
        <v>0</v>
      </c>
      <c r="M43" s="32">
        <f t="shared" si="10"/>
        <v>0</v>
      </c>
      <c r="N43" s="32">
        <f t="shared" si="7"/>
        <v>533434</v>
      </c>
      <c r="O43" s="45">
        <f t="shared" si="1"/>
        <v>155.65625911876276</v>
      </c>
      <c r="P43" s="10"/>
    </row>
    <row r="44" spans="1:16" ht="15">
      <c r="A44" s="12"/>
      <c r="B44" s="25">
        <v>361.1</v>
      </c>
      <c r="C44" s="20" t="s">
        <v>44</v>
      </c>
      <c r="D44" s="46">
        <v>85018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85018</v>
      </c>
      <c r="O44" s="47">
        <f t="shared" si="1"/>
        <v>24.808287131601983</v>
      </c>
      <c r="P44" s="9"/>
    </row>
    <row r="45" spans="1:16" ht="15">
      <c r="A45" s="12"/>
      <c r="B45" s="25">
        <v>361.2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21358</v>
      </c>
      <c r="L45" s="46">
        <v>0</v>
      </c>
      <c r="M45" s="46">
        <v>0</v>
      </c>
      <c r="N45" s="46">
        <f t="shared" si="7"/>
        <v>21358</v>
      </c>
      <c r="O45" s="47">
        <f t="shared" si="1"/>
        <v>6.232273125182375</v>
      </c>
      <c r="P45" s="9"/>
    </row>
    <row r="46" spans="1:16" ht="15">
      <c r="A46" s="12"/>
      <c r="B46" s="25">
        <v>361.3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28611</v>
      </c>
      <c r="L46" s="46">
        <v>0</v>
      </c>
      <c r="M46" s="46">
        <v>0</v>
      </c>
      <c r="N46" s="46">
        <f t="shared" si="7"/>
        <v>28611</v>
      </c>
      <c r="O46" s="47">
        <f t="shared" si="1"/>
        <v>8.348701488182083</v>
      </c>
      <c r="P46" s="9"/>
    </row>
    <row r="47" spans="1:16" ht="15">
      <c r="A47" s="12"/>
      <c r="B47" s="25">
        <v>366</v>
      </c>
      <c r="C47" s="20" t="s">
        <v>47</v>
      </c>
      <c r="D47" s="46">
        <v>110805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110805</v>
      </c>
      <c r="O47" s="47">
        <f t="shared" si="1"/>
        <v>32.33294426612197</v>
      </c>
      <c r="P47" s="9"/>
    </row>
    <row r="48" spans="1:16" ht="15">
      <c r="A48" s="12"/>
      <c r="B48" s="25">
        <v>368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77380</v>
      </c>
      <c r="L48" s="46">
        <v>0</v>
      </c>
      <c r="M48" s="46">
        <v>0</v>
      </c>
      <c r="N48" s="46">
        <f t="shared" si="7"/>
        <v>77380</v>
      </c>
      <c r="O48" s="47">
        <f t="shared" si="1"/>
        <v>22.579515611321856</v>
      </c>
      <c r="P48" s="9"/>
    </row>
    <row r="49" spans="1:16" ht="15">
      <c r="A49" s="12"/>
      <c r="B49" s="25">
        <v>369.9</v>
      </c>
      <c r="C49" s="20" t="s">
        <v>49</v>
      </c>
      <c r="D49" s="46">
        <v>210262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210262</v>
      </c>
      <c r="O49" s="47">
        <f t="shared" si="1"/>
        <v>61.35453749635249</v>
      </c>
      <c r="P49" s="9"/>
    </row>
    <row r="50" spans="1:16" ht="15.75">
      <c r="A50" s="29" t="s">
        <v>64</v>
      </c>
      <c r="B50" s="30"/>
      <c r="C50" s="31"/>
      <c r="D50" s="32">
        <f aca="true" t="shared" si="11" ref="D50:M50">SUM(D51:D51)</f>
        <v>11086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7"/>
        <v>11086</v>
      </c>
      <c r="O50" s="45">
        <f t="shared" si="1"/>
        <v>3.2348993288590604</v>
      </c>
      <c r="P50" s="9"/>
    </row>
    <row r="51" spans="1:16" ht="15.75" thickBot="1">
      <c r="A51" s="12"/>
      <c r="B51" s="25">
        <v>388.1</v>
      </c>
      <c r="C51" s="20" t="s">
        <v>65</v>
      </c>
      <c r="D51" s="46">
        <v>11086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11086</v>
      </c>
      <c r="O51" s="47">
        <f t="shared" si="1"/>
        <v>3.2348993288590604</v>
      </c>
      <c r="P51" s="9"/>
    </row>
    <row r="52" spans="1:119" ht="16.5" thickBot="1">
      <c r="A52" s="14" t="s">
        <v>40</v>
      </c>
      <c r="B52" s="23"/>
      <c r="C52" s="22"/>
      <c r="D52" s="15">
        <f aca="true" t="shared" si="12" ref="D52:M52">SUM(D5,D16,D23,D35,D40,D43,D50)</f>
        <v>5772597</v>
      </c>
      <c r="E52" s="15">
        <f t="shared" si="12"/>
        <v>0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0</v>
      </c>
      <c r="J52" s="15">
        <f t="shared" si="12"/>
        <v>0</v>
      </c>
      <c r="K52" s="15">
        <f t="shared" si="12"/>
        <v>127349</v>
      </c>
      <c r="L52" s="15">
        <f t="shared" si="12"/>
        <v>0</v>
      </c>
      <c r="M52" s="15">
        <f t="shared" si="12"/>
        <v>0</v>
      </c>
      <c r="N52" s="15">
        <f t="shared" si="7"/>
        <v>5899946</v>
      </c>
      <c r="O52" s="38">
        <f t="shared" si="1"/>
        <v>1721.6066530493142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105</v>
      </c>
      <c r="M54" s="48"/>
      <c r="N54" s="48"/>
      <c r="O54" s="43">
        <v>3427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62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3957357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3957357</v>
      </c>
      <c r="O5" s="33">
        <f aca="true" t="shared" si="1" ref="O5:O50">(N5/O$52)</f>
        <v>1163.9285294117647</v>
      </c>
      <c r="P5" s="6"/>
    </row>
    <row r="6" spans="1:16" ht="15">
      <c r="A6" s="12"/>
      <c r="B6" s="25">
        <v>311</v>
      </c>
      <c r="C6" s="20" t="s">
        <v>2</v>
      </c>
      <c r="D6" s="46">
        <v>2779013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2779013</v>
      </c>
      <c r="O6" s="47">
        <f t="shared" si="1"/>
        <v>817.3567647058824</v>
      </c>
      <c r="P6" s="9"/>
    </row>
    <row r="7" spans="1:16" ht="15">
      <c r="A7" s="12"/>
      <c r="B7" s="25">
        <v>312.41</v>
      </c>
      <c r="C7" s="20" t="s">
        <v>77</v>
      </c>
      <c r="D7" s="46">
        <v>38763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38763</v>
      </c>
      <c r="O7" s="47">
        <f t="shared" si="1"/>
        <v>11.400882352941176</v>
      </c>
      <c r="P7" s="9"/>
    </row>
    <row r="8" spans="1:16" ht="15">
      <c r="A8" s="12"/>
      <c r="B8" s="25">
        <v>312.42</v>
      </c>
      <c r="C8" s="20" t="s">
        <v>78</v>
      </c>
      <c r="D8" s="46">
        <v>18217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18217</v>
      </c>
      <c r="O8" s="47">
        <f t="shared" si="1"/>
        <v>5.357941176470589</v>
      </c>
      <c r="P8" s="9"/>
    </row>
    <row r="9" spans="1:16" ht="15">
      <c r="A9" s="12"/>
      <c r="B9" s="25">
        <v>312.6</v>
      </c>
      <c r="C9" s="20" t="s">
        <v>99</v>
      </c>
      <c r="D9" s="46">
        <v>162756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162756</v>
      </c>
      <c r="O9" s="47">
        <f t="shared" si="1"/>
        <v>47.86941176470588</v>
      </c>
      <c r="P9" s="9"/>
    </row>
    <row r="10" spans="1:16" ht="15">
      <c r="A10" s="12"/>
      <c r="B10" s="25">
        <v>314.1</v>
      </c>
      <c r="C10" s="20" t="s">
        <v>11</v>
      </c>
      <c r="D10" s="46">
        <v>424489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424489</v>
      </c>
      <c r="O10" s="47">
        <f t="shared" si="1"/>
        <v>124.84970588235294</v>
      </c>
      <c r="P10" s="9"/>
    </row>
    <row r="11" spans="1:16" ht="15">
      <c r="A11" s="12"/>
      <c r="B11" s="25">
        <v>314.3</v>
      </c>
      <c r="C11" s="20" t="s">
        <v>60</v>
      </c>
      <c r="D11" s="46">
        <v>159564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159564</v>
      </c>
      <c r="O11" s="47">
        <f t="shared" si="1"/>
        <v>46.93058823529412</v>
      </c>
      <c r="P11" s="9"/>
    </row>
    <row r="12" spans="1:16" ht="15">
      <c r="A12" s="12"/>
      <c r="B12" s="25">
        <v>314.4</v>
      </c>
      <c r="C12" s="20" t="s">
        <v>96</v>
      </c>
      <c r="D12" s="46">
        <v>14540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14540</v>
      </c>
      <c r="O12" s="47">
        <f t="shared" si="1"/>
        <v>4.276470588235294</v>
      </c>
      <c r="P12" s="9"/>
    </row>
    <row r="13" spans="1:16" ht="15">
      <c r="A13" s="12"/>
      <c r="B13" s="25">
        <v>314.8</v>
      </c>
      <c r="C13" s="20" t="s">
        <v>12</v>
      </c>
      <c r="D13" s="46">
        <v>5665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5665</v>
      </c>
      <c r="O13" s="47">
        <f t="shared" si="1"/>
        <v>1.6661764705882354</v>
      </c>
      <c r="P13" s="9"/>
    </row>
    <row r="14" spans="1:16" ht="15">
      <c r="A14" s="12"/>
      <c r="B14" s="25">
        <v>315</v>
      </c>
      <c r="C14" s="20" t="s">
        <v>79</v>
      </c>
      <c r="D14" s="46">
        <v>291971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291971</v>
      </c>
      <c r="O14" s="47">
        <f t="shared" si="1"/>
        <v>85.87382352941177</v>
      </c>
      <c r="P14" s="9"/>
    </row>
    <row r="15" spans="1:16" ht="15">
      <c r="A15" s="12"/>
      <c r="B15" s="25">
        <v>316</v>
      </c>
      <c r="C15" s="20" t="s">
        <v>80</v>
      </c>
      <c r="D15" s="46">
        <v>62379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62379</v>
      </c>
      <c r="O15" s="47">
        <f t="shared" si="1"/>
        <v>18.346764705882354</v>
      </c>
      <c r="P15" s="9"/>
    </row>
    <row r="16" spans="1:16" ht="15.75">
      <c r="A16" s="29" t="s">
        <v>15</v>
      </c>
      <c r="B16" s="30"/>
      <c r="C16" s="31"/>
      <c r="D16" s="32">
        <f aca="true" t="shared" si="3" ref="D16:M16">SUM(D17:D22)</f>
        <v>1069111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1069111</v>
      </c>
      <c r="O16" s="45">
        <f t="shared" si="1"/>
        <v>314.4444117647059</v>
      </c>
      <c r="P16" s="10"/>
    </row>
    <row r="17" spans="1:16" ht="15">
      <c r="A17" s="12"/>
      <c r="B17" s="25">
        <v>322</v>
      </c>
      <c r="C17" s="20" t="s">
        <v>0</v>
      </c>
      <c r="D17" s="46">
        <v>916069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916069</v>
      </c>
      <c r="O17" s="47">
        <f t="shared" si="1"/>
        <v>269.4320588235294</v>
      </c>
      <c r="P17" s="9"/>
    </row>
    <row r="18" spans="1:16" ht="15">
      <c r="A18" s="12"/>
      <c r="B18" s="25">
        <v>323.7</v>
      </c>
      <c r="C18" s="20" t="s">
        <v>16</v>
      </c>
      <c r="D18" s="46">
        <v>64644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64644</v>
      </c>
      <c r="O18" s="47">
        <f t="shared" si="1"/>
        <v>19.012941176470587</v>
      </c>
      <c r="P18" s="9"/>
    </row>
    <row r="19" spans="1:16" ht="15">
      <c r="A19" s="12"/>
      <c r="B19" s="25">
        <v>324.11</v>
      </c>
      <c r="C19" s="20" t="s">
        <v>17</v>
      </c>
      <c r="D19" s="46">
        <v>961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961</v>
      </c>
      <c r="O19" s="47">
        <f t="shared" si="1"/>
        <v>0.2826470588235294</v>
      </c>
      <c r="P19" s="9"/>
    </row>
    <row r="20" spans="1:16" ht="15">
      <c r="A20" s="12"/>
      <c r="B20" s="25">
        <v>324.71</v>
      </c>
      <c r="C20" s="20" t="s">
        <v>18</v>
      </c>
      <c r="D20" s="46">
        <v>8873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8873</v>
      </c>
      <c r="O20" s="47">
        <f t="shared" si="1"/>
        <v>2.6097058823529413</v>
      </c>
      <c r="P20" s="9"/>
    </row>
    <row r="21" spans="1:16" ht="15">
      <c r="A21" s="12"/>
      <c r="B21" s="25">
        <v>325.2</v>
      </c>
      <c r="C21" s="20" t="s">
        <v>19</v>
      </c>
      <c r="D21" s="46">
        <v>61969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61969</v>
      </c>
      <c r="O21" s="47">
        <f t="shared" si="1"/>
        <v>18.226176470588236</v>
      </c>
      <c r="P21" s="9"/>
    </row>
    <row r="22" spans="1:16" ht="15">
      <c r="A22" s="12"/>
      <c r="B22" s="25">
        <v>329</v>
      </c>
      <c r="C22" s="20" t="s">
        <v>20</v>
      </c>
      <c r="D22" s="46">
        <v>16595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16595</v>
      </c>
      <c r="O22" s="47">
        <f t="shared" si="1"/>
        <v>4.8808823529411764</v>
      </c>
      <c r="P22" s="9"/>
    </row>
    <row r="23" spans="1:16" ht="15.75">
      <c r="A23" s="29" t="s">
        <v>22</v>
      </c>
      <c r="B23" s="30"/>
      <c r="C23" s="31"/>
      <c r="D23" s="32">
        <f aca="true" t="shared" si="5" ref="D23:M23">SUM(D24:D34)</f>
        <v>422169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422169</v>
      </c>
      <c r="O23" s="45">
        <f t="shared" si="1"/>
        <v>124.16735294117647</v>
      </c>
      <c r="P23" s="10"/>
    </row>
    <row r="24" spans="1:16" ht="15">
      <c r="A24" s="12"/>
      <c r="B24" s="25">
        <v>331.2</v>
      </c>
      <c r="C24" s="20" t="s">
        <v>21</v>
      </c>
      <c r="D24" s="46">
        <v>2042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2042</v>
      </c>
      <c r="O24" s="47">
        <f t="shared" si="1"/>
        <v>0.6005882352941176</v>
      </c>
      <c r="P24" s="9"/>
    </row>
    <row r="25" spans="1:16" ht="15">
      <c r="A25" s="12"/>
      <c r="B25" s="25">
        <v>331.62</v>
      </c>
      <c r="C25" s="20" t="s">
        <v>100</v>
      </c>
      <c r="D25" s="46">
        <v>4674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4674</v>
      </c>
      <c r="O25" s="47">
        <f t="shared" si="1"/>
        <v>1.3747058823529412</v>
      </c>
      <c r="P25" s="9"/>
    </row>
    <row r="26" spans="1:16" ht="15">
      <c r="A26" s="12"/>
      <c r="B26" s="25">
        <v>334.7</v>
      </c>
      <c r="C26" s="20" t="s">
        <v>91</v>
      </c>
      <c r="D26" s="46">
        <v>42165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42165</v>
      </c>
      <c r="O26" s="47">
        <f t="shared" si="1"/>
        <v>12.401470588235295</v>
      </c>
      <c r="P26" s="9"/>
    </row>
    <row r="27" spans="1:16" ht="15">
      <c r="A27" s="12"/>
      <c r="B27" s="25">
        <v>334.9</v>
      </c>
      <c r="C27" s="20" t="s">
        <v>83</v>
      </c>
      <c r="D27" s="46">
        <v>779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779</v>
      </c>
      <c r="O27" s="47">
        <f t="shared" si="1"/>
        <v>0.22911764705882354</v>
      </c>
      <c r="P27" s="9"/>
    </row>
    <row r="28" spans="1:16" ht="15">
      <c r="A28" s="12"/>
      <c r="B28" s="25">
        <v>335.12</v>
      </c>
      <c r="C28" s="20" t="s">
        <v>84</v>
      </c>
      <c r="D28" s="46">
        <v>86403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86403</v>
      </c>
      <c r="O28" s="47">
        <f t="shared" si="1"/>
        <v>25.41264705882353</v>
      </c>
      <c r="P28" s="9"/>
    </row>
    <row r="29" spans="1:16" ht="15">
      <c r="A29" s="12"/>
      <c r="B29" s="25">
        <v>335.14</v>
      </c>
      <c r="C29" s="20" t="s">
        <v>85</v>
      </c>
      <c r="D29" s="46">
        <v>845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845</v>
      </c>
      <c r="O29" s="47">
        <f t="shared" si="1"/>
        <v>0.2485294117647059</v>
      </c>
      <c r="P29" s="9"/>
    </row>
    <row r="30" spans="1:16" ht="15">
      <c r="A30" s="12"/>
      <c r="B30" s="25">
        <v>335.15</v>
      </c>
      <c r="C30" s="20" t="s">
        <v>86</v>
      </c>
      <c r="D30" s="46">
        <v>6200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6200</v>
      </c>
      <c r="O30" s="47">
        <f t="shared" si="1"/>
        <v>1.8235294117647058</v>
      </c>
      <c r="P30" s="9"/>
    </row>
    <row r="31" spans="1:16" ht="15">
      <c r="A31" s="12"/>
      <c r="B31" s="25">
        <v>335.18</v>
      </c>
      <c r="C31" s="20" t="s">
        <v>87</v>
      </c>
      <c r="D31" s="46">
        <v>256015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256015</v>
      </c>
      <c r="O31" s="47">
        <f t="shared" si="1"/>
        <v>75.2985294117647</v>
      </c>
      <c r="P31" s="9"/>
    </row>
    <row r="32" spans="1:16" ht="15">
      <c r="A32" s="12"/>
      <c r="B32" s="25">
        <v>335.49</v>
      </c>
      <c r="C32" s="20" t="s">
        <v>29</v>
      </c>
      <c r="D32" s="46">
        <v>2996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2996</v>
      </c>
      <c r="O32" s="47">
        <f t="shared" si="1"/>
        <v>0.8811764705882353</v>
      </c>
      <c r="P32" s="9"/>
    </row>
    <row r="33" spans="1:16" ht="15">
      <c r="A33" s="12"/>
      <c r="B33" s="25">
        <v>337.2</v>
      </c>
      <c r="C33" s="20" t="s">
        <v>30</v>
      </c>
      <c r="D33" s="46">
        <v>4736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50">SUM(D33:M33)</f>
        <v>4736</v>
      </c>
      <c r="O33" s="47">
        <f t="shared" si="1"/>
        <v>1.3929411764705881</v>
      </c>
      <c r="P33" s="9"/>
    </row>
    <row r="34" spans="1:16" ht="15">
      <c r="A34" s="12"/>
      <c r="B34" s="25">
        <v>338</v>
      </c>
      <c r="C34" s="20" t="s">
        <v>31</v>
      </c>
      <c r="D34" s="46">
        <v>15314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15314</v>
      </c>
      <c r="O34" s="47">
        <f t="shared" si="1"/>
        <v>4.504117647058823</v>
      </c>
      <c r="P34" s="9"/>
    </row>
    <row r="35" spans="1:16" ht="15.75">
      <c r="A35" s="29" t="s">
        <v>36</v>
      </c>
      <c r="B35" s="30"/>
      <c r="C35" s="31"/>
      <c r="D35" s="32">
        <f aca="true" t="shared" si="8" ref="D35:M35">SUM(D36:D37)</f>
        <v>9233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9233</v>
      </c>
      <c r="O35" s="45">
        <f t="shared" si="1"/>
        <v>2.715588235294118</v>
      </c>
      <c r="P35" s="10"/>
    </row>
    <row r="36" spans="1:16" ht="15">
      <c r="A36" s="12"/>
      <c r="B36" s="25">
        <v>341.9</v>
      </c>
      <c r="C36" s="20" t="s">
        <v>88</v>
      </c>
      <c r="D36" s="46">
        <v>5443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5443</v>
      </c>
      <c r="O36" s="47">
        <f t="shared" si="1"/>
        <v>1.6008823529411764</v>
      </c>
      <c r="P36" s="9"/>
    </row>
    <row r="37" spans="1:16" ht="15">
      <c r="A37" s="12"/>
      <c r="B37" s="25">
        <v>347.4</v>
      </c>
      <c r="C37" s="20" t="s">
        <v>39</v>
      </c>
      <c r="D37" s="46">
        <v>3790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3790</v>
      </c>
      <c r="O37" s="47">
        <f t="shared" si="1"/>
        <v>1.1147058823529412</v>
      </c>
      <c r="P37" s="9"/>
    </row>
    <row r="38" spans="1:16" ht="15.75">
      <c r="A38" s="29" t="s">
        <v>37</v>
      </c>
      <c r="B38" s="30"/>
      <c r="C38" s="31"/>
      <c r="D38" s="32">
        <f aca="true" t="shared" si="9" ref="D38:M38">SUM(D39:D40)</f>
        <v>31607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31607</v>
      </c>
      <c r="O38" s="45">
        <f t="shared" si="1"/>
        <v>9.296176470588236</v>
      </c>
      <c r="P38" s="10"/>
    </row>
    <row r="39" spans="1:16" ht="15">
      <c r="A39" s="13"/>
      <c r="B39" s="39">
        <v>354</v>
      </c>
      <c r="C39" s="21" t="s">
        <v>42</v>
      </c>
      <c r="D39" s="46">
        <v>22215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22215</v>
      </c>
      <c r="O39" s="47">
        <f t="shared" si="1"/>
        <v>6.533823529411765</v>
      </c>
      <c r="P39" s="9"/>
    </row>
    <row r="40" spans="1:16" ht="15">
      <c r="A40" s="13"/>
      <c r="B40" s="39">
        <v>359</v>
      </c>
      <c r="C40" s="21" t="s">
        <v>43</v>
      </c>
      <c r="D40" s="46">
        <v>9392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9392</v>
      </c>
      <c r="O40" s="47">
        <f t="shared" si="1"/>
        <v>2.7623529411764705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SUM(D42:D47)</f>
        <v>175755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101871</v>
      </c>
      <c r="L41" s="32">
        <f t="shared" si="10"/>
        <v>0</v>
      </c>
      <c r="M41" s="32">
        <f t="shared" si="10"/>
        <v>0</v>
      </c>
      <c r="N41" s="32">
        <f t="shared" si="7"/>
        <v>277626</v>
      </c>
      <c r="O41" s="45">
        <f t="shared" si="1"/>
        <v>81.65470588235294</v>
      </c>
      <c r="P41" s="10"/>
    </row>
    <row r="42" spans="1:16" ht="15">
      <c r="A42" s="12"/>
      <c r="B42" s="25">
        <v>361.1</v>
      </c>
      <c r="C42" s="20" t="s">
        <v>44</v>
      </c>
      <c r="D42" s="46">
        <v>48995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48995</v>
      </c>
      <c r="O42" s="47">
        <f t="shared" si="1"/>
        <v>14.410294117647059</v>
      </c>
      <c r="P42" s="9"/>
    </row>
    <row r="43" spans="1:16" ht="15">
      <c r="A43" s="12"/>
      <c r="B43" s="25">
        <v>361.2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16869</v>
      </c>
      <c r="L43" s="46">
        <v>0</v>
      </c>
      <c r="M43" s="46">
        <v>0</v>
      </c>
      <c r="N43" s="46">
        <f t="shared" si="7"/>
        <v>16869</v>
      </c>
      <c r="O43" s="47">
        <f t="shared" si="1"/>
        <v>4.9614705882352945</v>
      </c>
      <c r="P43" s="9"/>
    </row>
    <row r="44" spans="1:16" ht="15">
      <c r="A44" s="12"/>
      <c r="B44" s="25">
        <v>361.3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35327</v>
      </c>
      <c r="L44" s="46">
        <v>0</v>
      </c>
      <c r="M44" s="46">
        <v>0</v>
      </c>
      <c r="N44" s="46">
        <f t="shared" si="7"/>
        <v>35327</v>
      </c>
      <c r="O44" s="47">
        <f t="shared" si="1"/>
        <v>10.39029411764706</v>
      </c>
      <c r="P44" s="9"/>
    </row>
    <row r="45" spans="1:16" ht="15">
      <c r="A45" s="12"/>
      <c r="B45" s="25">
        <v>366</v>
      </c>
      <c r="C45" s="20" t="s">
        <v>47</v>
      </c>
      <c r="D45" s="46">
        <v>47516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47516</v>
      </c>
      <c r="O45" s="47">
        <f t="shared" si="1"/>
        <v>13.975294117647058</v>
      </c>
      <c r="P45" s="9"/>
    </row>
    <row r="46" spans="1:16" ht="15">
      <c r="A46" s="12"/>
      <c r="B46" s="25">
        <v>368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49675</v>
      </c>
      <c r="L46" s="46">
        <v>0</v>
      </c>
      <c r="M46" s="46">
        <v>0</v>
      </c>
      <c r="N46" s="46">
        <f t="shared" si="7"/>
        <v>49675</v>
      </c>
      <c r="O46" s="47">
        <f t="shared" si="1"/>
        <v>14.610294117647058</v>
      </c>
      <c r="P46" s="9"/>
    </row>
    <row r="47" spans="1:16" ht="15">
      <c r="A47" s="12"/>
      <c r="B47" s="25">
        <v>369.9</v>
      </c>
      <c r="C47" s="20" t="s">
        <v>49</v>
      </c>
      <c r="D47" s="46">
        <v>79244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79244</v>
      </c>
      <c r="O47" s="47">
        <f t="shared" si="1"/>
        <v>23.307058823529413</v>
      </c>
      <c r="P47" s="9"/>
    </row>
    <row r="48" spans="1:16" ht="15.75">
      <c r="A48" s="29" t="s">
        <v>64</v>
      </c>
      <c r="B48" s="30"/>
      <c r="C48" s="31"/>
      <c r="D48" s="32">
        <f aca="true" t="shared" si="11" ref="D48:M48">SUM(D49:D49)</f>
        <v>14505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7"/>
        <v>14505</v>
      </c>
      <c r="O48" s="45">
        <f t="shared" si="1"/>
        <v>4.266176470588236</v>
      </c>
      <c r="P48" s="9"/>
    </row>
    <row r="49" spans="1:16" ht="15.75" thickBot="1">
      <c r="A49" s="12"/>
      <c r="B49" s="25">
        <v>388.1</v>
      </c>
      <c r="C49" s="20" t="s">
        <v>65</v>
      </c>
      <c r="D49" s="46">
        <v>14505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14505</v>
      </c>
      <c r="O49" s="47">
        <f t="shared" si="1"/>
        <v>4.266176470588236</v>
      </c>
      <c r="P49" s="9"/>
    </row>
    <row r="50" spans="1:119" ht="16.5" thickBot="1">
      <c r="A50" s="14" t="s">
        <v>40</v>
      </c>
      <c r="B50" s="23"/>
      <c r="C50" s="22"/>
      <c r="D50" s="15">
        <f aca="true" t="shared" si="12" ref="D50:M50">SUM(D5,D16,D23,D35,D38,D41,D48)</f>
        <v>5679737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101871</v>
      </c>
      <c r="L50" s="15">
        <f t="shared" si="12"/>
        <v>0</v>
      </c>
      <c r="M50" s="15">
        <f t="shared" si="12"/>
        <v>0</v>
      </c>
      <c r="N50" s="15">
        <f t="shared" si="7"/>
        <v>5781608</v>
      </c>
      <c r="O50" s="38">
        <f t="shared" si="1"/>
        <v>1700.4729411764706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101</v>
      </c>
      <c r="M52" s="48"/>
      <c r="N52" s="48"/>
      <c r="O52" s="43">
        <v>3400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62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3664479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3664479</v>
      </c>
      <c r="O5" s="33">
        <f aca="true" t="shared" si="1" ref="O5:O46">(N5/O$48)</f>
        <v>1093.547896150403</v>
      </c>
      <c r="P5" s="6"/>
    </row>
    <row r="6" spans="1:16" ht="15">
      <c r="A6" s="12"/>
      <c r="B6" s="25">
        <v>311</v>
      </c>
      <c r="C6" s="20" t="s">
        <v>2</v>
      </c>
      <c r="D6" s="46">
        <v>2671501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2671501</v>
      </c>
      <c r="O6" s="47">
        <f t="shared" si="1"/>
        <v>797.2250074604596</v>
      </c>
      <c r="P6" s="9"/>
    </row>
    <row r="7" spans="1:16" ht="15">
      <c r="A7" s="12"/>
      <c r="B7" s="25">
        <v>312.41</v>
      </c>
      <c r="C7" s="20" t="s">
        <v>77</v>
      </c>
      <c r="D7" s="46">
        <v>37037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37037</v>
      </c>
      <c r="O7" s="47">
        <f t="shared" si="1"/>
        <v>11.052521635332736</v>
      </c>
      <c r="P7" s="9"/>
    </row>
    <row r="8" spans="1:16" ht="15">
      <c r="A8" s="12"/>
      <c r="B8" s="25">
        <v>312.42</v>
      </c>
      <c r="C8" s="20" t="s">
        <v>78</v>
      </c>
      <c r="D8" s="46">
        <v>17367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17367</v>
      </c>
      <c r="O8" s="47">
        <f t="shared" si="1"/>
        <v>5.182632050134289</v>
      </c>
      <c r="P8" s="9"/>
    </row>
    <row r="9" spans="1:16" ht="15">
      <c r="A9" s="12"/>
      <c r="B9" s="25">
        <v>314.1</v>
      </c>
      <c r="C9" s="20" t="s">
        <v>11</v>
      </c>
      <c r="D9" s="46">
        <v>413835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413835</v>
      </c>
      <c r="O9" s="47">
        <f t="shared" si="1"/>
        <v>123.49597135183528</v>
      </c>
      <c r="P9" s="9"/>
    </row>
    <row r="10" spans="1:16" ht="15">
      <c r="A10" s="12"/>
      <c r="B10" s="25">
        <v>314.3</v>
      </c>
      <c r="C10" s="20" t="s">
        <v>60</v>
      </c>
      <c r="D10" s="46">
        <v>150975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150975</v>
      </c>
      <c r="O10" s="47">
        <f t="shared" si="1"/>
        <v>45.053715308863026</v>
      </c>
      <c r="P10" s="9"/>
    </row>
    <row r="11" spans="1:16" ht="15">
      <c r="A11" s="12"/>
      <c r="B11" s="25">
        <v>314.4</v>
      </c>
      <c r="C11" s="20" t="s">
        <v>96</v>
      </c>
      <c r="D11" s="46">
        <v>13816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13816</v>
      </c>
      <c r="O11" s="47">
        <f t="shared" si="1"/>
        <v>4.122948373619815</v>
      </c>
      <c r="P11" s="9"/>
    </row>
    <row r="12" spans="1:16" ht="15">
      <c r="A12" s="12"/>
      <c r="B12" s="25">
        <v>314.8</v>
      </c>
      <c r="C12" s="20" t="s">
        <v>12</v>
      </c>
      <c r="D12" s="46">
        <v>2480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2480</v>
      </c>
      <c r="O12" s="47">
        <f t="shared" si="1"/>
        <v>0.7400775887794688</v>
      </c>
      <c r="P12" s="9"/>
    </row>
    <row r="13" spans="1:16" ht="15">
      <c r="A13" s="12"/>
      <c r="B13" s="25">
        <v>315</v>
      </c>
      <c r="C13" s="20" t="s">
        <v>79</v>
      </c>
      <c r="D13" s="46">
        <v>297418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297418</v>
      </c>
      <c r="O13" s="47">
        <f t="shared" si="1"/>
        <v>88.75499850790808</v>
      </c>
      <c r="P13" s="9"/>
    </row>
    <row r="14" spans="1:16" ht="15">
      <c r="A14" s="12"/>
      <c r="B14" s="25">
        <v>316</v>
      </c>
      <c r="C14" s="20" t="s">
        <v>80</v>
      </c>
      <c r="D14" s="46">
        <v>60050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60050</v>
      </c>
      <c r="O14" s="47">
        <f t="shared" si="1"/>
        <v>17.920023873470605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SUM(D16:D21)</f>
        <v>707655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707655</v>
      </c>
      <c r="O15" s="45">
        <f t="shared" si="1"/>
        <v>211.177260519248</v>
      </c>
      <c r="P15" s="10"/>
    </row>
    <row r="16" spans="1:16" ht="15">
      <c r="A16" s="12"/>
      <c r="B16" s="25">
        <v>322</v>
      </c>
      <c r="C16" s="20" t="s">
        <v>0</v>
      </c>
      <c r="D16" s="46">
        <v>549064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549064</v>
      </c>
      <c r="O16" s="47">
        <f t="shared" si="1"/>
        <v>163.8507908087138</v>
      </c>
      <c r="P16" s="9"/>
    </row>
    <row r="17" spans="1:16" ht="15">
      <c r="A17" s="12"/>
      <c r="B17" s="25">
        <v>323.7</v>
      </c>
      <c r="C17" s="20" t="s">
        <v>16</v>
      </c>
      <c r="D17" s="46">
        <v>65460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65460</v>
      </c>
      <c r="O17" s="47">
        <f t="shared" si="1"/>
        <v>19.53446732318711</v>
      </c>
      <c r="P17" s="9"/>
    </row>
    <row r="18" spans="1:16" ht="15">
      <c r="A18" s="12"/>
      <c r="B18" s="25">
        <v>324.11</v>
      </c>
      <c r="C18" s="20" t="s">
        <v>17</v>
      </c>
      <c r="D18" s="46">
        <v>646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646</v>
      </c>
      <c r="O18" s="47">
        <f t="shared" si="1"/>
        <v>0.19277827514174872</v>
      </c>
      <c r="P18" s="9"/>
    </row>
    <row r="19" spans="1:16" ht="15">
      <c r="A19" s="12"/>
      <c r="B19" s="25">
        <v>324.71</v>
      </c>
      <c r="C19" s="20" t="s">
        <v>18</v>
      </c>
      <c r="D19" s="46">
        <v>5961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5961</v>
      </c>
      <c r="O19" s="47">
        <f t="shared" si="1"/>
        <v>1.7788719785138765</v>
      </c>
      <c r="P19" s="9"/>
    </row>
    <row r="20" spans="1:16" ht="15">
      <c r="A20" s="12"/>
      <c r="B20" s="25">
        <v>325.2</v>
      </c>
      <c r="C20" s="20" t="s">
        <v>19</v>
      </c>
      <c r="D20" s="46">
        <v>60578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60578</v>
      </c>
      <c r="O20" s="47">
        <f t="shared" si="1"/>
        <v>18.077588779468815</v>
      </c>
      <c r="P20" s="9"/>
    </row>
    <row r="21" spans="1:16" ht="15">
      <c r="A21" s="12"/>
      <c r="B21" s="25">
        <v>329</v>
      </c>
      <c r="C21" s="20" t="s">
        <v>20</v>
      </c>
      <c r="D21" s="46">
        <v>25946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25946</v>
      </c>
      <c r="O21" s="47">
        <f t="shared" si="1"/>
        <v>7.74276335422262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SUM(D23:D30)</f>
        <v>368959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368959</v>
      </c>
      <c r="O22" s="45">
        <f t="shared" si="1"/>
        <v>110.10414801551775</v>
      </c>
      <c r="P22" s="10"/>
    </row>
    <row r="23" spans="1:16" ht="15">
      <c r="A23" s="12"/>
      <c r="B23" s="25">
        <v>334.7</v>
      </c>
      <c r="C23" s="20" t="s">
        <v>91</v>
      </c>
      <c r="D23" s="46">
        <v>5835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5835</v>
      </c>
      <c r="O23" s="47">
        <f t="shared" si="1"/>
        <v>1.7412712623097584</v>
      </c>
      <c r="P23" s="9"/>
    </row>
    <row r="24" spans="1:16" ht="15">
      <c r="A24" s="12"/>
      <c r="B24" s="25">
        <v>335.12</v>
      </c>
      <c r="C24" s="20" t="s">
        <v>84</v>
      </c>
      <c r="D24" s="46">
        <v>82441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82441</v>
      </c>
      <c r="O24" s="47">
        <f t="shared" si="1"/>
        <v>24.601909877648463</v>
      </c>
      <c r="P24" s="9"/>
    </row>
    <row r="25" spans="1:16" ht="15">
      <c r="A25" s="12"/>
      <c r="B25" s="25">
        <v>335.14</v>
      </c>
      <c r="C25" s="20" t="s">
        <v>85</v>
      </c>
      <c r="D25" s="46">
        <v>838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838</v>
      </c>
      <c r="O25" s="47">
        <f t="shared" si="1"/>
        <v>0.25007460459564307</v>
      </c>
      <c r="P25" s="9"/>
    </row>
    <row r="26" spans="1:16" ht="15">
      <c r="A26" s="12"/>
      <c r="B26" s="25">
        <v>335.15</v>
      </c>
      <c r="C26" s="20" t="s">
        <v>86</v>
      </c>
      <c r="D26" s="46">
        <v>4805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4805</v>
      </c>
      <c r="O26" s="47">
        <f t="shared" si="1"/>
        <v>1.4339003282602207</v>
      </c>
      <c r="P26" s="9"/>
    </row>
    <row r="27" spans="1:16" ht="15">
      <c r="A27" s="12"/>
      <c r="B27" s="25">
        <v>335.18</v>
      </c>
      <c r="C27" s="20" t="s">
        <v>87</v>
      </c>
      <c r="D27" s="46">
        <v>253819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253819</v>
      </c>
      <c r="O27" s="47">
        <f t="shared" si="1"/>
        <v>75.74425544613548</v>
      </c>
      <c r="P27" s="9"/>
    </row>
    <row r="28" spans="1:16" ht="15">
      <c r="A28" s="12"/>
      <c r="B28" s="25">
        <v>335.49</v>
      </c>
      <c r="C28" s="20" t="s">
        <v>29</v>
      </c>
      <c r="D28" s="46">
        <v>2840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2840</v>
      </c>
      <c r="O28" s="47">
        <f t="shared" si="1"/>
        <v>0.8475082065055207</v>
      </c>
      <c r="P28" s="9"/>
    </row>
    <row r="29" spans="1:16" ht="15">
      <c r="A29" s="12"/>
      <c r="B29" s="25">
        <v>337.2</v>
      </c>
      <c r="C29" s="20" t="s">
        <v>30</v>
      </c>
      <c r="D29" s="46">
        <v>4722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46">SUM(D29:M29)</f>
        <v>4722</v>
      </c>
      <c r="O29" s="47">
        <f t="shared" si="1"/>
        <v>1.4091316025067144</v>
      </c>
      <c r="P29" s="9"/>
    </row>
    <row r="30" spans="1:16" ht="15">
      <c r="A30" s="12"/>
      <c r="B30" s="25">
        <v>338</v>
      </c>
      <c r="C30" s="20" t="s">
        <v>31</v>
      </c>
      <c r="D30" s="46">
        <v>13659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13659</v>
      </c>
      <c r="O30" s="47">
        <f t="shared" si="1"/>
        <v>4.076096687555953</v>
      </c>
      <c r="P30" s="9"/>
    </row>
    <row r="31" spans="1:16" ht="15.75">
      <c r="A31" s="29" t="s">
        <v>36</v>
      </c>
      <c r="B31" s="30"/>
      <c r="C31" s="31"/>
      <c r="D31" s="32">
        <f aca="true" t="shared" si="8" ref="D31:M31">SUM(D32:D33)</f>
        <v>9228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9228</v>
      </c>
      <c r="O31" s="45">
        <f t="shared" si="1"/>
        <v>2.7538048343777977</v>
      </c>
      <c r="P31" s="10"/>
    </row>
    <row r="32" spans="1:16" ht="15">
      <c r="A32" s="12"/>
      <c r="B32" s="25">
        <v>341.9</v>
      </c>
      <c r="C32" s="20" t="s">
        <v>88</v>
      </c>
      <c r="D32" s="46">
        <v>4869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4869</v>
      </c>
      <c r="O32" s="47">
        <f t="shared" si="1"/>
        <v>1.4529991047448523</v>
      </c>
      <c r="P32" s="9"/>
    </row>
    <row r="33" spans="1:16" ht="15">
      <c r="A33" s="12"/>
      <c r="B33" s="25">
        <v>347.4</v>
      </c>
      <c r="C33" s="20" t="s">
        <v>39</v>
      </c>
      <c r="D33" s="46">
        <v>4359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4359</v>
      </c>
      <c r="O33" s="47">
        <f t="shared" si="1"/>
        <v>1.3008057296329454</v>
      </c>
      <c r="P33" s="9"/>
    </row>
    <row r="34" spans="1:16" ht="15.75">
      <c r="A34" s="29" t="s">
        <v>37</v>
      </c>
      <c r="B34" s="30"/>
      <c r="C34" s="31"/>
      <c r="D34" s="32">
        <f aca="true" t="shared" si="9" ref="D34:M34">SUM(D35:D36)</f>
        <v>19338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19338</v>
      </c>
      <c r="O34" s="45">
        <f t="shared" si="1"/>
        <v>5.770814682184422</v>
      </c>
      <c r="P34" s="10"/>
    </row>
    <row r="35" spans="1:16" ht="15">
      <c r="A35" s="13"/>
      <c r="B35" s="39">
        <v>354</v>
      </c>
      <c r="C35" s="21" t="s">
        <v>42</v>
      </c>
      <c r="D35" s="46">
        <v>7013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7013</v>
      </c>
      <c r="O35" s="47">
        <f t="shared" si="1"/>
        <v>2.092808116980006</v>
      </c>
      <c r="P35" s="9"/>
    </row>
    <row r="36" spans="1:16" ht="15">
      <c r="A36" s="13"/>
      <c r="B36" s="39">
        <v>359</v>
      </c>
      <c r="C36" s="21" t="s">
        <v>43</v>
      </c>
      <c r="D36" s="46">
        <v>12325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12325</v>
      </c>
      <c r="O36" s="47">
        <f t="shared" si="1"/>
        <v>3.6780065652044165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SUM(D38:D43)</f>
        <v>255622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65323</v>
      </c>
      <c r="L37" s="32">
        <f t="shared" si="10"/>
        <v>0</v>
      </c>
      <c r="M37" s="32">
        <f t="shared" si="10"/>
        <v>0</v>
      </c>
      <c r="N37" s="32">
        <f t="shared" si="7"/>
        <v>320945</v>
      </c>
      <c r="O37" s="45">
        <f t="shared" si="1"/>
        <v>95.77588779468816</v>
      </c>
      <c r="P37" s="10"/>
    </row>
    <row r="38" spans="1:16" ht="15">
      <c r="A38" s="12"/>
      <c r="B38" s="25">
        <v>361.1</v>
      </c>
      <c r="C38" s="20" t="s">
        <v>44</v>
      </c>
      <c r="D38" s="46">
        <v>52616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52616</v>
      </c>
      <c r="O38" s="47">
        <f t="shared" si="1"/>
        <v>15.701581617427633</v>
      </c>
      <c r="P38" s="9"/>
    </row>
    <row r="39" spans="1:16" ht="15">
      <c r="A39" s="12"/>
      <c r="B39" s="25">
        <v>361.2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18290</v>
      </c>
      <c r="L39" s="46">
        <v>0</v>
      </c>
      <c r="M39" s="46">
        <v>0</v>
      </c>
      <c r="N39" s="46">
        <f t="shared" si="7"/>
        <v>18290</v>
      </c>
      <c r="O39" s="47">
        <f t="shared" si="1"/>
        <v>5.458072217248582</v>
      </c>
      <c r="P39" s="9"/>
    </row>
    <row r="40" spans="1:16" ht="15">
      <c r="A40" s="12"/>
      <c r="B40" s="25">
        <v>361.3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24970</v>
      </c>
      <c r="L40" s="46">
        <v>0</v>
      </c>
      <c r="M40" s="46">
        <v>0</v>
      </c>
      <c r="N40" s="46">
        <f t="shared" si="7"/>
        <v>24970</v>
      </c>
      <c r="O40" s="47">
        <f t="shared" si="1"/>
        <v>7.45150701283199</v>
      </c>
      <c r="P40" s="9"/>
    </row>
    <row r="41" spans="1:16" ht="15">
      <c r="A41" s="12"/>
      <c r="B41" s="25">
        <v>366</v>
      </c>
      <c r="C41" s="20" t="s">
        <v>47</v>
      </c>
      <c r="D41" s="46">
        <v>106489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106489</v>
      </c>
      <c r="O41" s="47">
        <f t="shared" si="1"/>
        <v>31.778275141748733</v>
      </c>
      <c r="P41" s="9"/>
    </row>
    <row r="42" spans="1:16" ht="15">
      <c r="A42" s="12"/>
      <c r="B42" s="25">
        <v>368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22063</v>
      </c>
      <c r="L42" s="46">
        <v>0</v>
      </c>
      <c r="M42" s="46">
        <v>0</v>
      </c>
      <c r="N42" s="46">
        <f t="shared" si="7"/>
        <v>22063</v>
      </c>
      <c r="O42" s="47">
        <f t="shared" si="1"/>
        <v>6.5840047746941215</v>
      </c>
      <c r="P42" s="9"/>
    </row>
    <row r="43" spans="1:16" ht="15">
      <c r="A43" s="12"/>
      <c r="B43" s="25">
        <v>369.9</v>
      </c>
      <c r="C43" s="20" t="s">
        <v>49</v>
      </c>
      <c r="D43" s="46">
        <v>96517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96517</v>
      </c>
      <c r="O43" s="47">
        <f t="shared" si="1"/>
        <v>28.802447030737092</v>
      </c>
      <c r="P43" s="9"/>
    </row>
    <row r="44" spans="1:16" ht="15.75">
      <c r="A44" s="29" t="s">
        <v>64</v>
      </c>
      <c r="B44" s="30"/>
      <c r="C44" s="31"/>
      <c r="D44" s="32">
        <f aca="true" t="shared" si="11" ref="D44:M44">SUM(D45:D45)</f>
        <v>20826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7"/>
        <v>20826</v>
      </c>
      <c r="O44" s="45">
        <f t="shared" si="1"/>
        <v>6.214861235452104</v>
      </c>
      <c r="P44" s="9"/>
    </row>
    <row r="45" spans="1:16" ht="15.75" thickBot="1">
      <c r="A45" s="12"/>
      <c r="B45" s="25">
        <v>388.1</v>
      </c>
      <c r="C45" s="20" t="s">
        <v>65</v>
      </c>
      <c r="D45" s="46">
        <v>20826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20826</v>
      </c>
      <c r="O45" s="47">
        <f t="shared" si="1"/>
        <v>6.214861235452104</v>
      </c>
      <c r="P45" s="9"/>
    </row>
    <row r="46" spans="1:119" ht="16.5" thickBot="1">
      <c r="A46" s="14" t="s">
        <v>40</v>
      </c>
      <c r="B46" s="23"/>
      <c r="C46" s="22"/>
      <c r="D46" s="15">
        <f aca="true" t="shared" si="12" ref="D46:M46">SUM(D5,D15,D22,D31,D34,D37,D44)</f>
        <v>5046107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0</v>
      </c>
      <c r="J46" s="15">
        <f t="shared" si="12"/>
        <v>0</v>
      </c>
      <c r="K46" s="15">
        <f t="shared" si="12"/>
        <v>65323</v>
      </c>
      <c r="L46" s="15">
        <f t="shared" si="12"/>
        <v>0</v>
      </c>
      <c r="M46" s="15">
        <f t="shared" si="12"/>
        <v>0</v>
      </c>
      <c r="N46" s="15">
        <f t="shared" si="7"/>
        <v>5111430</v>
      </c>
      <c r="O46" s="38">
        <f t="shared" si="1"/>
        <v>1525.3446732318712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97</v>
      </c>
      <c r="M48" s="48"/>
      <c r="N48" s="48"/>
      <c r="O48" s="43">
        <v>3351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3573486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3573486</v>
      </c>
      <c r="O5" s="33">
        <f aca="true" t="shared" si="1" ref="O5:O47">(N5/O$49)</f>
        <v>1102.9277777777777</v>
      </c>
      <c r="P5" s="6"/>
    </row>
    <row r="6" spans="1:16" ht="15">
      <c r="A6" s="12"/>
      <c r="B6" s="25">
        <v>311</v>
      </c>
      <c r="C6" s="20" t="s">
        <v>2</v>
      </c>
      <c r="D6" s="46">
        <v>2582353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2582353</v>
      </c>
      <c r="O6" s="47">
        <f t="shared" si="1"/>
        <v>797.0225308641975</v>
      </c>
      <c r="P6" s="9"/>
    </row>
    <row r="7" spans="1:16" ht="15">
      <c r="A7" s="12"/>
      <c r="B7" s="25">
        <v>312.41</v>
      </c>
      <c r="C7" s="20" t="s">
        <v>77</v>
      </c>
      <c r="D7" s="46">
        <v>36466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36466</v>
      </c>
      <c r="O7" s="47">
        <f t="shared" si="1"/>
        <v>11.254938271604939</v>
      </c>
      <c r="P7" s="9"/>
    </row>
    <row r="8" spans="1:16" ht="15">
      <c r="A8" s="12"/>
      <c r="B8" s="25">
        <v>312.42</v>
      </c>
      <c r="C8" s="20" t="s">
        <v>78</v>
      </c>
      <c r="D8" s="46">
        <v>17048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17048</v>
      </c>
      <c r="O8" s="47">
        <f t="shared" si="1"/>
        <v>5.261728395061728</v>
      </c>
      <c r="P8" s="9"/>
    </row>
    <row r="9" spans="1:16" ht="15">
      <c r="A9" s="12"/>
      <c r="B9" s="25">
        <v>314.1</v>
      </c>
      <c r="C9" s="20" t="s">
        <v>11</v>
      </c>
      <c r="D9" s="46">
        <v>390365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390365</v>
      </c>
      <c r="O9" s="47">
        <f t="shared" si="1"/>
        <v>120.48302469135803</v>
      </c>
      <c r="P9" s="9"/>
    </row>
    <row r="10" spans="1:16" ht="15">
      <c r="A10" s="12"/>
      <c r="B10" s="25">
        <v>314.3</v>
      </c>
      <c r="C10" s="20" t="s">
        <v>60</v>
      </c>
      <c r="D10" s="46">
        <v>143221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143221</v>
      </c>
      <c r="O10" s="47">
        <f t="shared" si="1"/>
        <v>44.20401234567901</v>
      </c>
      <c r="P10" s="9"/>
    </row>
    <row r="11" spans="1:16" ht="15">
      <c r="A11" s="12"/>
      <c r="B11" s="25">
        <v>314.8</v>
      </c>
      <c r="C11" s="20" t="s">
        <v>12</v>
      </c>
      <c r="D11" s="46">
        <v>14766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14766</v>
      </c>
      <c r="O11" s="47">
        <f t="shared" si="1"/>
        <v>4.557407407407408</v>
      </c>
      <c r="P11" s="9"/>
    </row>
    <row r="12" spans="1:16" ht="15">
      <c r="A12" s="12"/>
      <c r="B12" s="25">
        <v>315</v>
      </c>
      <c r="C12" s="20" t="s">
        <v>79</v>
      </c>
      <c r="D12" s="46">
        <v>331854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331854</v>
      </c>
      <c r="O12" s="47">
        <f t="shared" si="1"/>
        <v>102.42407407407407</v>
      </c>
      <c r="P12" s="9"/>
    </row>
    <row r="13" spans="1:16" ht="15">
      <c r="A13" s="12"/>
      <c r="B13" s="25">
        <v>316</v>
      </c>
      <c r="C13" s="20" t="s">
        <v>80</v>
      </c>
      <c r="D13" s="46">
        <v>57413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57413</v>
      </c>
      <c r="O13" s="47">
        <f t="shared" si="1"/>
        <v>17.720061728395063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1459421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1459421</v>
      </c>
      <c r="O14" s="45">
        <f t="shared" si="1"/>
        <v>450.4385802469136</v>
      </c>
      <c r="P14" s="10"/>
    </row>
    <row r="15" spans="1:16" ht="15">
      <c r="A15" s="12"/>
      <c r="B15" s="25">
        <v>322</v>
      </c>
      <c r="C15" s="20" t="s">
        <v>0</v>
      </c>
      <c r="D15" s="46">
        <v>1264552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1264552</v>
      </c>
      <c r="O15" s="47">
        <f t="shared" si="1"/>
        <v>390.29382716049383</v>
      </c>
      <c r="P15" s="9"/>
    </row>
    <row r="16" spans="1:16" ht="15">
      <c r="A16" s="12"/>
      <c r="B16" s="25">
        <v>323.7</v>
      </c>
      <c r="C16" s="20" t="s">
        <v>16</v>
      </c>
      <c r="D16" s="46">
        <v>70185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70185</v>
      </c>
      <c r="O16" s="47">
        <f t="shared" si="1"/>
        <v>21.662037037037038</v>
      </c>
      <c r="P16" s="9"/>
    </row>
    <row r="17" spans="1:16" ht="15">
      <c r="A17" s="12"/>
      <c r="B17" s="25">
        <v>324.11</v>
      </c>
      <c r="C17" s="20" t="s">
        <v>17</v>
      </c>
      <c r="D17" s="46">
        <v>4166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4166</v>
      </c>
      <c r="O17" s="47">
        <f t="shared" si="1"/>
        <v>1.2858024691358025</v>
      </c>
      <c r="P17" s="9"/>
    </row>
    <row r="18" spans="1:16" ht="15">
      <c r="A18" s="12"/>
      <c r="B18" s="25">
        <v>324.71</v>
      </c>
      <c r="C18" s="20" t="s">
        <v>18</v>
      </c>
      <c r="D18" s="46">
        <v>38457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38457</v>
      </c>
      <c r="O18" s="47">
        <f t="shared" si="1"/>
        <v>11.869444444444444</v>
      </c>
      <c r="P18" s="9"/>
    </row>
    <row r="19" spans="1:16" ht="15">
      <c r="A19" s="12"/>
      <c r="B19" s="25">
        <v>325.2</v>
      </c>
      <c r="C19" s="20" t="s">
        <v>19</v>
      </c>
      <c r="D19" s="46">
        <v>60331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60331</v>
      </c>
      <c r="O19" s="47">
        <f t="shared" si="1"/>
        <v>18.62067901234568</v>
      </c>
      <c r="P19" s="9"/>
    </row>
    <row r="20" spans="1:16" ht="15">
      <c r="A20" s="12"/>
      <c r="B20" s="25">
        <v>329</v>
      </c>
      <c r="C20" s="20" t="s">
        <v>20</v>
      </c>
      <c r="D20" s="46">
        <v>21730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21730</v>
      </c>
      <c r="O20" s="47">
        <f t="shared" si="1"/>
        <v>6.70679012345679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SUM(D22:D31)</f>
        <v>434124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434124</v>
      </c>
      <c r="O21" s="45">
        <f t="shared" si="1"/>
        <v>133.98888888888888</v>
      </c>
      <c r="P21" s="10"/>
    </row>
    <row r="22" spans="1:16" ht="15">
      <c r="A22" s="12"/>
      <c r="B22" s="25">
        <v>331.2</v>
      </c>
      <c r="C22" s="20" t="s">
        <v>21</v>
      </c>
      <c r="D22" s="46">
        <v>1574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1574</v>
      </c>
      <c r="O22" s="47">
        <f t="shared" si="1"/>
        <v>0.4858024691358025</v>
      </c>
      <c r="P22" s="9"/>
    </row>
    <row r="23" spans="1:16" ht="15">
      <c r="A23" s="12"/>
      <c r="B23" s="25">
        <v>334.2</v>
      </c>
      <c r="C23" s="20" t="s">
        <v>24</v>
      </c>
      <c r="D23" s="46">
        <v>57886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57886</v>
      </c>
      <c r="O23" s="47">
        <f t="shared" si="1"/>
        <v>17.86604938271605</v>
      </c>
      <c r="P23" s="9"/>
    </row>
    <row r="24" spans="1:16" ht="15">
      <c r="A24" s="12"/>
      <c r="B24" s="25">
        <v>334.7</v>
      </c>
      <c r="C24" s="20" t="s">
        <v>91</v>
      </c>
      <c r="D24" s="46">
        <v>16855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16855</v>
      </c>
      <c r="O24" s="47">
        <f t="shared" si="1"/>
        <v>5.202160493827161</v>
      </c>
      <c r="P24" s="9"/>
    </row>
    <row r="25" spans="1:16" ht="15">
      <c r="A25" s="12"/>
      <c r="B25" s="25">
        <v>335.12</v>
      </c>
      <c r="C25" s="20" t="s">
        <v>84</v>
      </c>
      <c r="D25" s="46">
        <v>80530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80530</v>
      </c>
      <c r="O25" s="47">
        <f t="shared" si="1"/>
        <v>24.854938271604937</v>
      </c>
      <c r="P25" s="9"/>
    </row>
    <row r="26" spans="1:16" ht="15">
      <c r="A26" s="12"/>
      <c r="B26" s="25">
        <v>335.14</v>
      </c>
      <c r="C26" s="20" t="s">
        <v>85</v>
      </c>
      <c r="D26" s="46">
        <v>922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922</v>
      </c>
      <c r="O26" s="47">
        <f t="shared" si="1"/>
        <v>0.2845679012345679</v>
      </c>
      <c r="P26" s="9"/>
    </row>
    <row r="27" spans="1:16" ht="15">
      <c r="A27" s="12"/>
      <c r="B27" s="25">
        <v>335.15</v>
      </c>
      <c r="C27" s="20" t="s">
        <v>86</v>
      </c>
      <c r="D27" s="46">
        <v>4777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4777</v>
      </c>
      <c r="O27" s="47">
        <f t="shared" si="1"/>
        <v>1.4743827160493828</v>
      </c>
      <c r="P27" s="9"/>
    </row>
    <row r="28" spans="1:16" ht="15">
      <c r="A28" s="12"/>
      <c r="B28" s="25">
        <v>335.18</v>
      </c>
      <c r="C28" s="20" t="s">
        <v>87</v>
      </c>
      <c r="D28" s="46">
        <v>246911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246911</v>
      </c>
      <c r="O28" s="47">
        <f t="shared" si="1"/>
        <v>76.2070987654321</v>
      </c>
      <c r="P28" s="9"/>
    </row>
    <row r="29" spans="1:16" ht="15">
      <c r="A29" s="12"/>
      <c r="B29" s="25">
        <v>335.49</v>
      </c>
      <c r="C29" s="20" t="s">
        <v>29</v>
      </c>
      <c r="D29" s="46">
        <v>3225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3225</v>
      </c>
      <c r="O29" s="47">
        <f t="shared" si="1"/>
        <v>0.9953703703703703</v>
      </c>
      <c r="P29" s="9"/>
    </row>
    <row r="30" spans="1:16" ht="15">
      <c r="A30" s="12"/>
      <c r="B30" s="25">
        <v>337.2</v>
      </c>
      <c r="C30" s="20" t="s">
        <v>30</v>
      </c>
      <c r="D30" s="46">
        <v>6503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7">SUM(D30:M30)</f>
        <v>6503</v>
      </c>
      <c r="O30" s="47">
        <f t="shared" si="1"/>
        <v>2.0070987654320986</v>
      </c>
      <c r="P30" s="9"/>
    </row>
    <row r="31" spans="1:16" ht="15">
      <c r="A31" s="12"/>
      <c r="B31" s="25">
        <v>338</v>
      </c>
      <c r="C31" s="20" t="s">
        <v>31</v>
      </c>
      <c r="D31" s="46">
        <v>14941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14941</v>
      </c>
      <c r="O31" s="47">
        <f t="shared" si="1"/>
        <v>4.61141975308642</v>
      </c>
      <c r="P31" s="9"/>
    </row>
    <row r="32" spans="1:16" ht="15.75">
      <c r="A32" s="29" t="s">
        <v>36</v>
      </c>
      <c r="B32" s="30"/>
      <c r="C32" s="31"/>
      <c r="D32" s="32">
        <f aca="true" t="shared" si="8" ref="D32:M32">SUM(D33:D34)</f>
        <v>9529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9529</v>
      </c>
      <c r="O32" s="45">
        <f t="shared" si="1"/>
        <v>2.9410493827160495</v>
      </c>
      <c r="P32" s="10"/>
    </row>
    <row r="33" spans="1:16" ht="15">
      <c r="A33" s="12"/>
      <c r="B33" s="25">
        <v>341.9</v>
      </c>
      <c r="C33" s="20" t="s">
        <v>88</v>
      </c>
      <c r="D33" s="46">
        <v>5118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5118</v>
      </c>
      <c r="O33" s="47">
        <f t="shared" si="1"/>
        <v>1.5796296296296297</v>
      </c>
      <c r="P33" s="9"/>
    </row>
    <row r="34" spans="1:16" ht="15">
      <c r="A34" s="12"/>
      <c r="B34" s="25">
        <v>347.4</v>
      </c>
      <c r="C34" s="20" t="s">
        <v>39</v>
      </c>
      <c r="D34" s="46">
        <v>4411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4411</v>
      </c>
      <c r="O34" s="47">
        <f t="shared" si="1"/>
        <v>1.3614197530864198</v>
      </c>
      <c r="P34" s="9"/>
    </row>
    <row r="35" spans="1:16" ht="15.75">
      <c r="A35" s="29" t="s">
        <v>37</v>
      </c>
      <c r="B35" s="30"/>
      <c r="C35" s="31"/>
      <c r="D35" s="32">
        <f aca="true" t="shared" si="9" ref="D35:M35">SUM(D36:D37)</f>
        <v>64774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64774</v>
      </c>
      <c r="O35" s="45">
        <f t="shared" si="1"/>
        <v>19.991975308641976</v>
      </c>
      <c r="P35" s="10"/>
    </row>
    <row r="36" spans="1:16" ht="15">
      <c r="A36" s="13"/>
      <c r="B36" s="39">
        <v>354</v>
      </c>
      <c r="C36" s="21" t="s">
        <v>42</v>
      </c>
      <c r="D36" s="46">
        <v>37882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37882</v>
      </c>
      <c r="O36" s="47">
        <f t="shared" si="1"/>
        <v>11.691975308641975</v>
      </c>
      <c r="P36" s="9"/>
    </row>
    <row r="37" spans="1:16" ht="15">
      <c r="A37" s="13"/>
      <c r="B37" s="39">
        <v>359</v>
      </c>
      <c r="C37" s="21" t="s">
        <v>43</v>
      </c>
      <c r="D37" s="46">
        <v>26892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26892</v>
      </c>
      <c r="O37" s="47">
        <f t="shared" si="1"/>
        <v>8.3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SUM(D39:D44)</f>
        <v>208118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43766</v>
      </c>
      <c r="L38" s="32">
        <f t="shared" si="10"/>
        <v>0</v>
      </c>
      <c r="M38" s="32">
        <f t="shared" si="10"/>
        <v>0</v>
      </c>
      <c r="N38" s="32">
        <f t="shared" si="7"/>
        <v>251884</v>
      </c>
      <c r="O38" s="45">
        <f t="shared" si="1"/>
        <v>77.74197530864197</v>
      </c>
      <c r="P38" s="10"/>
    </row>
    <row r="39" spans="1:16" ht="15">
      <c r="A39" s="12"/>
      <c r="B39" s="25">
        <v>361.1</v>
      </c>
      <c r="C39" s="20" t="s">
        <v>44</v>
      </c>
      <c r="D39" s="46">
        <v>56422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56422</v>
      </c>
      <c r="O39" s="47">
        <f t="shared" si="1"/>
        <v>17.414197530864197</v>
      </c>
      <c r="P39" s="9"/>
    </row>
    <row r="40" spans="1:16" ht="15">
      <c r="A40" s="12"/>
      <c r="B40" s="25">
        <v>361.2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14238</v>
      </c>
      <c r="L40" s="46">
        <v>0</v>
      </c>
      <c r="M40" s="46">
        <v>0</v>
      </c>
      <c r="N40" s="46">
        <f t="shared" si="7"/>
        <v>14238</v>
      </c>
      <c r="O40" s="47">
        <f t="shared" si="1"/>
        <v>4.394444444444445</v>
      </c>
      <c r="P40" s="9"/>
    </row>
    <row r="41" spans="1:16" ht="15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-14467</v>
      </c>
      <c r="L41" s="46">
        <v>0</v>
      </c>
      <c r="M41" s="46">
        <v>0</v>
      </c>
      <c r="N41" s="46">
        <f t="shared" si="7"/>
        <v>-14467</v>
      </c>
      <c r="O41" s="47">
        <f t="shared" si="1"/>
        <v>-4.465123456790123</v>
      </c>
      <c r="P41" s="9"/>
    </row>
    <row r="42" spans="1:16" ht="15">
      <c r="A42" s="12"/>
      <c r="B42" s="25">
        <v>366</v>
      </c>
      <c r="C42" s="20" t="s">
        <v>47</v>
      </c>
      <c r="D42" s="46">
        <v>48591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48591</v>
      </c>
      <c r="O42" s="47">
        <f t="shared" si="1"/>
        <v>14.997222222222222</v>
      </c>
      <c r="P42" s="9"/>
    </row>
    <row r="43" spans="1:16" ht="15">
      <c r="A43" s="12"/>
      <c r="B43" s="25">
        <v>368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43995</v>
      </c>
      <c r="L43" s="46">
        <v>0</v>
      </c>
      <c r="M43" s="46">
        <v>0</v>
      </c>
      <c r="N43" s="46">
        <f t="shared" si="7"/>
        <v>43995</v>
      </c>
      <c r="O43" s="47">
        <f t="shared" si="1"/>
        <v>13.578703703703704</v>
      </c>
      <c r="P43" s="9"/>
    </row>
    <row r="44" spans="1:16" ht="15">
      <c r="A44" s="12"/>
      <c r="B44" s="25">
        <v>369.9</v>
      </c>
      <c r="C44" s="20" t="s">
        <v>49</v>
      </c>
      <c r="D44" s="46">
        <v>103105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103105</v>
      </c>
      <c r="O44" s="47">
        <f t="shared" si="1"/>
        <v>31.82253086419753</v>
      </c>
      <c r="P44" s="9"/>
    </row>
    <row r="45" spans="1:16" ht="15.75">
      <c r="A45" s="29" t="s">
        <v>64</v>
      </c>
      <c r="B45" s="30"/>
      <c r="C45" s="31"/>
      <c r="D45" s="32">
        <f aca="true" t="shared" si="11" ref="D45:M45">SUM(D46:D46)</f>
        <v>19620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19620</v>
      </c>
      <c r="O45" s="45">
        <f t="shared" si="1"/>
        <v>6.055555555555555</v>
      </c>
      <c r="P45" s="9"/>
    </row>
    <row r="46" spans="1:16" ht="15.75" thickBot="1">
      <c r="A46" s="12"/>
      <c r="B46" s="25">
        <v>388.1</v>
      </c>
      <c r="C46" s="20" t="s">
        <v>65</v>
      </c>
      <c r="D46" s="46">
        <v>19620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19620</v>
      </c>
      <c r="O46" s="47">
        <f t="shared" si="1"/>
        <v>6.055555555555555</v>
      </c>
      <c r="P46" s="9"/>
    </row>
    <row r="47" spans="1:119" ht="16.5" thickBot="1">
      <c r="A47" s="14" t="s">
        <v>40</v>
      </c>
      <c r="B47" s="23"/>
      <c r="C47" s="22"/>
      <c r="D47" s="15">
        <f aca="true" t="shared" si="12" ref="D47:M47">SUM(D5,D14,D21,D32,D35,D38,D45)</f>
        <v>5769072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43766</v>
      </c>
      <c r="L47" s="15">
        <f t="shared" si="12"/>
        <v>0</v>
      </c>
      <c r="M47" s="15">
        <f t="shared" si="12"/>
        <v>0</v>
      </c>
      <c r="N47" s="15">
        <f t="shared" si="7"/>
        <v>5812838</v>
      </c>
      <c r="O47" s="38">
        <f t="shared" si="1"/>
        <v>1794.0858024691358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94</v>
      </c>
      <c r="M49" s="48"/>
      <c r="N49" s="48"/>
      <c r="O49" s="43">
        <v>3240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3581498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3581498</v>
      </c>
      <c r="O5" s="33">
        <f aca="true" t="shared" si="1" ref="O5:O47">(N5/O$49)</f>
        <v>1121.3206011271134</v>
      </c>
      <c r="P5" s="6"/>
    </row>
    <row r="6" spans="1:16" ht="15">
      <c r="A6" s="12"/>
      <c r="B6" s="25">
        <v>311</v>
      </c>
      <c r="C6" s="20" t="s">
        <v>2</v>
      </c>
      <c r="D6" s="46">
        <v>2579423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2579423</v>
      </c>
      <c r="O6" s="47">
        <f t="shared" si="1"/>
        <v>807.5839073262367</v>
      </c>
      <c r="P6" s="9"/>
    </row>
    <row r="7" spans="1:16" ht="15">
      <c r="A7" s="12"/>
      <c r="B7" s="25">
        <v>312.41</v>
      </c>
      <c r="C7" s="20" t="s">
        <v>77</v>
      </c>
      <c r="D7" s="46">
        <v>34153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34153</v>
      </c>
      <c r="O7" s="47">
        <f t="shared" si="1"/>
        <v>10.692861615529116</v>
      </c>
      <c r="P7" s="9"/>
    </row>
    <row r="8" spans="1:16" ht="15">
      <c r="A8" s="12"/>
      <c r="B8" s="25">
        <v>312.42</v>
      </c>
      <c r="C8" s="20" t="s">
        <v>78</v>
      </c>
      <c r="D8" s="46">
        <v>16253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16253</v>
      </c>
      <c r="O8" s="47">
        <f t="shared" si="1"/>
        <v>5.088603631809643</v>
      </c>
      <c r="P8" s="9"/>
    </row>
    <row r="9" spans="1:16" ht="15">
      <c r="A9" s="12"/>
      <c r="B9" s="25">
        <v>314.1</v>
      </c>
      <c r="C9" s="20" t="s">
        <v>11</v>
      </c>
      <c r="D9" s="46">
        <v>390510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390510</v>
      </c>
      <c r="O9" s="47">
        <f t="shared" si="1"/>
        <v>122.26361928616156</v>
      </c>
      <c r="P9" s="9"/>
    </row>
    <row r="10" spans="1:16" ht="15">
      <c r="A10" s="12"/>
      <c r="B10" s="25">
        <v>314.3</v>
      </c>
      <c r="C10" s="20" t="s">
        <v>60</v>
      </c>
      <c r="D10" s="46">
        <v>127664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127664</v>
      </c>
      <c r="O10" s="47">
        <f t="shared" si="1"/>
        <v>39.96994364433313</v>
      </c>
      <c r="P10" s="9"/>
    </row>
    <row r="11" spans="1:16" ht="15">
      <c r="A11" s="12"/>
      <c r="B11" s="25">
        <v>314.8</v>
      </c>
      <c r="C11" s="20" t="s">
        <v>12</v>
      </c>
      <c r="D11" s="46">
        <v>14013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14013</v>
      </c>
      <c r="O11" s="47">
        <f t="shared" si="1"/>
        <v>4.387288666249217</v>
      </c>
      <c r="P11" s="9"/>
    </row>
    <row r="12" spans="1:16" ht="15">
      <c r="A12" s="12"/>
      <c r="B12" s="25">
        <v>315</v>
      </c>
      <c r="C12" s="20" t="s">
        <v>79</v>
      </c>
      <c r="D12" s="46">
        <v>359675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359675</v>
      </c>
      <c r="O12" s="47">
        <f t="shared" si="1"/>
        <v>112.60958046336881</v>
      </c>
      <c r="P12" s="9"/>
    </row>
    <row r="13" spans="1:16" ht="15">
      <c r="A13" s="12"/>
      <c r="B13" s="25">
        <v>316</v>
      </c>
      <c r="C13" s="20" t="s">
        <v>80</v>
      </c>
      <c r="D13" s="46">
        <v>59807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59807</v>
      </c>
      <c r="O13" s="47">
        <f t="shared" si="1"/>
        <v>18.72479649342517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1259501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1259501</v>
      </c>
      <c r="O14" s="45">
        <f t="shared" si="1"/>
        <v>394.3334376956794</v>
      </c>
      <c r="P14" s="10"/>
    </row>
    <row r="15" spans="1:16" ht="15">
      <c r="A15" s="12"/>
      <c r="B15" s="25">
        <v>322</v>
      </c>
      <c r="C15" s="20" t="s">
        <v>0</v>
      </c>
      <c r="D15" s="46">
        <v>1077852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1077852</v>
      </c>
      <c r="O15" s="47">
        <f t="shared" si="1"/>
        <v>337.4614902943018</v>
      </c>
      <c r="P15" s="9"/>
    </row>
    <row r="16" spans="1:16" ht="15">
      <c r="A16" s="12"/>
      <c r="B16" s="25">
        <v>323.7</v>
      </c>
      <c r="C16" s="20" t="s">
        <v>16</v>
      </c>
      <c r="D16" s="46">
        <v>61911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61911</v>
      </c>
      <c r="O16" s="47">
        <f t="shared" si="1"/>
        <v>19.38353162179086</v>
      </c>
      <c r="P16" s="9"/>
    </row>
    <row r="17" spans="1:16" ht="15">
      <c r="A17" s="12"/>
      <c r="B17" s="25">
        <v>324.11</v>
      </c>
      <c r="C17" s="20" t="s">
        <v>17</v>
      </c>
      <c r="D17" s="46">
        <v>3630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3630</v>
      </c>
      <c r="O17" s="47">
        <f t="shared" si="1"/>
        <v>1.1365059486537257</v>
      </c>
      <c r="P17" s="9"/>
    </row>
    <row r="18" spans="1:16" ht="15">
      <c r="A18" s="12"/>
      <c r="B18" s="25">
        <v>324.71</v>
      </c>
      <c r="C18" s="20" t="s">
        <v>18</v>
      </c>
      <c r="D18" s="46">
        <v>33512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33512</v>
      </c>
      <c r="O18" s="47">
        <f t="shared" si="1"/>
        <v>10.492172824045085</v>
      </c>
      <c r="P18" s="9"/>
    </row>
    <row r="19" spans="1:16" ht="15">
      <c r="A19" s="12"/>
      <c r="B19" s="25">
        <v>325.2</v>
      </c>
      <c r="C19" s="20" t="s">
        <v>19</v>
      </c>
      <c r="D19" s="46">
        <v>59646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59646</v>
      </c>
      <c r="O19" s="47">
        <f t="shared" si="1"/>
        <v>18.674389480275515</v>
      </c>
      <c r="P19" s="9"/>
    </row>
    <row r="20" spans="1:16" ht="15">
      <c r="A20" s="12"/>
      <c r="B20" s="25">
        <v>329</v>
      </c>
      <c r="C20" s="20" t="s">
        <v>20</v>
      </c>
      <c r="D20" s="46">
        <v>22950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22950</v>
      </c>
      <c r="O20" s="47">
        <f t="shared" si="1"/>
        <v>7.185347526612398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SUM(D22:D31)</f>
        <v>418796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418796</v>
      </c>
      <c r="O21" s="45">
        <f t="shared" si="1"/>
        <v>131.1195992485911</v>
      </c>
      <c r="P21" s="10"/>
    </row>
    <row r="22" spans="1:16" ht="15">
      <c r="A22" s="12"/>
      <c r="B22" s="25">
        <v>334.2</v>
      </c>
      <c r="C22" s="20" t="s">
        <v>24</v>
      </c>
      <c r="D22" s="46">
        <v>37426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37426</v>
      </c>
      <c r="O22" s="47">
        <f t="shared" si="1"/>
        <v>11.71759549154665</v>
      </c>
      <c r="P22" s="9"/>
    </row>
    <row r="23" spans="1:16" ht="15">
      <c r="A23" s="12"/>
      <c r="B23" s="25">
        <v>334.7</v>
      </c>
      <c r="C23" s="20" t="s">
        <v>91</v>
      </c>
      <c r="D23" s="46">
        <v>35901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35901</v>
      </c>
      <c r="O23" s="47">
        <f t="shared" si="1"/>
        <v>11.240137758296807</v>
      </c>
      <c r="P23" s="9"/>
    </row>
    <row r="24" spans="1:16" ht="15">
      <c r="A24" s="12"/>
      <c r="B24" s="25">
        <v>334.9</v>
      </c>
      <c r="C24" s="20" t="s">
        <v>83</v>
      </c>
      <c r="D24" s="46">
        <v>237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237</v>
      </c>
      <c r="O24" s="47">
        <f t="shared" si="1"/>
        <v>0.07420162805259863</v>
      </c>
      <c r="P24" s="9"/>
    </row>
    <row r="25" spans="1:16" ht="15">
      <c r="A25" s="12"/>
      <c r="B25" s="25">
        <v>335.12</v>
      </c>
      <c r="C25" s="20" t="s">
        <v>84</v>
      </c>
      <c r="D25" s="46">
        <v>75689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75689</v>
      </c>
      <c r="O25" s="47">
        <f t="shared" si="1"/>
        <v>23.69724483406387</v>
      </c>
      <c r="P25" s="9"/>
    </row>
    <row r="26" spans="1:16" ht="15">
      <c r="A26" s="12"/>
      <c r="B26" s="25">
        <v>335.14</v>
      </c>
      <c r="C26" s="20" t="s">
        <v>85</v>
      </c>
      <c r="D26" s="46">
        <v>789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789</v>
      </c>
      <c r="O26" s="47">
        <f t="shared" si="1"/>
        <v>0.2470256731371321</v>
      </c>
      <c r="P26" s="9"/>
    </row>
    <row r="27" spans="1:16" ht="15">
      <c r="A27" s="12"/>
      <c r="B27" s="25">
        <v>335.15</v>
      </c>
      <c r="C27" s="20" t="s">
        <v>86</v>
      </c>
      <c r="D27" s="46">
        <v>5267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5267</v>
      </c>
      <c r="O27" s="47">
        <f t="shared" si="1"/>
        <v>1.6490294301815904</v>
      </c>
      <c r="P27" s="9"/>
    </row>
    <row r="28" spans="1:16" ht="15">
      <c r="A28" s="12"/>
      <c r="B28" s="25">
        <v>335.18</v>
      </c>
      <c r="C28" s="20" t="s">
        <v>87</v>
      </c>
      <c r="D28" s="46">
        <v>236158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236158</v>
      </c>
      <c r="O28" s="47">
        <f t="shared" si="1"/>
        <v>73.93800876643706</v>
      </c>
      <c r="P28" s="9"/>
    </row>
    <row r="29" spans="1:16" ht="15">
      <c r="A29" s="12"/>
      <c r="B29" s="25">
        <v>335.49</v>
      </c>
      <c r="C29" s="20" t="s">
        <v>29</v>
      </c>
      <c r="D29" s="46">
        <v>3802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3802</v>
      </c>
      <c r="O29" s="47">
        <f t="shared" si="1"/>
        <v>1.1903569192235441</v>
      </c>
      <c r="P29" s="9"/>
    </row>
    <row r="30" spans="1:16" ht="15">
      <c r="A30" s="12"/>
      <c r="B30" s="25">
        <v>337.2</v>
      </c>
      <c r="C30" s="20" t="s">
        <v>30</v>
      </c>
      <c r="D30" s="46">
        <v>4742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7">SUM(D30:M30)</f>
        <v>4742</v>
      </c>
      <c r="O30" s="47">
        <f t="shared" si="1"/>
        <v>1.4846587351283658</v>
      </c>
      <c r="P30" s="9"/>
    </row>
    <row r="31" spans="1:16" ht="15">
      <c r="A31" s="12"/>
      <c r="B31" s="25">
        <v>338</v>
      </c>
      <c r="C31" s="20" t="s">
        <v>31</v>
      </c>
      <c r="D31" s="46">
        <v>18785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18785</v>
      </c>
      <c r="O31" s="47">
        <f t="shared" si="1"/>
        <v>5.881340012523482</v>
      </c>
      <c r="P31" s="9"/>
    </row>
    <row r="32" spans="1:16" ht="15.75">
      <c r="A32" s="29" t="s">
        <v>36</v>
      </c>
      <c r="B32" s="30"/>
      <c r="C32" s="31"/>
      <c r="D32" s="32">
        <f aca="true" t="shared" si="8" ref="D32:M32">SUM(D33:D34)</f>
        <v>7924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7924</v>
      </c>
      <c r="O32" s="45">
        <f t="shared" si="1"/>
        <v>2.4809016906700063</v>
      </c>
      <c r="P32" s="10"/>
    </row>
    <row r="33" spans="1:16" ht="15">
      <c r="A33" s="12"/>
      <c r="B33" s="25">
        <v>341.9</v>
      </c>
      <c r="C33" s="20" t="s">
        <v>88</v>
      </c>
      <c r="D33" s="46">
        <v>2990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2990</v>
      </c>
      <c r="O33" s="47">
        <f t="shared" si="1"/>
        <v>0.9361302442078898</v>
      </c>
      <c r="P33" s="9"/>
    </row>
    <row r="34" spans="1:16" ht="15">
      <c r="A34" s="12"/>
      <c r="B34" s="25">
        <v>347.4</v>
      </c>
      <c r="C34" s="20" t="s">
        <v>39</v>
      </c>
      <c r="D34" s="46">
        <v>4934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4934</v>
      </c>
      <c r="O34" s="47">
        <f t="shared" si="1"/>
        <v>1.5447714464621165</v>
      </c>
      <c r="P34" s="9"/>
    </row>
    <row r="35" spans="1:16" ht="15.75">
      <c r="A35" s="29" t="s">
        <v>37</v>
      </c>
      <c r="B35" s="30"/>
      <c r="C35" s="31"/>
      <c r="D35" s="32">
        <f aca="true" t="shared" si="9" ref="D35:M35">SUM(D36:D37)</f>
        <v>279517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279517</v>
      </c>
      <c r="O35" s="45">
        <f t="shared" si="1"/>
        <v>87.51314965560425</v>
      </c>
      <c r="P35" s="10"/>
    </row>
    <row r="36" spans="1:16" ht="15">
      <c r="A36" s="13"/>
      <c r="B36" s="39">
        <v>354</v>
      </c>
      <c r="C36" s="21" t="s">
        <v>42</v>
      </c>
      <c r="D36" s="46">
        <v>216806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216806</v>
      </c>
      <c r="O36" s="47">
        <f t="shared" si="1"/>
        <v>67.87914840325611</v>
      </c>
      <c r="P36" s="9"/>
    </row>
    <row r="37" spans="1:16" ht="15">
      <c r="A37" s="13"/>
      <c r="B37" s="39">
        <v>359</v>
      </c>
      <c r="C37" s="21" t="s">
        <v>43</v>
      </c>
      <c r="D37" s="46">
        <v>62711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62711</v>
      </c>
      <c r="O37" s="47">
        <f t="shared" si="1"/>
        <v>19.634001252348153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SUM(D39:D44)</f>
        <v>395643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65234</v>
      </c>
      <c r="L38" s="32">
        <f t="shared" si="10"/>
        <v>0</v>
      </c>
      <c r="M38" s="32">
        <f t="shared" si="10"/>
        <v>0</v>
      </c>
      <c r="N38" s="32">
        <f t="shared" si="7"/>
        <v>460877</v>
      </c>
      <c r="O38" s="45">
        <f t="shared" si="1"/>
        <v>144.294614902943</v>
      </c>
      <c r="P38" s="10"/>
    </row>
    <row r="39" spans="1:16" ht="15">
      <c r="A39" s="12"/>
      <c r="B39" s="25">
        <v>361.1</v>
      </c>
      <c r="C39" s="20" t="s">
        <v>44</v>
      </c>
      <c r="D39" s="46">
        <v>41494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41494</v>
      </c>
      <c r="O39" s="47">
        <f t="shared" si="1"/>
        <v>12.991233562930494</v>
      </c>
      <c r="P39" s="9"/>
    </row>
    <row r="40" spans="1:16" ht="15">
      <c r="A40" s="12"/>
      <c r="B40" s="25">
        <v>361.2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11323</v>
      </c>
      <c r="L40" s="46">
        <v>0</v>
      </c>
      <c r="M40" s="46">
        <v>0</v>
      </c>
      <c r="N40" s="46">
        <f t="shared" si="7"/>
        <v>11323</v>
      </c>
      <c r="O40" s="47">
        <f t="shared" si="1"/>
        <v>3.545084533500313</v>
      </c>
      <c r="P40" s="9"/>
    </row>
    <row r="41" spans="1:16" ht="15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20075</v>
      </c>
      <c r="L41" s="46">
        <v>0</v>
      </c>
      <c r="M41" s="46">
        <v>0</v>
      </c>
      <c r="N41" s="46">
        <f t="shared" si="7"/>
        <v>20075</v>
      </c>
      <c r="O41" s="47">
        <f t="shared" si="1"/>
        <v>6.28522229179712</v>
      </c>
      <c r="P41" s="9"/>
    </row>
    <row r="42" spans="1:16" ht="15">
      <c r="A42" s="12"/>
      <c r="B42" s="25">
        <v>366</v>
      </c>
      <c r="C42" s="20" t="s">
        <v>47</v>
      </c>
      <c r="D42" s="46">
        <v>222608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222608</v>
      </c>
      <c r="O42" s="47">
        <f t="shared" si="1"/>
        <v>69.69567939887288</v>
      </c>
      <c r="P42" s="9"/>
    </row>
    <row r="43" spans="1:16" ht="15">
      <c r="A43" s="12"/>
      <c r="B43" s="25">
        <v>368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33836</v>
      </c>
      <c r="L43" s="46">
        <v>0</v>
      </c>
      <c r="M43" s="46">
        <v>0</v>
      </c>
      <c r="N43" s="46">
        <f t="shared" si="7"/>
        <v>33836</v>
      </c>
      <c r="O43" s="47">
        <f t="shared" si="1"/>
        <v>10.593613024420788</v>
      </c>
      <c r="P43" s="9"/>
    </row>
    <row r="44" spans="1:16" ht="15">
      <c r="A44" s="12"/>
      <c r="B44" s="25">
        <v>369.9</v>
      </c>
      <c r="C44" s="20" t="s">
        <v>49</v>
      </c>
      <c r="D44" s="46">
        <v>131541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131541</v>
      </c>
      <c r="O44" s="47">
        <f t="shared" si="1"/>
        <v>41.18378209142141</v>
      </c>
      <c r="P44" s="9"/>
    </row>
    <row r="45" spans="1:16" ht="15.75">
      <c r="A45" s="29" t="s">
        <v>64</v>
      </c>
      <c r="B45" s="30"/>
      <c r="C45" s="31"/>
      <c r="D45" s="32">
        <f aca="true" t="shared" si="11" ref="D45:M45">SUM(D46:D46)</f>
        <v>4802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4802</v>
      </c>
      <c r="O45" s="45">
        <f t="shared" si="1"/>
        <v>1.5034439574201628</v>
      </c>
      <c r="P45" s="9"/>
    </row>
    <row r="46" spans="1:16" ht="15.75" thickBot="1">
      <c r="A46" s="12"/>
      <c r="B46" s="25">
        <v>388.1</v>
      </c>
      <c r="C46" s="20" t="s">
        <v>65</v>
      </c>
      <c r="D46" s="46">
        <v>4802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4802</v>
      </c>
      <c r="O46" s="47">
        <f t="shared" si="1"/>
        <v>1.5034439574201628</v>
      </c>
      <c r="P46" s="9"/>
    </row>
    <row r="47" spans="1:119" ht="16.5" thickBot="1">
      <c r="A47" s="14" t="s">
        <v>40</v>
      </c>
      <c r="B47" s="23"/>
      <c r="C47" s="22"/>
      <c r="D47" s="15">
        <f aca="true" t="shared" si="12" ref="D47:M47">SUM(D5,D14,D21,D32,D35,D38,D45)</f>
        <v>5947681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65234</v>
      </c>
      <c r="L47" s="15">
        <f t="shared" si="12"/>
        <v>0</v>
      </c>
      <c r="M47" s="15">
        <f t="shared" si="12"/>
        <v>0</v>
      </c>
      <c r="N47" s="15">
        <f t="shared" si="7"/>
        <v>6012915</v>
      </c>
      <c r="O47" s="38">
        <f t="shared" si="1"/>
        <v>1882.5657482780214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92</v>
      </c>
      <c r="M49" s="48"/>
      <c r="N49" s="48"/>
      <c r="O49" s="43">
        <v>3194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3577870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3577870</v>
      </c>
      <c r="O5" s="33">
        <f aca="true" t="shared" si="1" ref="O5:O48">(N5/O$50)</f>
        <v>1121.2378564713256</v>
      </c>
      <c r="P5" s="6"/>
    </row>
    <row r="6" spans="1:16" ht="15">
      <c r="A6" s="12"/>
      <c r="B6" s="25">
        <v>311</v>
      </c>
      <c r="C6" s="20" t="s">
        <v>2</v>
      </c>
      <c r="D6" s="46">
        <v>2613164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2613164</v>
      </c>
      <c r="O6" s="47">
        <f t="shared" si="1"/>
        <v>818.9169539329364</v>
      </c>
      <c r="P6" s="9"/>
    </row>
    <row r="7" spans="1:16" ht="15">
      <c r="A7" s="12"/>
      <c r="B7" s="25">
        <v>312.41</v>
      </c>
      <c r="C7" s="20" t="s">
        <v>77</v>
      </c>
      <c r="D7" s="46">
        <v>33731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33731</v>
      </c>
      <c r="O7" s="47">
        <f t="shared" si="1"/>
        <v>10.57066750235036</v>
      </c>
      <c r="P7" s="9"/>
    </row>
    <row r="8" spans="1:16" ht="15">
      <c r="A8" s="12"/>
      <c r="B8" s="25">
        <v>312.42</v>
      </c>
      <c r="C8" s="20" t="s">
        <v>78</v>
      </c>
      <c r="D8" s="46">
        <v>15776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15776</v>
      </c>
      <c r="O8" s="47">
        <f t="shared" si="1"/>
        <v>4.943904732058916</v>
      </c>
      <c r="P8" s="9"/>
    </row>
    <row r="9" spans="1:16" ht="15">
      <c r="A9" s="12"/>
      <c r="B9" s="25">
        <v>314.1</v>
      </c>
      <c r="C9" s="20" t="s">
        <v>11</v>
      </c>
      <c r="D9" s="46">
        <v>356089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356089</v>
      </c>
      <c r="O9" s="47">
        <f t="shared" si="1"/>
        <v>111.59166405515512</v>
      </c>
      <c r="P9" s="9"/>
    </row>
    <row r="10" spans="1:16" ht="15">
      <c r="A10" s="12"/>
      <c r="B10" s="25">
        <v>314.3</v>
      </c>
      <c r="C10" s="20" t="s">
        <v>60</v>
      </c>
      <c r="D10" s="46">
        <v>115937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115937</v>
      </c>
      <c r="O10" s="47">
        <f t="shared" si="1"/>
        <v>36.33249764963961</v>
      </c>
      <c r="P10" s="9"/>
    </row>
    <row r="11" spans="1:16" ht="15">
      <c r="A11" s="12"/>
      <c r="B11" s="25">
        <v>314.8</v>
      </c>
      <c r="C11" s="20" t="s">
        <v>12</v>
      </c>
      <c r="D11" s="46">
        <v>16024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16024</v>
      </c>
      <c r="O11" s="47">
        <f t="shared" si="1"/>
        <v>5.021623315575055</v>
      </c>
      <c r="P11" s="9"/>
    </row>
    <row r="12" spans="1:16" ht="15">
      <c r="A12" s="12"/>
      <c r="B12" s="25">
        <v>315</v>
      </c>
      <c r="C12" s="20" t="s">
        <v>79</v>
      </c>
      <c r="D12" s="46">
        <v>370139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370139</v>
      </c>
      <c r="O12" s="47">
        <f t="shared" si="1"/>
        <v>115.99467251645252</v>
      </c>
      <c r="P12" s="9"/>
    </row>
    <row r="13" spans="1:16" ht="15">
      <c r="A13" s="12"/>
      <c r="B13" s="25">
        <v>316</v>
      </c>
      <c r="C13" s="20" t="s">
        <v>80</v>
      </c>
      <c r="D13" s="46">
        <v>57010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57010</v>
      </c>
      <c r="O13" s="47">
        <f t="shared" si="1"/>
        <v>17.86587276715763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SUM(D15:D22)</f>
        <v>932014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932014</v>
      </c>
      <c r="O14" s="45">
        <f t="shared" si="1"/>
        <v>292.07583829520524</v>
      </c>
      <c r="P14" s="10"/>
    </row>
    <row r="15" spans="1:16" ht="15">
      <c r="A15" s="12"/>
      <c r="B15" s="25">
        <v>322</v>
      </c>
      <c r="C15" s="20" t="s">
        <v>0</v>
      </c>
      <c r="D15" s="46">
        <v>756173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756173</v>
      </c>
      <c r="O15" s="47">
        <f t="shared" si="1"/>
        <v>236.9705421497963</v>
      </c>
      <c r="P15" s="9"/>
    </row>
    <row r="16" spans="1:16" ht="15">
      <c r="A16" s="12"/>
      <c r="B16" s="25">
        <v>323.7</v>
      </c>
      <c r="C16" s="20" t="s">
        <v>16</v>
      </c>
      <c r="D16" s="46">
        <v>53049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53049</v>
      </c>
      <c r="O16" s="47">
        <f t="shared" si="1"/>
        <v>16.624569100595426</v>
      </c>
      <c r="P16" s="9"/>
    </row>
    <row r="17" spans="1:16" ht="15">
      <c r="A17" s="12"/>
      <c r="B17" s="25">
        <v>324.11</v>
      </c>
      <c r="C17" s="20" t="s">
        <v>17</v>
      </c>
      <c r="D17" s="46">
        <v>1152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1152</v>
      </c>
      <c r="O17" s="47">
        <f t="shared" si="1"/>
        <v>0.36101535568787213</v>
      </c>
      <c r="P17" s="9"/>
    </row>
    <row r="18" spans="1:16" ht="15">
      <c r="A18" s="12"/>
      <c r="B18" s="25">
        <v>324.12</v>
      </c>
      <c r="C18" s="20" t="s">
        <v>81</v>
      </c>
      <c r="D18" s="46">
        <v>2294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2294</v>
      </c>
      <c r="O18" s="47">
        <f t="shared" si="1"/>
        <v>0.7188968975242871</v>
      </c>
      <c r="P18" s="9"/>
    </row>
    <row r="19" spans="1:16" ht="15">
      <c r="A19" s="12"/>
      <c r="B19" s="25">
        <v>324.71</v>
      </c>
      <c r="C19" s="20" t="s">
        <v>18</v>
      </c>
      <c r="D19" s="46">
        <v>10636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10636</v>
      </c>
      <c r="O19" s="47">
        <f t="shared" si="1"/>
        <v>3.333124412409903</v>
      </c>
      <c r="P19" s="9"/>
    </row>
    <row r="20" spans="1:16" ht="15">
      <c r="A20" s="12"/>
      <c r="B20" s="25">
        <v>324.72</v>
      </c>
      <c r="C20" s="20" t="s">
        <v>82</v>
      </c>
      <c r="D20" s="46">
        <v>14297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14297</v>
      </c>
      <c r="O20" s="47">
        <f t="shared" si="1"/>
        <v>4.480413663428393</v>
      </c>
      <c r="P20" s="9"/>
    </row>
    <row r="21" spans="1:16" ht="15">
      <c r="A21" s="12"/>
      <c r="B21" s="25">
        <v>325.2</v>
      </c>
      <c r="C21" s="20" t="s">
        <v>19</v>
      </c>
      <c r="D21" s="46">
        <v>59775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59775</v>
      </c>
      <c r="O21" s="47">
        <f t="shared" si="1"/>
        <v>18.732372297085554</v>
      </c>
      <c r="P21" s="9"/>
    </row>
    <row r="22" spans="1:16" ht="15">
      <c r="A22" s="12"/>
      <c r="B22" s="25">
        <v>329</v>
      </c>
      <c r="C22" s="20" t="s">
        <v>20</v>
      </c>
      <c r="D22" s="46">
        <v>34638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34638</v>
      </c>
      <c r="O22" s="47">
        <f t="shared" si="1"/>
        <v>10.854904418677531</v>
      </c>
      <c r="P22" s="9"/>
    </row>
    <row r="23" spans="1:16" ht="15.75">
      <c r="A23" s="29" t="s">
        <v>22</v>
      </c>
      <c r="B23" s="30"/>
      <c r="C23" s="31"/>
      <c r="D23" s="32">
        <f aca="true" t="shared" si="5" ref="D23:M23">SUM(D24:D32)</f>
        <v>380199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380199</v>
      </c>
      <c r="O23" s="45">
        <f t="shared" si="1"/>
        <v>119.14728925101849</v>
      </c>
      <c r="P23" s="10"/>
    </row>
    <row r="24" spans="1:16" ht="15">
      <c r="A24" s="12"/>
      <c r="B24" s="25">
        <v>331.2</v>
      </c>
      <c r="C24" s="20" t="s">
        <v>21</v>
      </c>
      <c r="D24" s="46">
        <v>3508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3508</v>
      </c>
      <c r="O24" s="47">
        <f t="shared" si="1"/>
        <v>1.099341899091194</v>
      </c>
      <c r="P24" s="9"/>
    </row>
    <row r="25" spans="1:16" ht="15">
      <c r="A25" s="12"/>
      <c r="B25" s="25">
        <v>334.9</v>
      </c>
      <c r="C25" s="20" t="s">
        <v>83</v>
      </c>
      <c r="D25" s="46">
        <v>27500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27500</v>
      </c>
      <c r="O25" s="47">
        <f t="shared" si="1"/>
        <v>8.617988091507364</v>
      </c>
      <c r="P25" s="9"/>
    </row>
    <row r="26" spans="1:16" ht="15">
      <c r="A26" s="12"/>
      <c r="B26" s="25">
        <v>335.12</v>
      </c>
      <c r="C26" s="20" t="s">
        <v>84</v>
      </c>
      <c r="D26" s="46">
        <v>72298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72298</v>
      </c>
      <c r="O26" s="47">
        <f t="shared" si="1"/>
        <v>22.656847383265433</v>
      </c>
      <c r="P26" s="9"/>
    </row>
    <row r="27" spans="1:16" ht="15">
      <c r="A27" s="12"/>
      <c r="B27" s="25">
        <v>335.14</v>
      </c>
      <c r="C27" s="20" t="s">
        <v>85</v>
      </c>
      <c r="D27" s="46">
        <v>1044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1044</v>
      </c>
      <c r="O27" s="47">
        <f t="shared" si="1"/>
        <v>0.3271701660921341</v>
      </c>
      <c r="P27" s="9"/>
    </row>
    <row r="28" spans="1:16" ht="15">
      <c r="A28" s="12"/>
      <c r="B28" s="25">
        <v>335.15</v>
      </c>
      <c r="C28" s="20" t="s">
        <v>86</v>
      </c>
      <c r="D28" s="46">
        <v>5365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5365</v>
      </c>
      <c r="O28" s="47">
        <f t="shared" si="1"/>
        <v>1.6812911313068004</v>
      </c>
      <c r="P28" s="9"/>
    </row>
    <row r="29" spans="1:16" ht="15">
      <c r="A29" s="12"/>
      <c r="B29" s="25">
        <v>335.18</v>
      </c>
      <c r="C29" s="20" t="s">
        <v>87</v>
      </c>
      <c r="D29" s="46">
        <v>218849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218849</v>
      </c>
      <c r="O29" s="47">
        <f t="shared" si="1"/>
        <v>68.58320275775618</v>
      </c>
      <c r="P29" s="9"/>
    </row>
    <row r="30" spans="1:16" ht="15">
      <c r="A30" s="12"/>
      <c r="B30" s="25">
        <v>335.49</v>
      </c>
      <c r="C30" s="20" t="s">
        <v>29</v>
      </c>
      <c r="D30" s="46">
        <v>3198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3198</v>
      </c>
      <c r="O30" s="47">
        <f t="shared" si="1"/>
        <v>1.00219366969602</v>
      </c>
      <c r="P30" s="9"/>
    </row>
    <row r="31" spans="1:16" ht="15">
      <c r="A31" s="12"/>
      <c r="B31" s="25">
        <v>337.2</v>
      </c>
      <c r="C31" s="20" t="s">
        <v>30</v>
      </c>
      <c r="D31" s="46">
        <v>33703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8">SUM(D31:M31)</f>
        <v>33703</v>
      </c>
      <c r="O31" s="47">
        <f t="shared" si="1"/>
        <v>10.56189282356628</v>
      </c>
      <c r="P31" s="9"/>
    </row>
    <row r="32" spans="1:16" ht="15">
      <c r="A32" s="12"/>
      <c r="B32" s="25">
        <v>338</v>
      </c>
      <c r="C32" s="20" t="s">
        <v>31</v>
      </c>
      <c r="D32" s="46">
        <v>14734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14734</v>
      </c>
      <c r="O32" s="47">
        <f t="shared" si="1"/>
        <v>4.617361328737073</v>
      </c>
      <c r="P32" s="9"/>
    </row>
    <row r="33" spans="1:16" ht="15.75">
      <c r="A33" s="29" t="s">
        <v>36</v>
      </c>
      <c r="B33" s="30"/>
      <c r="C33" s="31"/>
      <c r="D33" s="32">
        <f aca="true" t="shared" si="8" ref="D33:M33">SUM(D34:D35)</f>
        <v>8105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8105</v>
      </c>
      <c r="O33" s="45">
        <f t="shared" si="1"/>
        <v>2.5399561266060795</v>
      </c>
      <c r="P33" s="10"/>
    </row>
    <row r="34" spans="1:16" ht="15">
      <c r="A34" s="12"/>
      <c r="B34" s="25">
        <v>341.9</v>
      </c>
      <c r="C34" s="20" t="s">
        <v>88</v>
      </c>
      <c r="D34" s="46">
        <v>3273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3273</v>
      </c>
      <c r="O34" s="47">
        <f t="shared" si="1"/>
        <v>1.0256972735819492</v>
      </c>
      <c r="P34" s="9"/>
    </row>
    <row r="35" spans="1:16" ht="15">
      <c r="A35" s="12"/>
      <c r="B35" s="25">
        <v>347.4</v>
      </c>
      <c r="C35" s="20" t="s">
        <v>39</v>
      </c>
      <c r="D35" s="46">
        <v>4832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4832</v>
      </c>
      <c r="O35" s="47">
        <f t="shared" si="1"/>
        <v>1.5142588530241303</v>
      </c>
      <c r="P35" s="9"/>
    </row>
    <row r="36" spans="1:16" ht="15.75">
      <c r="A36" s="29" t="s">
        <v>37</v>
      </c>
      <c r="B36" s="30"/>
      <c r="C36" s="31"/>
      <c r="D36" s="32">
        <f aca="true" t="shared" si="9" ref="D36:M36">SUM(D37:D38)</f>
        <v>453648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453648</v>
      </c>
      <c r="O36" s="45">
        <f t="shared" si="1"/>
        <v>142.16483860858665</v>
      </c>
      <c r="P36" s="10"/>
    </row>
    <row r="37" spans="1:16" ht="15">
      <c r="A37" s="13"/>
      <c r="B37" s="39">
        <v>354</v>
      </c>
      <c r="C37" s="21" t="s">
        <v>42</v>
      </c>
      <c r="D37" s="46">
        <v>357346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357346</v>
      </c>
      <c r="O37" s="47">
        <f t="shared" si="1"/>
        <v>111.98558445628329</v>
      </c>
      <c r="P37" s="9"/>
    </row>
    <row r="38" spans="1:16" ht="15">
      <c r="A38" s="13"/>
      <c r="B38" s="39">
        <v>359</v>
      </c>
      <c r="C38" s="21" t="s">
        <v>43</v>
      </c>
      <c r="D38" s="46">
        <v>96302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96302</v>
      </c>
      <c r="O38" s="47">
        <f t="shared" si="1"/>
        <v>30.179254152303354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SUM(D40:D45)</f>
        <v>185882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70202</v>
      </c>
      <c r="L39" s="32">
        <f t="shared" si="10"/>
        <v>0</v>
      </c>
      <c r="M39" s="32">
        <f t="shared" si="10"/>
        <v>0</v>
      </c>
      <c r="N39" s="32">
        <f t="shared" si="7"/>
        <v>256084</v>
      </c>
      <c r="O39" s="45">
        <f t="shared" si="1"/>
        <v>80.25195863365717</v>
      </c>
      <c r="P39" s="10"/>
    </row>
    <row r="40" spans="1:16" ht="15">
      <c r="A40" s="12"/>
      <c r="B40" s="25">
        <v>361.1</v>
      </c>
      <c r="C40" s="20" t="s">
        <v>44</v>
      </c>
      <c r="D40" s="46">
        <v>21097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21097</v>
      </c>
      <c r="O40" s="47">
        <f t="shared" si="1"/>
        <v>6.611407082419304</v>
      </c>
      <c r="P40" s="9"/>
    </row>
    <row r="41" spans="1:16" ht="15">
      <c r="A41" s="12"/>
      <c r="B41" s="25">
        <v>361.2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7734</v>
      </c>
      <c r="L41" s="46">
        <v>0</v>
      </c>
      <c r="M41" s="46">
        <v>0</v>
      </c>
      <c r="N41" s="46">
        <f t="shared" si="7"/>
        <v>7734</v>
      </c>
      <c r="O41" s="47">
        <f t="shared" si="1"/>
        <v>2.423691632717017</v>
      </c>
      <c r="P41" s="9"/>
    </row>
    <row r="42" spans="1:16" ht="15">
      <c r="A42" s="12"/>
      <c r="B42" s="25">
        <v>361.3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24870</v>
      </c>
      <c r="L42" s="46">
        <v>0</v>
      </c>
      <c r="M42" s="46">
        <v>0</v>
      </c>
      <c r="N42" s="46">
        <f t="shared" si="7"/>
        <v>24870</v>
      </c>
      <c r="O42" s="47">
        <f t="shared" si="1"/>
        <v>7.793795048574115</v>
      </c>
      <c r="P42" s="9"/>
    </row>
    <row r="43" spans="1:16" ht="15">
      <c r="A43" s="12"/>
      <c r="B43" s="25">
        <v>366</v>
      </c>
      <c r="C43" s="20" t="s">
        <v>47</v>
      </c>
      <c r="D43" s="46">
        <v>77355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77355</v>
      </c>
      <c r="O43" s="47">
        <f t="shared" si="1"/>
        <v>24.24161704794735</v>
      </c>
      <c r="P43" s="9"/>
    </row>
    <row r="44" spans="1:16" ht="15">
      <c r="A44" s="12"/>
      <c r="B44" s="25">
        <v>368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37598</v>
      </c>
      <c r="L44" s="46">
        <v>0</v>
      </c>
      <c r="M44" s="46">
        <v>0</v>
      </c>
      <c r="N44" s="46">
        <f t="shared" si="7"/>
        <v>37598</v>
      </c>
      <c r="O44" s="47">
        <f t="shared" si="1"/>
        <v>11.782513318708869</v>
      </c>
      <c r="P44" s="9"/>
    </row>
    <row r="45" spans="1:16" ht="15">
      <c r="A45" s="12"/>
      <c r="B45" s="25">
        <v>369.9</v>
      </c>
      <c r="C45" s="20" t="s">
        <v>49</v>
      </c>
      <c r="D45" s="46">
        <v>87430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87430</v>
      </c>
      <c r="O45" s="47">
        <f t="shared" si="1"/>
        <v>27.398934503290505</v>
      </c>
      <c r="P45" s="9"/>
    </row>
    <row r="46" spans="1:16" ht="15.75">
      <c r="A46" s="29" t="s">
        <v>64</v>
      </c>
      <c r="B46" s="30"/>
      <c r="C46" s="31"/>
      <c r="D46" s="32">
        <f aca="true" t="shared" si="11" ref="D46:M46">SUM(D47:D47)</f>
        <v>13446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7"/>
        <v>13446</v>
      </c>
      <c r="O46" s="45">
        <f t="shared" si="1"/>
        <v>4.213726104669383</v>
      </c>
      <c r="P46" s="9"/>
    </row>
    <row r="47" spans="1:16" ht="15.75" thickBot="1">
      <c r="A47" s="12"/>
      <c r="B47" s="25">
        <v>388.1</v>
      </c>
      <c r="C47" s="20" t="s">
        <v>65</v>
      </c>
      <c r="D47" s="46">
        <v>13446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13446</v>
      </c>
      <c r="O47" s="47">
        <f t="shared" si="1"/>
        <v>4.213726104669383</v>
      </c>
      <c r="P47" s="9"/>
    </row>
    <row r="48" spans="1:119" ht="16.5" thickBot="1">
      <c r="A48" s="14" t="s">
        <v>40</v>
      </c>
      <c r="B48" s="23"/>
      <c r="C48" s="22"/>
      <c r="D48" s="15">
        <f aca="true" t="shared" si="12" ref="D48:M48">SUM(D5,D14,D23,D33,D36,D39,D46)</f>
        <v>5551164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70202</v>
      </c>
      <c r="L48" s="15">
        <f t="shared" si="12"/>
        <v>0</v>
      </c>
      <c r="M48" s="15">
        <f t="shared" si="12"/>
        <v>0</v>
      </c>
      <c r="N48" s="15">
        <f t="shared" si="7"/>
        <v>5621366</v>
      </c>
      <c r="O48" s="38">
        <f t="shared" si="1"/>
        <v>1761.6314634910686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89</v>
      </c>
      <c r="M50" s="48"/>
      <c r="N50" s="48"/>
      <c r="O50" s="43">
        <v>3191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2022-04-08T21:38:21Z</cp:lastPrinted>
  <dcterms:created xsi:type="dcterms:W3CDTF">2000-08-31T21:26:31Z</dcterms:created>
  <dcterms:modified xsi:type="dcterms:W3CDTF">2023-03-10T19:14:54Z</dcterms:modified>
  <cp:category/>
  <cp:version/>
  <cp:contentType/>
  <cp:contentStatus/>
</cp:coreProperties>
</file>