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'2007'!$A$1:$O$26</definedName>
    <definedName name="_xlnm.Print_Area" localSheetId="14">'2008'!$A$1:$O$27</definedName>
    <definedName name="_xlnm.Print_Area" localSheetId="13">'2009'!$A$1:$O$26</definedName>
    <definedName name="_xlnm.Print_Area" localSheetId="12">'2010'!$A$1:$O$27</definedName>
    <definedName name="_xlnm.Print_Area" localSheetId="11">'2011'!$A$1:$O$27</definedName>
    <definedName name="_xlnm.Print_Area" localSheetId="10">'2012'!$A$1:$O$27</definedName>
    <definedName name="_xlnm.Print_Area" localSheetId="9">'2013'!$A$1:$O$29</definedName>
    <definedName name="_xlnm.Print_Area" localSheetId="8">'2014'!$A$1:$O$29</definedName>
    <definedName name="_xlnm.Print_Area" localSheetId="7">'2015'!$A$1:$O$27</definedName>
    <definedName name="_xlnm.Print_Area" localSheetId="6">'2016'!$A$1:$O$25</definedName>
    <definedName name="_xlnm.Print_Area" localSheetId="5">'2017'!$A$1:$O$24</definedName>
    <definedName name="_xlnm.Print_Area" localSheetId="4">'2018'!$A$1:$O$26</definedName>
    <definedName name="_xlnm.Print_Area" localSheetId="3">'2019'!$A$1:$O$26</definedName>
    <definedName name="_xlnm.Print_Area" localSheetId="2">'2020'!$A$1:$O$27</definedName>
    <definedName name="_xlnm.Print_Area" localSheetId="1">'2021'!$A$1:$P$26</definedName>
    <definedName name="_xlnm.Print_Area" localSheetId="0">'2022'!$A$1:$P$26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9" l="1"/>
  <c r="F22" i="49"/>
  <c r="G22" i="49"/>
  <c r="H22" i="49"/>
  <c r="I22" i="49"/>
  <c r="J22" i="49"/>
  <c r="K22" i="49"/>
  <c r="L22" i="49"/>
  <c r="M22" i="49"/>
  <c r="N22" i="49"/>
  <c r="D22" i="49"/>
  <c r="O21" i="49" l="1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8" i="49" l="1"/>
  <c r="P18" i="49" s="1"/>
  <c r="O20" i="49"/>
  <c r="P20" i="49" s="1"/>
  <c r="O16" i="49"/>
  <c r="P16" i="49" s="1"/>
  <c r="O13" i="49"/>
  <c r="P13" i="49" s="1"/>
  <c r="O10" i="49"/>
  <c r="P10" i="49" s="1"/>
  <c r="O5" i="49"/>
  <c r="P5" i="49" s="1"/>
  <c r="N22" i="46"/>
  <c r="O22" i="46" s="1"/>
  <c r="E20" i="46"/>
  <c r="E23" i="46" s="1"/>
  <c r="F20" i="46"/>
  <c r="G20" i="46"/>
  <c r="H20" i="46"/>
  <c r="I20" i="46"/>
  <c r="J20" i="46"/>
  <c r="K20" i="46"/>
  <c r="L20" i="46"/>
  <c r="M20" i="46"/>
  <c r="D20" i="46"/>
  <c r="E10" i="46"/>
  <c r="F10" i="46"/>
  <c r="G10" i="46"/>
  <c r="N10" i="46" s="1"/>
  <c r="O10" i="46" s="1"/>
  <c r="H10" i="46"/>
  <c r="I10" i="46"/>
  <c r="J10" i="46"/>
  <c r="K10" i="46"/>
  <c r="L10" i="46"/>
  <c r="M10" i="46"/>
  <c r="D10" i="46"/>
  <c r="N12" i="46"/>
  <c r="O12" i="46"/>
  <c r="G22" i="48"/>
  <c r="M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O18" i="48" s="1"/>
  <c r="P18" i="48" s="1"/>
  <c r="G18" i="48"/>
  <c r="F18" i="48"/>
  <c r="E18" i="48"/>
  <c r="D18" i="48"/>
  <c r="O17" i="48"/>
  <c r="P17" i="48"/>
  <c r="N16" i="48"/>
  <c r="M16" i="48"/>
  <c r="L16" i="48"/>
  <c r="K16" i="48"/>
  <c r="K22" i="48" s="1"/>
  <c r="J16" i="48"/>
  <c r="I16" i="48"/>
  <c r="O16" i="48" s="1"/>
  <c r="P16" i="48" s="1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O11" i="48"/>
  <c r="P11" i="48"/>
  <c r="N10" i="48"/>
  <c r="N22" i="48" s="1"/>
  <c r="M10" i="48"/>
  <c r="L10" i="48"/>
  <c r="K10" i="48"/>
  <c r="J10" i="48"/>
  <c r="I10" i="48"/>
  <c r="O10" i="48" s="1"/>
  <c r="P10" i="48" s="1"/>
  <c r="H10" i="48"/>
  <c r="G10" i="48"/>
  <c r="F10" i="48"/>
  <c r="E10" i="48"/>
  <c r="D10" i="48"/>
  <c r="O9" i="48"/>
  <c r="P9" i="48" s="1"/>
  <c r="O8" i="48"/>
  <c r="P8" i="48"/>
  <c r="O7" i="48"/>
  <c r="P7" i="48" s="1"/>
  <c r="O6" i="48"/>
  <c r="P6" i="48" s="1"/>
  <c r="N5" i="48"/>
  <c r="M5" i="48"/>
  <c r="L5" i="48"/>
  <c r="L22" i="48" s="1"/>
  <c r="K5" i="48"/>
  <c r="J5" i="48"/>
  <c r="J22" i="48" s="1"/>
  <c r="I5" i="48"/>
  <c r="I22" i="48" s="1"/>
  <c r="H5" i="48"/>
  <c r="H22" i="48" s="1"/>
  <c r="G5" i="48"/>
  <c r="F5" i="48"/>
  <c r="F22" i="48" s="1"/>
  <c r="E5" i="48"/>
  <c r="E22" i="48" s="1"/>
  <c r="D5" i="48"/>
  <c r="O5" i="48" s="1"/>
  <c r="P5" i="48" s="1"/>
  <c r="N21" i="46"/>
  <c r="O21" i="46" s="1"/>
  <c r="N19" i="46"/>
  <c r="O19" i="46"/>
  <c r="M18" i="46"/>
  <c r="L18" i="46"/>
  <c r="K18" i="46"/>
  <c r="J18" i="46"/>
  <c r="I18" i="46"/>
  <c r="H18" i="46"/>
  <c r="G18" i="46"/>
  <c r="F18" i="46"/>
  <c r="E18" i="46"/>
  <c r="D18" i="46"/>
  <c r="N18" i="46" s="1"/>
  <c r="O18" i="46" s="1"/>
  <c r="N17" i="46"/>
  <c r="O17" i="46"/>
  <c r="M16" i="46"/>
  <c r="L16" i="46"/>
  <c r="K16" i="46"/>
  <c r="J16" i="46"/>
  <c r="I16" i="46"/>
  <c r="H16" i="46"/>
  <c r="H23" i="46" s="1"/>
  <c r="G16" i="46"/>
  <c r="F16" i="46"/>
  <c r="E16" i="46"/>
  <c r="D16" i="46"/>
  <c r="N16" i="46" s="1"/>
  <c r="O16" i="46" s="1"/>
  <c r="N15" i="46"/>
  <c r="O15" i="46"/>
  <c r="N14" i="46"/>
  <c r="O14" i="46" s="1"/>
  <c r="M13" i="46"/>
  <c r="L13" i="46"/>
  <c r="L23" i="46" s="1"/>
  <c r="K13" i="46"/>
  <c r="J13" i="46"/>
  <c r="I13" i="46"/>
  <c r="H13" i="46"/>
  <c r="G13" i="46"/>
  <c r="F13" i="46"/>
  <c r="F23" i="46" s="1"/>
  <c r="E13" i="46"/>
  <c r="D13" i="46"/>
  <c r="N11" i="46"/>
  <c r="O11" i="46"/>
  <c r="N9" i="46"/>
  <c r="O9" i="46"/>
  <c r="N8" i="46"/>
  <c r="O8" i="46"/>
  <c r="N7" i="46"/>
  <c r="O7" i="46"/>
  <c r="N6" i="46"/>
  <c r="O6" i="46" s="1"/>
  <c r="M5" i="46"/>
  <c r="M23" i="46"/>
  <c r="L5" i="46"/>
  <c r="K5" i="46"/>
  <c r="J5" i="46"/>
  <c r="I5" i="46"/>
  <c r="H5" i="46"/>
  <c r="G5" i="46"/>
  <c r="F5" i="46"/>
  <c r="E5" i="46"/>
  <c r="D5" i="46"/>
  <c r="N21" i="45"/>
  <c r="O21" i="45"/>
  <c r="M20" i="45"/>
  <c r="L20" i="45"/>
  <c r="K20" i="45"/>
  <c r="J20" i="45"/>
  <c r="I20" i="45"/>
  <c r="H20" i="45"/>
  <c r="G20" i="45"/>
  <c r="F20" i="45"/>
  <c r="E20" i="45"/>
  <c r="N20" i="45" s="1"/>
  <c r="O20" i="45" s="1"/>
  <c r="D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M16" i="45"/>
  <c r="L16" i="45"/>
  <c r="K16" i="45"/>
  <c r="J16" i="45"/>
  <c r="I16" i="45"/>
  <c r="H16" i="45"/>
  <c r="G16" i="45"/>
  <c r="F16" i="45"/>
  <c r="E16" i="45"/>
  <c r="N16" i="45" s="1"/>
  <c r="O16" i="45" s="1"/>
  <c r="D16" i="45"/>
  <c r="N15" i="45"/>
  <c r="O15" i="45"/>
  <c r="N14" i="45"/>
  <c r="O14" i="45" s="1"/>
  <c r="M13" i="45"/>
  <c r="M22" i="45" s="1"/>
  <c r="L13" i="45"/>
  <c r="K13" i="45"/>
  <c r="J13" i="45"/>
  <c r="I13" i="45"/>
  <c r="H13" i="45"/>
  <c r="G13" i="45"/>
  <c r="N13" i="45" s="1"/>
  <c r="O13" i="45" s="1"/>
  <c r="F13" i="45"/>
  <c r="E13" i="45"/>
  <c r="D13" i="45"/>
  <c r="N12" i="45"/>
  <c r="O12" i="45" s="1"/>
  <c r="N11" i="45"/>
  <c r="O11" i="45" s="1"/>
  <c r="N10" i="45"/>
  <c r="O10" i="45" s="1"/>
  <c r="M9" i="45"/>
  <c r="L9" i="45"/>
  <c r="K9" i="45"/>
  <c r="K22" i="45" s="1"/>
  <c r="J9" i="45"/>
  <c r="I9" i="45"/>
  <c r="H9" i="45"/>
  <c r="G9" i="45"/>
  <c r="F9" i="45"/>
  <c r="E9" i="45"/>
  <c r="D9" i="45"/>
  <c r="N8" i="45"/>
  <c r="O8" i="45" s="1"/>
  <c r="N7" i="45"/>
  <c r="O7" i="45" s="1"/>
  <c r="N6" i="45"/>
  <c r="O6" i="45" s="1"/>
  <c r="M5" i="45"/>
  <c r="L5" i="45"/>
  <c r="L22" i="45" s="1"/>
  <c r="K5" i="45"/>
  <c r="J5" i="45"/>
  <c r="J22" i="45" s="1"/>
  <c r="I5" i="45"/>
  <c r="I22" i="45" s="1"/>
  <c r="H5" i="45"/>
  <c r="H22" i="45" s="1"/>
  <c r="G5" i="45"/>
  <c r="F5" i="45"/>
  <c r="F22" i="45" s="1"/>
  <c r="E5" i="45"/>
  <c r="E22" i="45" s="1"/>
  <c r="D5" i="45"/>
  <c r="D22" i="45" s="1"/>
  <c r="N21" i="44"/>
  <c r="O21" i="44" s="1"/>
  <c r="M20" i="44"/>
  <c r="L20" i="44"/>
  <c r="K20" i="44"/>
  <c r="J20" i="44"/>
  <c r="I20" i="44"/>
  <c r="H20" i="44"/>
  <c r="G20" i="44"/>
  <c r="N20" i="44" s="1"/>
  <c r="O20" i="44" s="1"/>
  <c r="F20" i="44"/>
  <c r="E20" i="44"/>
  <c r="D20" i="44"/>
  <c r="N19" i="44"/>
  <c r="O19" i="44" s="1"/>
  <c r="M18" i="44"/>
  <c r="L18" i="44"/>
  <c r="K18" i="44"/>
  <c r="J18" i="44"/>
  <c r="I18" i="44"/>
  <c r="H18" i="44"/>
  <c r="G18" i="44"/>
  <c r="N18" i="44" s="1"/>
  <c r="O18" i="44" s="1"/>
  <c r="F18" i="44"/>
  <c r="E18" i="44"/>
  <c r="D18" i="44"/>
  <c r="N17" i="44"/>
  <c r="O17" i="44" s="1"/>
  <c r="M16" i="44"/>
  <c r="L16" i="44"/>
  <c r="K16" i="44"/>
  <c r="J16" i="44"/>
  <c r="I16" i="44"/>
  <c r="H16" i="44"/>
  <c r="G16" i="44"/>
  <c r="N16" i="44" s="1"/>
  <c r="O16" i="44" s="1"/>
  <c r="F16" i="44"/>
  <c r="E16" i="44"/>
  <c r="D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/>
  <c r="M9" i="44"/>
  <c r="L9" i="44"/>
  <c r="K9" i="44"/>
  <c r="J9" i="44"/>
  <c r="I9" i="44"/>
  <c r="H9" i="44"/>
  <c r="G9" i="44"/>
  <c r="N9" i="44" s="1"/>
  <c r="O9" i="44" s="1"/>
  <c r="F9" i="44"/>
  <c r="E9" i="44"/>
  <c r="D9" i="44"/>
  <c r="N8" i="44"/>
  <c r="O8" i="44"/>
  <c r="N7" i="44"/>
  <c r="O7" i="44" s="1"/>
  <c r="N6" i="44"/>
  <c r="O6" i="44" s="1"/>
  <c r="M5" i="44"/>
  <c r="M22" i="44" s="1"/>
  <c r="L5" i="44"/>
  <c r="L22" i="44" s="1"/>
  <c r="K5" i="44"/>
  <c r="K22" i="44" s="1"/>
  <c r="J5" i="44"/>
  <c r="J22" i="44" s="1"/>
  <c r="I5" i="44"/>
  <c r="I22" i="44" s="1"/>
  <c r="H5" i="44"/>
  <c r="H22" i="44" s="1"/>
  <c r="G5" i="44"/>
  <c r="F5" i="44"/>
  <c r="F22" i="44" s="1"/>
  <c r="E5" i="44"/>
  <c r="E22" i="44" s="1"/>
  <c r="D5" i="44"/>
  <c r="D22" i="44" s="1"/>
  <c r="N19" i="43"/>
  <c r="O19" i="43" s="1"/>
  <c r="M18" i="43"/>
  <c r="L18" i="43"/>
  <c r="K18" i="43"/>
  <c r="J18" i="43"/>
  <c r="I18" i="43"/>
  <c r="N18" i="43" s="1"/>
  <c r="O18" i="43" s="1"/>
  <c r="H18" i="43"/>
  <c r="G18" i="43"/>
  <c r="F18" i="43"/>
  <c r="E18" i="43"/>
  <c r="D18" i="43"/>
  <c r="N17" i="43"/>
  <c r="O17" i="43" s="1"/>
  <c r="M16" i="43"/>
  <c r="L16" i="43"/>
  <c r="K16" i="43"/>
  <c r="J16" i="43"/>
  <c r="I16" i="43"/>
  <c r="N16" i="43" s="1"/>
  <c r="O16" i="43" s="1"/>
  <c r="H16" i="43"/>
  <c r="G16" i="43"/>
  <c r="F16" i="43"/>
  <c r="E16" i="43"/>
  <c r="D16" i="43"/>
  <c r="N15" i="43"/>
  <c r="O15" i="43" s="1"/>
  <c r="N14" i="43"/>
  <c r="O14" i="43" s="1"/>
  <c r="M13" i="43"/>
  <c r="L13" i="43"/>
  <c r="K13" i="43"/>
  <c r="K20" i="43" s="1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M9" i="43"/>
  <c r="L9" i="43"/>
  <c r="L20" i="43" s="1"/>
  <c r="K9" i="43"/>
  <c r="J9" i="43"/>
  <c r="I9" i="43"/>
  <c r="I20" i="43" s="1"/>
  <c r="H9" i="43"/>
  <c r="G9" i="43"/>
  <c r="F9" i="43"/>
  <c r="E9" i="43"/>
  <c r="D9" i="43"/>
  <c r="N8" i="43"/>
  <c r="O8" i="43" s="1"/>
  <c r="N7" i="43"/>
  <c r="O7" i="43"/>
  <c r="N6" i="43"/>
  <c r="O6" i="43"/>
  <c r="M5" i="43"/>
  <c r="M20" i="43" s="1"/>
  <c r="L5" i="43"/>
  <c r="K5" i="43"/>
  <c r="J5" i="43"/>
  <c r="J20" i="43" s="1"/>
  <c r="I5" i="43"/>
  <c r="H5" i="43"/>
  <c r="H20" i="43" s="1"/>
  <c r="G5" i="43"/>
  <c r="N5" i="43" s="1"/>
  <c r="O5" i="43" s="1"/>
  <c r="F5" i="43"/>
  <c r="F20" i="43" s="1"/>
  <c r="E5" i="43"/>
  <c r="E20" i="43" s="1"/>
  <c r="D5" i="43"/>
  <c r="D20" i="43" s="1"/>
  <c r="G21" i="42"/>
  <c r="M21" i="42"/>
  <c r="N20" i="42"/>
  <c r="O20" i="42"/>
  <c r="M19" i="42"/>
  <c r="L19" i="42"/>
  <c r="K19" i="42"/>
  <c r="J19" i="42"/>
  <c r="I19" i="42"/>
  <c r="H19" i="42"/>
  <c r="G19" i="42"/>
  <c r="F19" i="42"/>
  <c r="E19" i="42"/>
  <c r="N19" i="42" s="1"/>
  <c r="O19" i="42" s="1"/>
  <c r="D19" i="42"/>
  <c r="N18" i="42"/>
  <c r="O18" i="42"/>
  <c r="M17" i="42"/>
  <c r="L17" i="42"/>
  <c r="K17" i="42"/>
  <c r="J17" i="42"/>
  <c r="I17" i="42"/>
  <c r="H17" i="42"/>
  <c r="G17" i="42"/>
  <c r="F17" i="42"/>
  <c r="E17" i="42"/>
  <c r="N17" i="42" s="1"/>
  <c r="O17" i="42" s="1"/>
  <c r="D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M10" i="42"/>
  <c r="L10" i="42"/>
  <c r="K10" i="42"/>
  <c r="J10" i="42"/>
  <c r="I10" i="42"/>
  <c r="H10" i="42"/>
  <c r="G10" i="42"/>
  <c r="F10" i="42"/>
  <c r="E10" i="42"/>
  <c r="N10" i="42" s="1"/>
  <c r="O10" i="42" s="1"/>
  <c r="D10" i="42"/>
  <c r="N9" i="42"/>
  <c r="O9" i="42" s="1"/>
  <c r="N8" i="42"/>
  <c r="O8" i="42" s="1"/>
  <c r="N7" i="42"/>
  <c r="O7" i="42" s="1"/>
  <c r="N6" i="42"/>
  <c r="O6" i="42"/>
  <c r="M5" i="42"/>
  <c r="L5" i="42"/>
  <c r="L21" i="42" s="1"/>
  <c r="K5" i="42"/>
  <c r="K21" i="42" s="1"/>
  <c r="J5" i="42"/>
  <c r="J21" i="42" s="1"/>
  <c r="I5" i="42"/>
  <c r="I21" i="42" s="1"/>
  <c r="H5" i="42"/>
  <c r="H21" i="42" s="1"/>
  <c r="G5" i="42"/>
  <c r="F5" i="42"/>
  <c r="F21" i="42" s="1"/>
  <c r="E5" i="42"/>
  <c r="E21" i="42" s="1"/>
  <c r="D5" i="42"/>
  <c r="D21" i="42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M19" i="41"/>
  <c r="L19" i="41"/>
  <c r="K19" i="41"/>
  <c r="J19" i="41"/>
  <c r="I19" i="41"/>
  <c r="N19" i="41" s="1"/>
  <c r="O19" i="41" s="1"/>
  <c r="H19" i="41"/>
  <c r="G19" i="41"/>
  <c r="F19" i="41"/>
  <c r="E19" i="41"/>
  <c r="D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E14" i="41"/>
  <c r="N14" i="41" s="1"/>
  <c r="O14" i="41" s="1"/>
  <c r="D14" i="41"/>
  <c r="N13" i="41"/>
  <c r="O13" i="41"/>
  <c r="N12" i="41"/>
  <c r="O12" i="41" s="1"/>
  <c r="N11" i="41"/>
  <c r="O11" i="41" s="1"/>
  <c r="M10" i="41"/>
  <c r="L10" i="41"/>
  <c r="K10" i="41"/>
  <c r="J10" i="41"/>
  <c r="I10" i="41"/>
  <c r="N10" i="41" s="1"/>
  <c r="O10" i="41" s="1"/>
  <c r="H10" i="41"/>
  <c r="G10" i="41"/>
  <c r="F10" i="41"/>
  <c r="F23" i="41" s="1"/>
  <c r="E10" i="41"/>
  <c r="D10" i="41"/>
  <c r="N9" i="41"/>
  <c r="O9" i="41" s="1"/>
  <c r="N8" i="41"/>
  <c r="O8" i="41" s="1"/>
  <c r="N7" i="41"/>
  <c r="O7" i="41" s="1"/>
  <c r="N6" i="41"/>
  <c r="O6" i="41" s="1"/>
  <c r="M5" i="41"/>
  <c r="M23" i="41" s="1"/>
  <c r="L5" i="41"/>
  <c r="L23" i="41" s="1"/>
  <c r="K5" i="41"/>
  <c r="K23" i="41" s="1"/>
  <c r="J5" i="41"/>
  <c r="J23" i="41" s="1"/>
  <c r="I5" i="41"/>
  <c r="N5" i="41" s="1"/>
  <c r="O5" i="41" s="1"/>
  <c r="H5" i="41"/>
  <c r="H23" i="41" s="1"/>
  <c r="G5" i="41"/>
  <c r="G23" i="41" s="1"/>
  <c r="F5" i="41"/>
  <c r="E5" i="41"/>
  <c r="E23" i="41" s="1"/>
  <c r="D5" i="41"/>
  <c r="D23" i="41" s="1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9" i="40" s="1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E22" i="40" s="1"/>
  <c r="D17" i="40"/>
  <c r="N16" i="40"/>
  <c r="O16" i="40" s="1"/>
  <c r="N15" i="40"/>
  <c r="O15" i="40" s="1"/>
  <c r="M14" i="40"/>
  <c r="L14" i="40"/>
  <c r="K14" i="40"/>
  <c r="J14" i="40"/>
  <c r="I14" i="40"/>
  <c r="H14" i="40"/>
  <c r="H22" i="40" s="1"/>
  <c r="G14" i="40"/>
  <c r="F14" i="40"/>
  <c r="N14" i="40" s="1"/>
  <c r="O14" i="40" s="1"/>
  <c r="E14" i="40"/>
  <c r="D14" i="40"/>
  <c r="N13" i="40"/>
  <c r="O13" i="40" s="1"/>
  <c r="N12" i="40"/>
  <c r="O12" i="40" s="1"/>
  <c r="M11" i="40"/>
  <c r="L11" i="40"/>
  <c r="N11" i="40" s="1"/>
  <c r="O11" i="40" s="1"/>
  <c r="K11" i="40"/>
  <c r="J11" i="40"/>
  <c r="I11" i="40"/>
  <c r="H11" i="40"/>
  <c r="G11" i="40"/>
  <c r="F11" i="40"/>
  <c r="E11" i="40"/>
  <c r="D11" i="40"/>
  <c r="N10" i="40"/>
  <c r="O10" i="40"/>
  <c r="N9" i="40"/>
  <c r="O9" i="40"/>
  <c r="N8" i="40"/>
  <c r="O8" i="40" s="1"/>
  <c r="N7" i="40"/>
  <c r="O7" i="40"/>
  <c r="N6" i="40"/>
  <c r="O6" i="40" s="1"/>
  <c r="M5" i="40"/>
  <c r="M22" i="40" s="1"/>
  <c r="L5" i="40"/>
  <c r="K5" i="40"/>
  <c r="J5" i="40"/>
  <c r="J22" i="40" s="1"/>
  <c r="I5" i="40"/>
  <c r="I22" i="40" s="1"/>
  <c r="H5" i="40"/>
  <c r="G5" i="40"/>
  <c r="F5" i="40"/>
  <c r="F22" i="40" s="1"/>
  <c r="E5" i="40"/>
  <c r="D5" i="40"/>
  <c r="D22" i="40" s="1"/>
  <c r="N24" i="39"/>
  <c r="O24" i="39"/>
  <c r="M23" i="39"/>
  <c r="L23" i="39"/>
  <c r="K23" i="39"/>
  <c r="J23" i="39"/>
  <c r="I23" i="39"/>
  <c r="H23" i="39"/>
  <c r="G23" i="39"/>
  <c r="G25" i="39" s="1"/>
  <c r="F23" i="39"/>
  <c r="E23" i="39"/>
  <c r="D23" i="39"/>
  <c r="N22" i="39"/>
  <c r="O22" i="39"/>
  <c r="M21" i="39"/>
  <c r="L21" i="39"/>
  <c r="K21" i="39"/>
  <c r="J21" i="39"/>
  <c r="I21" i="39"/>
  <c r="H21" i="39"/>
  <c r="N21" i="39" s="1"/>
  <c r="O21" i="39" s="1"/>
  <c r="G21" i="39"/>
  <c r="F21" i="39"/>
  <c r="E21" i="39"/>
  <c r="D21" i="39"/>
  <c r="N20" i="39"/>
  <c r="O20" i="39" s="1"/>
  <c r="M19" i="39"/>
  <c r="L19" i="39"/>
  <c r="K19" i="39"/>
  <c r="J19" i="39"/>
  <c r="I19" i="39"/>
  <c r="H19" i="39"/>
  <c r="H25" i="39" s="1"/>
  <c r="G19" i="39"/>
  <c r="F19" i="39"/>
  <c r="E19" i="39"/>
  <c r="D19" i="39"/>
  <c r="N18" i="39"/>
  <c r="O18" i="39" s="1"/>
  <c r="M17" i="39"/>
  <c r="L17" i="39"/>
  <c r="K17" i="39"/>
  <c r="J17" i="39"/>
  <c r="J25" i="39" s="1"/>
  <c r="I17" i="39"/>
  <c r="H17" i="39"/>
  <c r="G17" i="39"/>
  <c r="F17" i="39"/>
  <c r="E17" i="39"/>
  <c r="D17" i="39"/>
  <c r="N17" i="39" s="1"/>
  <c r="O17" i="39" s="1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E14" i="39"/>
  <c r="E25" i="39" s="1"/>
  <c r="D14" i="39"/>
  <c r="N14" i="39" s="1"/>
  <c r="O14" i="39" s="1"/>
  <c r="N13" i="39"/>
  <c r="O13" i="39"/>
  <c r="N12" i="39"/>
  <c r="O12" i="39" s="1"/>
  <c r="N11" i="39"/>
  <c r="O11" i="39" s="1"/>
  <c r="M10" i="39"/>
  <c r="L10" i="39"/>
  <c r="K10" i="39"/>
  <c r="J10" i="39"/>
  <c r="I10" i="39"/>
  <c r="I25" i="39" s="1"/>
  <c r="H10" i="39"/>
  <c r="G10" i="39"/>
  <c r="F10" i="39"/>
  <c r="E10" i="39"/>
  <c r="D10" i="39"/>
  <c r="D25" i="39" s="1"/>
  <c r="N9" i="39"/>
  <c r="O9" i="39" s="1"/>
  <c r="N8" i="39"/>
  <c r="O8" i="39" s="1"/>
  <c r="N7" i="39"/>
  <c r="O7" i="39"/>
  <c r="N6" i="39"/>
  <c r="O6" i="39" s="1"/>
  <c r="M5" i="39"/>
  <c r="M25" i="39" s="1"/>
  <c r="L5" i="39"/>
  <c r="K5" i="39"/>
  <c r="K25" i="39" s="1"/>
  <c r="J5" i="39"/>
  <c r="I5" i="39"/>
  <c r="H5" i="39"/>
  <c r="G5" i="39"/>
  <c r="F5" i="39"/>
  <c r="F25" i="39" s="1"/>
  <c r="E5" i="39"/>
  <c r="D5" i="39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M21" i="38"/>
  <c r="L21" i="38"/>
  <c r="K21" i="38"/>
  <c r="J21" i="38"/>
  <c r="I21" i="38"/>
  <c r="H21" i="38"/>
  <c r="G21" i="38"/>
  <c r="F21" i="38"/>
  <c r="N21" i="38" s="1"/>
  <c r="O21" i="38" s="1"/>
  <c r="E21" i="38"/>
  <c r="D21" i="38"/>
  <c r="N20" i="38"/>
  <c r="O20" i="38" s="1"/>
  <c r="M19" i="38"/>
  <c r="L19" i="38"/>
  <c r="K19" i="38"/>
  <c r="J19" i="38"/>
  <c r="I19" i="38"/>
  <c r="H19" i="38"/>
  <c r="G19" i="38"/>
  <c r="N19" i="38" s="1"/>
  <c r="O19" i="38" s="1"/>
  <c r="F19" i="38"/>
  <c r="E19" i="38"/>
  <c r="D19" i="38"/>
  <c r="N18" i="38"/>
  <c r="O18" i="38" s="1"/>
  <c r="M17" i="38"/>
  <c r="L17" i="38"/>
  <c r="K17" i="38"/>
  <c r="J17" i="38"/>
  <c r="I17" i="38"/>
  <c r="H17" i="38"/>
  <c r="G17" i="38"/>
  <c r="N17" i="38" s="1"/>
  <c r="O17" i="38" s="1"/>
  <c r="F17" i="38"/>
  <c r="E17" i="38"/>
  <c r="D17" i="38"/>
  <c r="N16" i="38"/>
  <c r="O16" i="38" s="1"/>
  <c r="N15" i="38"/>
  <c r="O15" i="38"/>
  <c r="N14" i="38"/>
  <c r="O14" i="38"/>
  <c r="M13" i="38"/>
  <c r="L13" i="38"/>
  <c r="L25" i="38" s="1"/>
  <c r="K13" i="38"/>
  <c r="J13" i="38"/>
  <c r="I13" i="38"/>
  <c r="H13" i="38"/>
  <c r="G13" i="38"/>
  <c r="F13" i="38"/>
  <c r="N13" i="38" s="1"/>
  <c r="O13" i="38" s="1"/>
  <c r="E13" i="38"/>
  <c r="D13" i="38"/>
  <c r="N12" i="38"/>
  <c r="O12" i="38"/>
  <c r="N11" i="38"/>
  <c r="O11" i="38" s="1"/>
  <c r="N10" i="38"/>
  <c r="O10" i="38" s="1"/>
  <c r="M9" i="38"/>
  <c r="L9" i="38"/>
  <c r="K9" i="38"/>
  <c r="J9" i="38"/>
  <c r="N9" i="38" s="1"/>
  <c r="O9" i="38" s="1"/>
  <c r="I9" i="38"/>
  <c r="H9" i="38"/>
  <c r="H25" i="38" s="1"/>
  <c r="G9" i="38"/>
  <c r="F9" i="38"/>
  <c r="E9" i="38"/>
  <c r="D9" i="38"/>
  <c r="N8" i="38"/>
  <c r="O8" i="38" s="1"/>
  <c r="N7" i="38"/>
  <c r="O7" i="38"/>
  <c r="N6" i="38"/>
  <c r="O6" i="38" s="1"/>
  <c r="M5" i="38"/>
  <c r="M25" i="38" s="1"/>
  <c r="L5" i="38"/>
  <c r="K5" i="38"/>
  <c r="K25" i="38" s="1"/>
  <c r="J5" i="38"/>
  <c r="I5" i="38"/>
  <c r="I25" i="38" s="1"/>
  <c r="H5" i="38"/>
  <c r="G5" i="38"/>
  <c r="G25" i="38" s="1"/>
  <c r="F5" i="38"/>
  <c r="N5" i="38" s="1"/>
  <c r="O5" i="38" s="1"/>
  <c r="E5" i="38"/>
  <c r="D5" i="38"/>
  <c r="N22" i="37"/>
  <c r="O22" i="37" s="1"/>
  <c r="N21" i="37"/>
  <c r="O21" i="37" s="1"/>
  <c r="M20" i="37"/>
  <c r="L20" i="37"/>
  <c r="K20" i="37"/>
  <c r="J20" i="37"/>
  <c r="I20" i="37"/>
  <c r="I23" i="37" s="1"/>
  <c r="H20" i="37"/>
  <c r="G20" i="37"/>
  <c r="F20" i="37"/>
  <c r="E20" i="37"/>
  <c r="N20" i="37" s="1"/>
  <c r="O20" i="37" s="1"/>
  <c r="D20" i="37"/>
  <c r="N19" i="37"/>
  <c r="O19" i="37" s="1"/>
  <c r="M18" i="37"/>
  <c r="L18" i="37"/>
  <c r="K18" i="37"/>
  <c r="J18" i="37"/>
  <c r="N18" i="37" s="1"/>
  <c r="O18" i="37" s="1"/>
  <c r="I18" i="37"/>
  <c r="H18" i="37"/>
  <c r="G18" i="37"/>
  <c r="F18" i="37"/>
  <c r="E18" i="37"/>
  <c r="D18" i="37"/>
  <c r="N17" i="37"/>
  <c r="O17" i="37" s="1"/>
  <c r="N16" i="37"/>
  <c r="O16" i="37"/>
  <c r="M15" i="37"/>
  <c r="M23" i="37" s="1"/>
  <c r="L15" i="37"/>
  <c r="K15" i="37"/>
  <c r="J15" i="37"/>
  <c r="I15" i="37"/>
  <c r="H15" i="37"/>
  <c r="H23" i="37" s="1"/>
  <c r="G15" i="37"/>
  <c r="F15" i="37"/>
  <c r="E15" i="37"/>
  <c r="D15" i="37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E12" i="37"/>
  <c r="E23" i="37" s="1"/>
  <c r="D12" i="37"/>
  <c r="N11" i="37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L23" i="37"/>
  <c r="K5" i="37"/>
  <c r="K23" i="37" s="1"/>
  <c r="J5" i="37"/>
  <c r="J23" i="37" s="1"/>
  <c r="I5" i="37"/>
  <c r="H5" i="37"/>
  <c r="G5" i="37"/>
  <c r="G23" i="37" s="1"/>
  <c r="F5" i="37"/>
  <c r="N5" i="37" s="1"/>
  <c r="O5" i="37" s="1"/>
  <c r="E5" i="37"/>
  <c r="D5" i="37"/>
  <c r="D23" i="37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N20" i="36" s="1"/>
  <c r="O20" i="36" s="1"/>
  <c r="D20" i="36"/>
  <c r="N19" i="36"/>
  <c r="O19" i="36" s="1"/>
  <c r="M18" i="36"/>
  <c r="L18" i="36"/>
  <c r="K18" i="36"/>
  <c r="J18" i="36"/>
  <c r="I18" i="36"/>
  <c r="H18" i="36"/>
  <c r="G18" i="36"/>
  <c r="N18" i="36" s="1"/>
  <c r="O18" i="36" s="1"/>
  <c r="F18" i="36"/>
  <c r="E18" i="36"/>
  <c r="D18" i="36"/>
  <c r="N17" i="36"/>
  <c r="O17" i="36" s="1"/>
  <c r="M16" i="36"/>
  <c r="L16" i="36"/>
  <c r="K16" i="36"/>
  <c r="J16" i="36"/>
  <c r="I16" i="36"/>
  <c r="H16" i="36"/>
  <c r="G16" i="36"/>
  <c r="N16" i="36" s="1"/>
  <c r="O16" i="36" s="1"/>
  <c r="F16" i="36"/>
  <c r="E16" i="36"/>
  <c r="D16" i="36"/>
  <c r="N15" i="36"/>
  <c r="O15" i="36"/>
  <c r="N14" i="36"/>
  <c r="O14" i="36"/>
  <c r="M13" i="36"/>
  <c r="L13" i="36"/>
  <c r="L23" i="36" s="1"/>
  <c r="K13" i="36"/>
  <c r="J13" i="36"/>
  <c r="I13" i="36"/>
  <c r="H13" i="36"/>
  <c r="G13" i="36"/>
  <c r="F13" i="36"/>
  <c r="E13" i="36"/>
  <c r="D13" i="36"/>
  <c r="N13" i="36" s="1"/>
  <c r="O13" i="36" s="1"/>
  <c r="N12" i="36"/>
  <c r="O12" i="36"/>
  <c r="N11" i="36"/>
  <c r="O11" i="36" s="1"/>
  <c r="M10" i="36"/>
  <c r="L10" i="36"/>
  <c r="K10" i="36"/>
  <c r="J10" i="36"/>
  <c r="J23" i="36"/>
  <c r="I10" i="36"/>
  <c r="H10" i="36"/>
  <c r="G10" i="36"/>
  <c r="F10" i="36"/>
  <c r="E10" i="36"/>
  <c r="E23" i="36" s="1"/>
  <c r="N23" i="36" s="1"/>
  <c r="O23" i="36" s="1"/>
  <c r="D10" i="36"/>
  <c r="N9" i="36"/>
  <c r="O9" i="36" s="1"/>
  <c r="N8" i="36"/>
  <c r="O8" i="36" s="1"/>
  <c r="N7" i="36"/>
  <c r="O7" i="36"/>
  <c r="N6" i="36"/>
  <c r="O6" i="36"/>
  <c r="M5" i="36"/>
  <c r="M23" i="36" s="1"/>
  <c r="L5" i="36"/>
  <c r="K5" i="36"/>
  <c r="K23" i="36" s="1"/>
  <c r="J5" i="36"/>
  <c r="I5" i="36"/>
  <c r="I23" i="36"/>
  <c r="H5" i="36"/>
  <c r="G5" i="36"/>
  <c r="N5" i="36" s="1"/>
  <c r="O5" i="36" s="1"/>
  <c r="G23" i="36"/>
  <c r="F5" i="36"/>
  <c r="E5" i="36"/>
  <c r="D5" i="36"/>
  <c r="D23" i="36"/>
  <c r="N22" i="35"/>
  <c r="O22" i="35" s="1"/>
  <c r="N21" i="35"/>
  <c r="O21" i="35" s="1"/>
  <c r="M20" i="35"/>
  <c r="L20" i="35"/>
  <c r="K20" i="35"/>
  <c r="K23" i="35" s="1"/>
  <c r="J20" i="35"/>
  <c r="I20" i="35"/>
  <c r="H20" i="35"/>
  <c r="G20" i="35"/>
  <c r="F20" i="35"/>
  <c r="E20" i="35"/>
  <c r="N20" i="35" s="1"/>
  <c r="O20" i="35" s="1"/>
  <c r="D20" i="35"/>
  <c r="N19" i="35"/>
  <c r="O19" i="35" s="1"/>
  <c r="M18" i="35"/>
  <c r="L18" i="35"/>
  <c r="K18" i="35"/>
  <c r="J18" i="35"/>
  <c r="I18" i="35"/>
  <c r="H18" i="35"/>
  <c r="G18" i="35"/>
  <c r="N18" i="35" s="1"/>
  <c r="O18" i="35" s="1"/>
  <c r="F18" i="35"/>
  <c r="E18" i="35"/>
  <c r="D18" i="35"/>
  <c r="N17" i="35"/>
  <c r="O17" i="35"/>
  <c r="M16" i="35"/>
  <c r="M23" i="35" s="1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N13" i="35" s="1"/>
  <c r="O13" i="35" s="1"/>
  <c r="D13" i="35"/>
  <c r="N12" i="35"/>
  <c r="O12" i="35" s="1"/>
  <c r="N11" i="35"/>
  <c r="O11" i="35"/>
  <c r="M10" i="35"/>
  <c r="L10" i="35"/>
  <c r="K10" i="35"/>
  <c r="J10" i="35"/>
  <c r="I10" i="35"/>
  <c r="I23" i="35" s="1"/>
  <c r="H10" i="35"/>
  <c r="G10" i="35"/>
  <c r="G23" i="35" s="1"/>
  <c r="F10" i="35"/>
  <c r="E10" i="35"/>
  <c r="D10" i="35"/>
  <c r="N10" i="35" s="1"/>
  <c r="O10" i="35" s="1"/>
  <c r="N9" i="35"/>
  <c r="O9" i="35" s="1"/>
  <c r="N8" i="35"/>
  <c r="O8" i="35" s="1"/>
  <c r="N7" i="35"/>
  <c r="O7" i="35"/>
  <c r="N6" i="35"/>
  <c r="O6" i="35" s="1"/>
  <c r="M5" i="35"/>
  <c r="L5" i="35"/>
  <c r="L23" i="35" s="1"/>
  <c r="K5" i="35"/>
  <c r="J5" i="35"/>
  <c r="J23" i="35" s="1"/>
  <c r="I5" i="35"/>
  <c r="H5" i="35"/>
  <c r="H23" i="35" s="1"/>
  <c r="G5" i="35"/>
  <c r="F5" i="35"/>
  <c r="F23" i="35" s="1"/>
  <c r="E5" i="35"/>
  <c r="N5" i="35" s="1"/>
  <c r="O5" i="35" s="1"/>
  <c r="D5" i="35"/>
  <c r="N22" i="34"/>
  <c r="O22" i="34" s="1"/>
  <c r="N21" i="34"/>
  <c r="O21" i="34"/>
  <c r="M20" i="34"/>
  <c r="L20" i="34"/>
  <c r="K20" i="34"/>
  <c r="J20" i="34"/>
  <c r="I20" i="34"/>
  <c r="I23" i="34"/>
  <c r="H20" i="34"/>
  <c r="N20" i="34" s="1"/>
  <c r="O20" i="34" s="1"/>
  <c r="G20" i="34"/>
  <c r="F20" i="34"/>
  <c r="E20" i="34"/>
  <c r="D20" i="34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7" i="34"/>
  <c r="O17" i="34" s="1"/>
  <c r="M16" i="34"/>
  <c r="L16" i="34"/>
  <c r="K16" i="34"/>
  <c r="K23" i="34"/>
  <c r="J16" i="34"/>
  <c r="I16" i="34"/>
  <c r="H16" i="34"/>
  <c r="G16" i="34"/>
  <c r="F16" i="34"/>
  <c r="E16" i="34"/>
  <c r="D16" i="34"/>
  <c r="N15" i="34"/>
  <c r="O15" i="34" s="1"/>
  <c r="N14" i="34"/>
  <c r="O14" i="34"/>
  <c r="M13" i="34"/>
  <c r="M23" i="34" s="1"/>
  <c r="L13" i="34"/>
  <c r="K13" i="34"/>
  <c r="J13" i="34"/>
  <c r="I13" i="34"/>
  <c r="H13" i="34"/>
  <c r="N13" i="34" s="1"/>
  <c r="O13" i="34" s="1"/>
  <c r="G13" i="34"/>
  <c r="F13" i="34"/>
  <c r="E13" i="34"/>
  <c r="D13" i="34"/>
  <c r="N12" i="34"/>
  <c r="O12" i="34"/>
  <c r="N11" i="34"/>
  <c r="O11" i="34"/>
  <c r="M10" i="34"/>
  <c r="L10" i="34"/>
  <c r="K10" i="34"/>
  <c r="J10" i="34"/>
  <c r="I10" i="34"/>
  <c r="H10" i="34"/>
  <c r="G10" i="34"/>
  <c r="F10" i="34"/>
  <c r="F23" i="34" s="1"/>
  <c r="E10" i="34"/>
  <c r="N10" i="34" s="1"/>
  <c r="O10" i="34" s="1"/>
  <c r="D10" i="34"/>
  <c r="N9" i="34"/>
  <c r="O9" i="34" s="1"/>
  <c r="N8" i="34"/>
  <c r="O8" i="34"/>
  <c r="N7" i="34"/>
  <c r="O7" i="34" s="1"/>
  <c r="N6" i="34"/>
  <c r="O6" i="34" s="1"/>
  <c r="M5" i="34"/>
  <c r="L5" i="34"/>
  <c r="L23" i="34" s="1"/>
  <c r="K5" i="34"/>
  <c r="J5" i="34"/>
  <c r="J23" i="34" s="1"/>
  <c r="I5" i="34"/>
  <c r="H5" i="34"/>
  <c r="H23" i="34" s="1"/>
  <c r="G5" i="34"/>
  <c r="F5" i="34"/>
  <c r="E5" i="34"/>
  <c r="E23" i="34" s="1"/>
  <c r="D5" i="34"/>
  <c r="E19" i="33"/>
  <c r="N19" i="33" s="1"/>
  <c r="O19" i="33" s="1"/>
  <c r="F19" i="33"/>
  <c r="G19" i="33"/>
  <c r="H19" i="33"/>
  <c r="I19" i="33"/>
  <c r="J19" i="33"/>
  <c r="K19" i="33"/>
  <c r="L19" i="33"/>
  <c r="M19" i="33"/>
  <c r="D19" i="33"/>
  <c r="E17" i="33"/>
  <c r="F17" i="33"/>
  <c r="G17" i="33"/>
  <c r="H17" i="33"/>
  <c r="I17" i="33"/>
  <c r="J17" i="33"/>
  <c r="K17" i="33"/>
  <c r="L17" i="33"/>
  <c r="M17" i="33"/>
  <c r="E14" i="33"/>
  <c r="F14" i="33"/>
  <c r="G14" i="33"/>
  <c r="N14" i="33" s="1"/>
  <c r="O14" i="33" s="1"/>
  <c r="H14" i="33"/>
  <c r="I14" i="33"/>
  <c r="J14" i="33"/>
  <c r="K14" i="33"/>
  <c r="L14" i="33"/>
  <c r="M14" i="33"/>
  <c r="E11" i="33"/>
  <c r="F11" i="33"/>
  <c r="G11" i="33"/>
  <c r="H11" i="33"/>
  <c r="N11" i="33" s="1"/>
  <c r="O11" i="33" s="1"/>
  <c r="I11" i="33"/>
  <c r="J11" i="33"/>
  <c r="K11" i="33"/>
  <c r="L11" i="33"/>
  <c r="M11" i="33"/>
  <c r="M22" i="33" s="1"/>
  <c r="E5" i="33"/>
  <c r="F5" i="33"/>
  <c r="F22" i="33" s="1"/>
  <c r="G5" i="33"/>
  <c r="G22" i="33" s="1"/>
  <c r="H5" i="33"/>
  <c r="H22" i="33" s="1"/>
  <c r="I5" i="33"/>
  <c r="I22" i="33" s="1"/>
  <c r="J5" i="33"/>
  <c r="N5" i="33" s="1"/>
  <c r="O5" i="33" s="1"/>
  <c r="K5" i="33"/>
  <c r="K22" i="33" s="1"/>
  <c r="L5" i="33"/>
  <c r="L22" i="33" s="1"/>
  <c r="M5" i="33"/>
  <c r="D17" i="33"/>
  <c r="N17" i="33" s="1"/>
  <c r="O17" i="33" s="1"/>
  <c r="D14" i="33"/>
  <c r="D11" i="33"/>
  <c r="D5" i="33"/>
  <c r="N21" i="33"/>
  <c r="O21" i="33"/>
  <c r="N20" i="33"/>
  <c r="O20" i="33"/>
  <c r="N18" i="33"/>
  <c r="O18" i="33"/>
  <c r="N13" i="33"/>
  <c r="O13" i="33"/>
  <c r="N6" i="33"/>
  <c r="O6" i="33" s="1"/>
  <c r="N7" i="33"/>
  <c r="O7" i="33" s="1"/>
  <c r="N8" i="33"/>
  <c r="O8" i="33"/>
  <c r="N9" i="33"/>
  <c r="O9" i="33"/>
  <c r="N10" i="33"/>
  <c r="O10" i="33"/>
  <c r="N15" i="33"/>
  <c r="O15" i="33"/>
  <c r="N16" i="33"/>
  <c r="O16" i="33" s="1"/>
  <c r="N12" i="33"/>
  <c r="O12" i="33" s="1"/>
  <c r="G23" i="34"/>
  <c r="D25" i="38"/>
  <c r="D23" i="35"/>
  <c r="F23" i="36"/>
  <c r="N16" i="34"/>
  <c r="O16" i="34"/>
  <c r="E25" i="38"/>
  <c r="L25" i="39"/>
  <c r="N18" i="34"/>
  <c r="O18" i="34" s="1"/>
  <c r="G22" i="40"/>
  <c r="K22" i="40"/>
  <c r="E22" i="33"/>
  <c r="D23" i="34"/>
  <c r="H23" i="36"/>
  <c r="N12" i="37"/>
  <c r="O12" i="37" s="1"/>
  <c r="N17" i="41"/>
  <c r="O17" i="41" s="1"/>
  <c r="N21" i="41"/>
  <c r="O21" i="41"/>
  <c r="N14" i="42"/>
  <c r="O14" i="42"/>
  <c r="N13" i="43"/>
  <c r="O13" i="43"/>
  <c r="N13" i="44"/>
  <c r="O13" i="44"/>
  <c r="N5" i="44"/>
  <c r="O5" i="44" s="1"/>
  <c r="N18" i="45"/>
  <c r="O18" i="45"/>
  <c r="N9" i="45"/>
  <c r="O9" i="45" s="1"/>
  <c r="O20" i="48"/>
  <c r="P20" i="48"/>
  <c r="O13" i="48"/>
  <c r="P13" i="48" s="1"/>
  <c r="G23" i="46"/>
  <c r="I23" i="46"/>
  <c r="J23" i="46"/>
  <c r="K23" i="46"/>
  <c r="N5" i="46"/>
  <c r="O5" i="46" s="1"/>
  <c r="O22" i="49" l="1"/>
  <c r="P22" i="49" s="1"/>
  <c r="N21" i="42"/>
  <c r="O21" i="42" s="1"/>
  <c r="N25" i="39"/>
  <c r="O25" i="39" s="1"/>
  <c r="N22" i="40"/>
  <c r="O22" i="40" s="1"/>
  <c r="N20" i="43"/>
  <c r="O20" i="43" s="1"/>
  <c r="N23" i="37"/>
  <c r="O23" i="37" s="1"/>
  <c r="N23" i="35"/>
  <c r="O23" i="35" s="1"/>
  <c r="N23" i="34"/>
  <c r="O23" i="34" s="1"/>
  <c r="F25" i="38"/>
  <c r="I23" i="41"/>
  <c r="N23" i="41" s="1"/>
  <c r="O23" i="41" s="1"/>
  <c r="E23" i="35"/>
  <c r="N13" i="46"/>
  <c r="O13" i="46" s="1"/>
  <c r="N19" i="39"/>
  <c r="O19" i="39" s="1"/>
  <c r="G22" i="45"/>
  <c r="N22" i="45" s="1"/>
  <c r="O22" i="45" s="1"/>
  <c r="N20" i="46"/>
  <c r="O20" i="46" s="1"/>
  <c r="N9" i="43"/>
  <c r="O9" i="43" s="1"/>
  <c r="N10" i="36"/>
  <c r="O10" i="36" s="1"/>
  <c r="N17" i="40"/>
  <c r="O17" i="40" s="1"/>
  <c r="N15" i="37"/>
  <c r="O15" i="37" s="1"/>
  <c r="F23" i="37"/>
  <c r="G22" i="44"/>
  <c r="N22" i="44" s="1"/>
  <c r="O22" i="44" s="1"/>
  <c r="D22" i="48"/>
  <c r="O22" i="48" s="1"/>
  <c r="P22" i="48" s="1"/>
  <c r="L22" i="40"/>
  <c r="N5" i="34"/>
  <c r="O5" i="34" s="1"/>
  <c r="N5" i="40"/>
  <c r="O5" i="40" s="1"/>
  <c r="N23" i="39"/>
  <c r="O23" i="39" s="1"/>
  <c r="G20" i="43"/>
  <c r="N5" i="39"/>
  <c r="O5" i="39" s="1"/>
  <c r="D23" i="46"/>
  <c r="N23" i="46" s="1"/>
  <c r="O23" i="46" s="1"/>
  <c r="N5" i="45"/>
  <c r="O5" i="45" s="1"/>
  <c r="D22" i="33"/>
  <c r="N10" i="39"/>
  <c r="O10" i="39" s="1"/>
  <c r="J25" i="38"/>
  <c r="J22" i="33"/>
  <c r="N5" i="42"/>
  <c r="O5" i="42" s="1"/>
  <c r="N25" i="38" l="1"/>
  <c r="O25" i="38" s="1"/>
  <c r="N22" i="33"/>
  <c r="O22" i="33" s="1"/>
</calcChain>
</file>

<file path=xl/sharedStrings.xml><?xml version="1.0" encoding="utf-8"?>
<sst xmlns="http://schemas.openxmlformats.org/spreadsheetml/2006/main" count="619" uniqueCount="88">
  <si>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</si>
  <si>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</si>
  <si>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</si>
  <si>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</si>
  <si>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</si>
  <si>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</si>
  <si>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</si>
  <si>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</si>
  <si>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</si>
  <si>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</si>
  <si>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</si>
  <si>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</si>
  <si>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</si>
  <si>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</si>
  <si>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</si>
  <si>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</si>
  <si>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</si>
  <si>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</si>
  <si>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</si>
  <si>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</si>
  <si>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</si>
  <si>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</si>
  <si>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</si>
  <si>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</si>
  <si>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</si>
  <si>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</si>
  <si>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</si>
  <si>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</si>
  <si>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</si>
  <si>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</si>
  <si>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Transportation</t>
  </si>
  <si>
    <t>Road and Street Facilities</t>
  </si>
  <si>
    <t>Inter-Fund Group Transfers Out</t>
  </si>
  <si>
    <t>Proprietary - Non-Operating Interest Expense</t>
  </si>
  <si>
    <t>Other Uses and Non-Operating</t>
  </si>
  <si>
    <t>2009 Municipal Population:</t>
  </si>
  <si>
    <t>Jennings Expenditures Reported by Account Code and Fund Type</t>
  </si>
  <si>
    <t>Local Fiscal Year Ended September 30, 2010</t>
  </si>
  <si>
    <t>Culture / Recreation</t>
  </si>
  <si>
    <t>Parks and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</si>
  <si>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</si>
  <si>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</si>
  <si>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</si>
  <si>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Economic Environment</t>
  </si>
  <si>
    <t>Housing and Urban Development</t>
  </si>
  <si>
    <t>2011 Municipal Population:</t>
  </si>
  <si>
    <t>Local Fiscal Year Ended September 30, 2012</t>
  </si>
  <si>
    <t>2012 Municipal Population:</t>
  </si>
  <si>
    <t>Local Fiscal Year Ended September 30, 2008</t>
  </si>
  <si>
    <t>Comprehensive Planning</t>
  </si>
  <si>
    <t>2008 Municipal Population:</t>
  </si>
  <si>
    <t>Local Fiscal Year Ended September 30, 2013</t>
  </si>
  <si>
    <t>Other Public Safety</t>
  </si>
  <si>
    <t>Conservation and Resource Management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</si>
  <si>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</si>
  <si>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</si>
  <si>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</si>
  <si>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</si>
  <si>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</si>
  <si>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</si>
  <si>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</si>
  <si>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</si>
  <si>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</si>
  <si>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</si>
  <si>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</si>
  <si>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</si>
  <si>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</si>
  <si>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</si>
  <si>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</si>
  <si>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</si>
  <si>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</si>
  <si>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Special Events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</si>
  <si>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</si>
  <si>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</si>
  <si>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</si>
  <si>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</si>
  <si>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</si>
  <si>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</si>
  <si>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Libraries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</si>
  <si>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</si>
  <si>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</si>
  <si>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</si>
  <si>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</si>
  <si>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</si>
  <si>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</si>
  <si>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Non-Cash Transfer Out from General Fixed Asset Account Group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</si>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</sst>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1" fontId="4" fillId="0" borderId="10" xfId="0" applyNumberFormat="1" applyFont="1" applyBorder="1" applyAlignment="1" applyProtection="1">
      <alignment horizontal="center" vertical="center"/>
    </xf>
    <xf numFmtId="42" fontId="4" fillId="0" borderId="22" xfId="0" applyNumberFormat="1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3" xfId="0" applyFont="1" applyBorder="1" applyAlignment="1" applyProtection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8" fillId="0" borderId="26" xfId="0" applyFont="1" applyBorder="1" applyAlignment="1" applyProtection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2" fillId="0" borderId="29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9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2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3" xfId="0" applyFont="1" applyFill="1" applyBorder="1" applyAlignment="1" applyProtection="1">
      <alignment horizontal="center" vertical="center"/>
    </xf>
    <xf numFmtId="37" fontId="14" fillId="2" borderId="34" xfId="0" applyNumberFormat="1" applyFont="1" applyFill="1" applyBorder="1" applyAlignment="1" applyProtection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  <c r="Q1" s="7"/>
      <c r="R1"/>
    </row>
    <row r="2" spans="1:134" ht="24" thickBot="1">
      <c r="A2" s="105" t="s">
        <v>86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7"/>
      <c r="R2"/>
    </row>
    <row r="3" spans="1:134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5"/>
      <c r="M3" s="116"/>
      <c r="N3" s="33"/>
      <c r="O3" s="34"/>
      <c r="P3" s="117" t="s">
        <v>82</v>
      </c>
      <c r="Q3" s="11"/>
      <c r="R3"/>
    </row>
    <row r="4" spans="1:134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83</v>
      </c>
      <c r="N4" s="32" t="s">
        <v>5</v>
      </c>
      <c r="O4" s="32" t="s">
        <v>84</v>
      </c>
      <c r="P4" s="11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390880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390880</v>
      </c>
      <c r="P5" s="30">
        <f>(O5/P$24)</f>
        <v>516.35402906208719</v>
      </c>
      <c r="Q5" s="6"/>
    </row>
    <row r="6" spans="1:134">
      <c r="A6" s="12"/>
      <c r="B6" s="42">
        <v>512</v>
      </c>
      <c r="C6" s="19" t="s">
        <v>19</v>
      </c>
      <c r="D6" s="43">
        <v>138012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9" si="0">SUM(D6:N6)</f>
        <v>138012</v>
      </c>
      <c r="P6" s="44">
        <f>(O6/P$24)</f>
        <v>182.31439894319684</v>
      </c>
      <c r="Q6" s="9"/>
    </row>
    <row r="7" spans="1:134">
      <c r="A7" s="12"/>
      <c r="B7" s="42">
        <v>513</v>
      </c>
      <c r="C7" s="19" t="s">
        <v>20</v>
      </c>
      <c r="D7" s="43">
        <v>54695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54695</v>
      </c>
      <c r="P7" s="44">
        <f>(O7/P$24)</f>
        <v>72.252311756935271</v>
      </c>
      <c r="Q7" s="9"/>
    </row>
    <row r="8" spans="1:134">
      <c r="A8" s="12"/>
      <c r="B8" s="42">
        <v>514</v>
      </c>
      <c r="C8" s="19" t="s">
        <v>21</v>
      </c>
      <c r="D8" s="43">
        <v>6171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6171</v>
      </c>
      <c r="P8" s="44">
        <f>(O8/P$24)</f>
        <v>8.1519154557463676</v>
      </c>
      <c r="Q8" s="9"/>
    </row>
    <row r="9" spans="1:134">
      <c r="A9" s="12"/>
      <c r="B9" s="42">
        <v>519</v>
      </c>
      <c r="C9" s="19" t="s">
        <v>23</v>
      </c>
      <c r="D9" s="43">
        <v>192002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192002</v>
      </c>
      <c r="P9" s="44">
        <f>(O9/P$24)</f>
        <v>253.63540290620872</v>
      </c>
      <c r="Q9" s="9"/>
    </row>
    <row r="10" spans="1:134" ht="15.75">
      <c r="A10" s="26" t="s">
        <v>24</v>
      </c>
      <c r="B10" s="27"/>
      <c r="C10" s="28"/>
      <c r="D10" s="29">
        <f>SUM(D11:D12)</f>
        <v>68387</v>
      </c>
      <c r="E10" s="29">
        <f>SUM(E11:E12)</f>
        <v>282546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0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350933</v>
      </c>
      <c r="P10" s="41">
        <f>(O10/P$24)</f>
        <v>463.58388375165123</v>
      </c>
      <c r="Q10" s="10"/>
    </row>
    <row r="11" spans="1:134">
      <c r="A11" s="12"/>
      <c r="B11" s="42">
        <v>521</v>
      </c>
      <c r="C11" s="19" t="s">
        <v>25</v>
      </c>
      <c r="D11" s="43">
        <v>68387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68387</v>
      </c>
      <c r="P11" s="44">
        <f>(O11/P$24)</f>
        <v>90.339498018494055</v>
      </c>
      <c r="Q11" s="9"/>
    </row>
    <row r="12" spans="1:134">
      <c r="A12" s="12"/>
      <c r="B12" s="42">
        <v>522</v>
      </c>
      <c r="C12" s="19" t="s">
        <v>26</v>
      </c>
      <c r="D12" s="43">
        <v>0</v>
      </c>
      <c r="E12" s="43">
        <v>282546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" si="1">SUM(D12:N12)</f>
        <v>282546</v>
      </c>
      <c r="P12" s="44">
        <f>(O12/P$24)</f>
        <v>373.24438573315717</v>
      </c>
      <c r="Q12" s="9"/>
    </row>
    <row r="13" spans="1:134" ht="15.75">
      <c r="A13" s="26" t="s">
        <v>27</v>
      </c>
      <c r="B13" s="27"/>
      <c r="C13" s="28"/>
      <c r="D13" s="29">
        <f>SUM(D14:D15)</f>
        <v>49739</v>
      </c>
      <c r="E13" s="29">
        <f>SUM(E14:E15)</f>
        <v>0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453604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503343</v>
      </c>
      <c r="P13" s="41">
        <f>(O13/P$24)</f>
        <v>664.91809775429329</v>
      </c>
      <c r="Q13" s="10"/>
    </row>
    <row r="14" spans="1:134">
      <c r="A14" s="12"/>
      <c r="B14" s="42">
        <v>534</v>
      </c>
      <c r="C14" s="19" t="s">
        <v>28</v>
      </c>
      <c r="D14" s="43">
        <v>49739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9" si="2">SUM(D14:N14)</f>
        <v>49739</v>
      </c>
      <c r="P14" s="44">
        <f>(O14/P$24)</f>
        <v>65.705416116248344</v>
      </c>
      <c r="Q14" s="9"/>
    </row>
    <row r="15" spans="1:134">
      <c r="A15" s="12"/>
      <c r="B15" s="42">
        <v>536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453604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453604</v>
      </c>
      <c r="P15" s="44">
        <f>(O15/P$24)</f>
        <v>599.21268163804496</v>
      </c>
      <c r="Q15" s="9"/>
    </row>
    <row r="16" spans="1:134" ht="15.75">
      <c r="A16" s="26" t="s">
        <v>30</v>
      </c>
      <c r="B16" s="27"/>
      <c r="C16" s="28"/>
      <c r="D16" s="29">
        <f>SUM(D17:D17)</f>
        <v>110542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 t="shared" si="2"/>
        <v>110542</v>
      </c>
      <c r="P16" s="41">
        <f>(O16/P$24)</f>
        <v>146.02642007926025</v>
      </c>
      <c r="Q16" s="10"/>
    </row>
    <row r="17" spans="1:120">
      <c r="A17" s="12"/>
      <c r="B17" s="42">
        <v>541</v>
      </c>
      <c r="C17" s="19" t="s">
        <v>31</v>
      </c>
      <c r="D17" s="43">
        <v>110542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110542</v>
      </c>
      <c r="P17" s="44">
        <f>(O17/P$24)</f>
        <v>146.02642007926025</v>
      </c>
      <c r="Q17" s="9"/>
    </row>
    <row r="18" spans="1:120" ht="15.75">
      <c r="A18" s="26" t="s">
        <v>38</v>
      </c>
      <c r="B18" s="27"/>
      <c r="C18" s="28"/>
      <c r="D18" s="29">
        <f>SUM(D19:D19)</f>
        <v>2325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2325</v>
      </c>
      <c r="P18" s="41">
        <f>(O18/P$24)</f>
        <v>3.0713342140026421</v>
      </c>
      <c r="Q18" s="9"/>
    </row>
    <row r="19" spans="1:120">
      <c r="A19" s="12"/>
      <c r="B19" s="42">
        <v>572</v>
      </c>
      <c r="C19" s="19" t="s">
        <v>39</v>
      </c>
      <c r="D19" s="43">
        <v>2325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2325</v>
      </c>
      <c r="P19" s="44">
        <f>(O19/P$24)</f>
        <v>3.0713342140026421</v>
      </c>
      <c r="Q19" s="9"/>
    </row>
    <row r="20" spans="1:120" ht="15.75">
      <c r="A20" s="26" t="s">
        <v>34</v>
      </c>
      <c r="B20" s="27"/>
      <c r="C20" s="28"/>
      <c r="D20" s="29">
        <f>SUM(D21:D21)</f>
        <v>0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9203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9203</v>
      </c>
      <c r="P20" s="41">
        <f>(O20/P$24)</f>
        <v>12.157199471598414</v>
      </c>
      <c r="Q20" s="9"/>
    </row>
    <row r="21" spans="1:120" ht="15.75" thickBot="1">
      <c r="A21" s="12"/>
      <c r="B21" s="42">
        <v>591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9203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ref="O21" si="3">SUM(D21:N21)</f>
        <v>9203</v>
      </c>
      <c r="P21" s="44">
        <f>(O21/P$24)</f>
        <v>12.157199471598414</v>
      </c>
      <c r="Q21" s="9"/>
    </row>
    <row r="22" spans="1:120" ht="16.5" thickBot="1">
      <c r="A22" s="13" t="s">
        <v>10</v>
      </c>
      <c r="B22" s="21"/>
      <c r="C22" s="20"/>
      <c r="D22" s="14">
        <f>SUM(D5,D10,D13,D16,D18,D20)</f>
        <v>621873</v>
      </c>
      <c r="E22" s="14">
        <f t="shared" ref="E22:N22" si="4">SUM(E5,E10,E13,E16,E18,E20)</f>
        <v>282546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462807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>SUM(D22:N22)</f>
        <v>1367226</v>
      </c>
      <c r="P22" s="35">
        <f>(O22/P$24)</f>
        <v>1806.110964332893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5" t="s">
        <v>87</v>
      </c>
      <c r="N24" s="95"/>
      <c r="O24" s="95"/>
      <c r="P24" s="39">
        <v>757</v>
      </c>
    </row>
    <row r="25" spans="1:120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8"/>
    </row>
    <row r="26" spans="1:120" ht="15.75" customHeight="1" thickBot="1">
      <c r="A26" s="99" t="s">
        <v>41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1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33" ht="24" thickBot="1">
      <c r="A2" s="105" t="s">
        <v>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33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115510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115510</v>
      </c>
      <c r="O5" s="30">
        <f t="shared" ref="O5:O25" si="2">(N5/O$27)</f>
        <v>129.06145251396649</v>
      </c>
      <c r="P5" s="6"/>
    </row>
    <row r="6" spans="1:133">
      <c r="A6" s="12"/>
      <c r="B6" s="42">
        <v>513</v>
      </c>
      <c r="C6" s="19" t="s">
        <v>20</v>
      </c>
      <c r="D6" s="43">
        <v>79675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79675</v>
      </c>
      <c r="O6" s="44">
        <f t="shared" si="2"/>
        <v>89.022346368715077</v>
      </c>
      <c r="P6" s="9"/>
    </row>
    <row r="7" spans="1:133">
      <c r="A7" s="12"/>
      <c r="B7" s="42">
        <v>517</v>
      </c>
      <c r="C7" s="19" t="s">
        <v>22</v>
      </c>
      <c r="D7" s="43">
        <v>12250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12250</v>
      </c>
      <c r="O7" s="44">
        <f t="shared" si="2"/>
        <v>13.687150837988828</v>
      </c>
      <c r="P7" s="9"/>
    </row>
    <row r="8" spans="1:133">
      <c r="A8" s="12"/>
      <c r="B8" s="42">
        <v>519</v>
      </c>
      <c r="C8" s="19" t="s">
        <v>23</v>
      </c>
      <c r="D8" s="43">
        <v>23585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23585</v>
      </c>
      <c r="O8" s="44">
        <f t="shared" si="2"/>
        <v>26.351955307262571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108164</v>
      </c>
      <c r="E9" s="29">
        <f t="shared" si="3"/>
        <v>23971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132135</v>
      </c>
      <c r="O9" s="41">
        <f t="shared" si="2"/>
        <v>147.6368715083799</v>
      </c>
      <c r="P9" s="10"/>
    </row>
    <row r="10" spans="1:133">
      <c r="A10" s="12"/>
      <c r="B10" s="42">
        <v>521</v>
      </c>
      <c r="C10" s="19" t="s">
        <v>25</v>
      </c>
      <c r="D10" s="43">
        <v>108053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108053</v>
      </c>
      <c r="O10" s="44">
        <f t="shared" si="2"/>
        <v>120.72960893854749</v>
      </c>
      <c r="P10" s="9"/>
    </row>
    <row r="11" spans="1:133">
      <c r="A11" s="12"/>
      <c r="B11" s="42">
        <v>522</v>
      </c>
      <c r="C11" s="19" t="s">
        <v>26</v>
      </c>
      <c r="D11" s="43">
        <v>0</v>
      </c>
      <c r="E11" s="43">
        <v>23971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23971</v>
      </c>
      <c r="O11" s="44">
        <f t="shared" si="2"/>
        <v>26.783240223463686</v>
      </c>
      <c r="P11" s="9"/>
    </row>
    <row r="12" spans="1:133">
      <c r="A12" s="12"/>
      <c r="B12" s="42">
        <v>529</v>
      </c>
      <c r="C12" s="19" t="s">
        <v>52</v>
      </c>
      <c r="D12" s="43">
        <v>111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111</v>
      </c>
      <c r="O12" s="44">
        <f t="shared" si="2"/>
        <v>0.12402234636871508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525922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525922</v>
      </c>
      <c r="O13" s="41">
        <f t="shared" si="2"/>
        <v>587.62234636871506</v>
      </c>
      <c r="P13" s="10"/>
    </row>
    <row r="14" spans="1:133">
      <c r="A14" s="12"/>
      <c r="B14" s="42">
        <v>534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65649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65649</v>
      </c>
      <c r="O14" s="44">
        <f t="shared" si="2"/>
        <v>73.350837988826811</v>
      </c>
      <c r="P14" s="9"/>
    </row>
    <row r="15" spans="1:133">
      <c r="A15" s="12"/>
      <c r="B15" s="42">
        <v>536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460140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460140</v>
      </c>
      <c r="O15" s="44">
        <f t="shared" si="2"/>
        <v>514.12290502793292</v>
      </c>
      <c r="P15" s="9"/>
    </row>
    <row r="16" spans="1:133">
      <c r="A16" s="12"/>
      <c r="B16" s="42">
        <v>537</v>
      </c>
      <c r="C16" s="19" t="s">
        <v>53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133</v>
      </c>
      <c r="O16" s="44">
        <f t="shared" si="2"/>
        <v>0.14860335195530727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0</v>
      </c>
      <c r="E17" s="29">
        <f t="shared" si="5"/>
        <v>46624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46624</v>
      </c>
      <c r="O17" s="41">
        <f t="shared" si="2"/>
        <v>52.093854748603349</v>
      </c>
      <c r="P17" s="10"/>
    </row>
    <row r="18" spans="1:119">
      <c r="A18" s="12"/>
      <c r="B18" s="42">
        <v>541</v>
      </c>
      <c r="C18" s="19" t="s">
        <v>31</v>
      </c>
      <c r="D18" s="43">
        <v>0</v>
      </c>
      <c r="E18" s="43">
        <v>46624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46624</v>
      </c>
      <c r="O18" s="44">
        <f t="shared" si="2"/>
        <v>52.093854748603349</v>
      </c>
      <c r="P18" s="9"/>
    </row>
    <row r="19" spans="1:119" ht="15.75">
      <c r="A19" s="26" t="s">
        <v>43</v>
      </c>
      <c r="B19" s="27"/>
      <c r="C19" s="28"/>
      <c r="D19" s="29">
        <f t="shared" ref="D19:M19" si="6">SUM(D20:D20)</f>
        <v>0</v>
      </c>
      <c r="E19" s="29">
        <f t="shared" si="6"/>
        <v>0</v>
      </c>
      <c r="F19" s="29">
        <f t="shared" si="6"/>
        <v>0</v>
      </c>
      <c r="G19" s="29">
        <f t="shared" si="6"/>
        <v>573538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573538</v>
      </c>
      <c r="O19" s="41">
        <f t="shared" si="2"/>
        <v>640.82458100558654</v>
      </c>
      <c r="P19" s="10"/>
    </row>
    <row r="20" spans="1:119">
      <c r="A20" s="45"/>
      <c r="B20" s="46">
        <v>554</v>
      </c>
      <c r="C20" s="47" t="s">
        <v>44</v>
      </c>
      <c r="D20" s="43">
        <v>0</v>
      </c>
      <c r="E20" s="43">
        <v>0</v>
      </c>
      <c r="F20" s="43">
        <v>0</v>
      </c>
      <c r="G20" s="43">
        <v>573538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573538</v>
      </c>
      <c r="O20" s="44">
        <f t="shared" si="2"/>
        <v>640.82458100558654</v>
      </c>
      <c r="P20" s="9"/>
    </row>
    <row r="21" spans="1:119" ht="15.75">
      <c r="A21" s="26" t="s">
        <v>38</v>
      </c>
      <c r="B21" s="27"/>
      <c r="C21" s="28"/>
      <c r="D21" s="29">
        <f t="shared" ref="D21:M21" si="7">SUM(D22:D22)</f>
        <v>1498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1498</v>
      </c>
      <c r="O21" s="41">
        <f t="shared" si="2"/>
        <v>1.6737430167597764</v>
      </c>
      <c r="P21" s="9"/>
    </row>
    <row r="22" spans="1:119">
      <c r="A22" s="12"/>
      <c r="B22" s="42">
        <v>572</v>
      </c>
      <c r="C22" s="19" t="s">
        <v>39</v>
      </c>
      <c r="D22" s="43">
        <v>1498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1498</v>
      </c>
      <c r="O22" s="44">
        <f t="shared" si="2"/>
        <v>1.6737430167597764</v>
      </c>
      <c r="P22" s="9"/>
    </row>
    <row r="23" spans="1:119" ht="15.75">
      <c r="A23" s="26" t="s">
        <v>34</v>
      </c>
      <c r="B23" s="27"/>
      <c r="C23" s="28"/>
      <c r="D23" s="29">
        <f t="shared" ref="D23:M23" si="8">SUM(D24:D24)</f>
        <v>0</v>
      </c>
      <c r="E23" s="29">
        <f t="shared" si="8"/>
        <v>6900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6900</v>
      </c>
      <c r="O23" s="41">
        <f t="shared" si="2"/>
        <v>7.7094972067039107</v>
      </c>
      <c r="P23" s="9"/>
    </row>
    <row r="24" spans="1:119" ht="15.75" thickBot="1">
      <c r="A24" s="12"/>
      <c r="B24" s="42">
        <v>581</v>
      </c>
      <c r="C24" s="19" t="s">
        <v>32</v>
      </c>
      <c r="D24" s="43">
        <v>0</v>
      </c>
      <c r="E24" s="43">
        <v>6900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6900</v>
      </c>
      <c r="O24" s="44">
        <f t="shared" si="2"/>
        <v>7.7094972067039107</v>
      </c>
      <c r="P24" s="9"/>
    </row>
    <row r="25" spans="1:119" ht="16.5" thickBot="1">
      <c r="A25" s="13" t="s">
        <v>10</v>
      </c>
      <c r="B25" s="21"/>
      <c r="C25" s="20"/>
      <c r="D25" s="14">
        <f>SUM(D5,D9,D13,D17,D19,D21,D23)</f>
        <v>225172</v>
      </c>
      <c r="E25" s="14">
        <f t="shared" ref="E25:M25" si="9">SUM(E5,E9,E13,E17,E19,E21,E23)</f>
        <v>77495</v>
      </c>
      <c r="F25" s="14">
        <f t="shared" si="9"/>
        <v>0</v>
      </c>
      <c r="G25" s="14">
        <f t="shared" si="9"/>
        <v>573538</v>
      </c>
      <c r="H25" s="14">
        <f t="shared" si="9"/>
        <v>0</v>
      </c>
      <c r="I25" s="14">
        <f t="shared" si="9"/>
        <v>525922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1402127</v>
      </c>
      <c r="O25" s="35">
        <f t="shared" si="2"/>
        <v>1566.6223463687152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5" t="s">
        <v>54</v>
      </c>
      <c r="M27" s="95"/>
      <c r="N27" s="95"/>
      <c r="O27" s="39">
        <v>895</v>
      </c>
    </row>
    <row r="28" spans="1:119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8"/>
    </row>
    <row r="29" spans="1:119" ht="15.75" customHeight="1" thickBot="1">
      <c r="A29" s="99" t="s">
        <v>41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33" ht="24" thickBot="1">
      <c r="A2" s="105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33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110737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110737</v>
      </c>
      <c r="O5" s="30">
        <f t="shared" ref="O5:O23" si="2">(N5/O$25)</f>
        <v>122.22626931567329</v>
      </c>
      <c r="P5" s="6"/>
    </row>
    <row r="6" spans="1:133">
      <c r="A6" s="12"/>
      <c r="B6" s="42">
        <v>513</v>
      </c>
      <c r="C6" s="19" t="s">
        <v>20</v>
      </c>
      <c r="D6" s="43">
        <v>77622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77622</v>
      </c>
      <c r="O6" s="44">
        <f t="shared" si="2"/>
        <v>85.675496688741717</v>
      </c>
      <c r="P6" s="9"/>
    </row>
    <row r="7" spans="1:133">
      <c r="A7" s="12"/>
      <c r="B7" s="42">
        <v>514</v>
      </c>
      <c r="C7" s="19" t="s">
        <v>21</v>
      </c>
      <c r="D7" s="43">
        <v>5475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5475</v>
      </c>
      <c r="O7" s="44">
        <f t="shared" si="2"/>
        <v>6.0430463576158937</v>
      </c>
      <c r="P7" s="9"/>
    </row>
    <row r="8" spans="1:133">
      <c r="A8" s="12"/>
      <c r="B8" s="42">
        <v>517</v>
      </c>
      <c r="C8" s="19" t="s">
        <v>22</v>
      </c>
      <c r="D8" s="43">
        <v>7200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7200</v>
      </c>
      <c r="O8" s="44">
        <f t="shared" si="2"/>
        <v>7.9470198675496686</v>
      </c>
      <c r="P8" s="9"/>
    </row>
    <row r="9" spans="1:133">
      <c r="A9" s="12"/>
      <c r="B9" s="42">
        <v>519</v>
      </c>
      <c r="C9" s="19" t="s">
        <v>23</v>
      </c>
      <c r="D9" s="43">
        <v>20440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20440</v>
      </c>
      <c r="O9" s="44">
        <f t="shared" si="2"/>
        <v>22.560706401766005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98246</v>
      </c>
      <c r="E10" s="29">
        <f t="shared" si="3"/>
        <v>15676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113922</v>
      </c>
      <c r="O10" s="41">
        <f t="shared" si="2"/>
        <v>125.74172185430463</v>
      </c>
      <c r="P10" s="10"/>
    </row>
    <row r="11" spans="1:133">
      <c r="A11" s="12"/>
      <c r="B11" s="42">
        <v>521</v>
      </c>
      <c r="C11" s="19" t="s">
        <v>25</v>
      </c>
      <c r="D11" s="43">
        <v>98246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98246</v>
      </c>
      <c r="O11" s="44">
        <f t="shared" si="2"/>
        <v>108.439293598234</v>
      </c>
      <c r="P11" s="9"/>
    </row>
    <row r="12" spans="1:133">
      <c r="A12" s="12"/>
      <c r="B12" s="42">
        <v>522</v>
      </c>
      <c r="C12" s="19" t="s">
        <v>26</v>
      </c>
      <c r="D12" s="43">
        <v>0</v>
      </c>
      <c r="E12" s="43">
        <v>15676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15676</v>
      </c>
      <c r="O12" s="44">
        <f t="shared" si="2"/>
        <v>17.302428256070641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445740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445740</v>
      </c>
      <c r="O13" s="41">
        <f t="shared" si="2"/>
        <v>491.98675496688742</v>
      </c>
      <c r="P13" s="10"/>
    </row>
    <row r="14" spans="1:133">
      <c r="A14" s="12"/>
      <c r="B14" s="42">
        <v>534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59981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59981</v>
      </c>
      <c r="O14" s="44">
        <f t="shared" si="2"/>
        <v>66.20419426048565</v>
      </c>
      <c r="P14" s="9"/>
    </row>
    <row r="15" spans="1:133">
      <c r="A15" s="12"/>
      <c r="B15" s="42">
        <v>536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385759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385759</v>
      </c>
      <c r="O15" s="44">
        <f t="shared" si="2"/>
        <v>425.78256070640174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0</v>
      </c>
      <c r="E16" s="29">
        <f t="shared" si="5"/>
        <v>31120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31120</v>
      </c>
      <c r="O16" s="41">
        <f t="shared" si="2"/>
        <v>34.348785871964679</v>
      </c>
      <c r="P16" s="10"/>
    </row>
    <row r="17" spans="1:119">
      <c r="A17" s="12"/>
      <c r="B17" s="42">
        <v>541</v>
      </c>
      <c r="C17" s="19" t="s">
        <v>31</v>
      </c>
      <c r="D17" s="43">
        <v>0</v>
      </c>
      <c r="E17" s="43">
        <v>31120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31120</v>
      </c>
      <c r="O17" s="44">
        <f t="shared" si="2"/>
        <v>34.348785871964679</v>
      </c>
      <c r="P17" s="9"/>
    </row>
    <row r="18" spans="1:119" ht="15.75">
      <c r="A18" s="26" t="s">
        <v>43</v>
      </c>
      <c r="B18" s="27"/>
      <c r="C18" s="28"/>
      <c r="D18" s="29">
        <f t="shared" ref="D18:M18" si="6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262592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262592</v>
      </c>
      <c r="O18" s="41">
        <f t="shared" si="2"/>
        <v>289.8366445916115</v>
      </c>
      <c r="P18" s="10"/>
    </row>
    <row r="19" spans="1:119">
      <c r="A19" s="45"/>
      <c r="B19" s="46">
        <v>554</v>
      </c>
      <c r="C19" s="47" t="s">
        <v>44</v>
      </c>
      <c r="D19" s="43">
        <v>0</v>
      </c>
      <c r="E19" s="43">
        <v>0</v>
      </c>
      <c r="F19" s="43">
        <v>0</v>
      </c>
      <c r="G19" s="43">
        <v>262592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262592</v>
      </c>
      <c r="O19" s="44">
        <f t="shared" si="2"/>
        <v>289.8366445916115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SUM(D21:D22)</f>
        <v>0</v>
      </c>
      <c r="E20" s="29">
        <f t="shared" si="7"/>
        <v>7200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16448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23648</v>
      </c>
      <c r="O20" s="41">
        <f t="shared" si="2"/>
        <v>26.101545253863133</v>
      </c>
      <c r="P20" s="9"/>
    </row>
    <row r="21" spans="1:119">
      <c r="A21" s="12"/>
      <c r="B21" s="42">
        <v>581</v>
      </c>
      <c r="C21" s="19" t="s">
        <v>32</v>
      </c>
      <c r="D21" s="43">
        <v>0</v>
      </c>
      <c r="E21" s="43">
        <v>7200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7200</v>
      </c>
      <c r="O21" s="44">
        <f t="shared" si="2"/>
        <v>7.9470198675496686</v>
      </c>
      <c r="P21" s="9"/>
    </row>
    <row r="22" spans="1:119" ht="15.75" thickBot="1">
      <c r="A22" s="12"/>
      <c r="B22" s="42">
        <v>591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16448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16448</v>
      </c>
      <c r="O22" s="44">
        <f t="shared" si="2"/>
        <v>18.154525386313466</v>
      </c>
      <c r="P22" s="9"/>
    </row>
    <row r="23" spans="1:119" ht="16.5" thickBot="1">
      <c r="A23" s="13" t="s">
        <v>10</v>
      </c>
      <c r="B23" s="21"/>
      <c r="C23" s="20"/>
      <c r="D23" s="14">
        <f>SUM(D5,D10,D13,D16,D18,D20)</f>
        <v>208983</v>
      </c>
      <c r="E23" s="14">
        <f t="shared" ref="E23:M23" si="8">SUM(E5,E10,E13,E16,E18,E20)</f>
        <v>53996</v>
      </c>
      <c r="F23" s="14">
        <f t="shared" si="8"/>
        <v>0</v>
      </c>
      <c r="G23" s="14">
        <f t="shared" si="8"/>
        <v>262592</v>
      </c>
      <c r="H23" s="14">
        <f t="shared" si="8"/>
        <v>0</v>
      </c>
      <c r="I23" s="14">
        <f t="shared" si="8"/>
        <v>462188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987759</v>
      </c>
      <c r="O23" s="35">
        <f t="shared" si="2"/>
        <v>1090.2417218543046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5" t="s">
        <v>47</v>
      </c>
      <c r="M25" s="95"/>
      <c r="N25" s="95"/>
      <c r="O25" s="39">
        <v>906</v>
      </c>
    </row>
    <row r="26" spans="1:119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</row>
    <row r="27" spans="1:119" ht="15.75" customHeight="1" thickBot="1">
      <c r="A27" s="99" t="s">
        <v>41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33" ht="24" thickBot="1">
      <c r="A2" s="105" t="s">
        <v>42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33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235461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235461</v>
      </c>
      <c r="O5" s="30">
        <f t="shared" ref="O5:O23" si="2">(N5/O$25)</f>
        <v>266.3585972850679</v>
      </c>
      <c r="P5" s="6"/>
    </row>
    <row r="6" spans="1:133">
      <c r="A6" s="12"/>
      <c r="B6" s="42">
        <v>513</v>
      </c>
      <c r="C6" s="19" t="s">
        <v>20</v>
      </c>
      <c r="D6" s="43">
        <v>104195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104195</v>
      </c>
      <c r="O6" s="44">
        <f t="shared" si="2"/>
        <v>117.86764705882354</v>
      </c>
      <c r="P6" s="9"/>
    </row>
    <row r="7" spans="1:133">
      <c r="A7" s="12"/>
      <c r="B7" s="42">
        <v>514</v>
      </c>
      <c r="C7" s="19" t="s">
        <v>21</v>
      </c>
      <c r="D7" s="43">
        <v>5870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5870</v>
      </c>
      <c r="O7" s="44">
        <f t="shared" si="2"/>
        <v>6.6402714932126701</v>
      </c>
      <c r="P7" s="9"/>
    </row>
    <row r="8" spans="1:133">
      <c r="A8" s="12"/>
      <c r="B8" s="42">
        <v>517</v>
      </c>
      <c r="C8" s="19" t="s">
        <v>22</v>
      </c>
      <c r="D8" s="43">
        <v>6450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6450</v>
      </c>
      <c r="O8" s="44">
        <f t="shared" si="2"/>
        <v>7.2963800904977374</v>
      </c>
      <c r="P8" s="9"/>
    </row>
    <row r="9" spans="1:133">
      <c r="A9" s="12"/>
      <c r="B9" s="42">
        <v>519</v>
      </c>
      <c r="C9" s="19" t="s">
        <v>23</v>
      </c>
      <c r="D9" s="43">
        <v>118946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118946</v>
      </c>
      <c r="O9" s="44">
        <f t="shared" si="2"/>
        <v>134.55429864253395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110301</v>
      </c>
      <c r="E10" s="29">
        <f t="shared" si="3"/>
        <v>17604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127905</v>
      </c>
      <c r="O10" s="41">
        <f t="shared" si="2"/>
        <v>144.68891402714931</v>
      </c>
      <c r="P10" s="10"/>
    </row>
    <row r="11" spans="1:133">
      <c r="A11" s="12"/>
      <c r="B11" s="42">
        <v>521</v>
      </c>
      <c r="C11" s="19" t="s">
        <v>25</v>
      </c>
      <c r="D11" s="43">
        <v>110301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110301</v>
      </c>
      <c r="O11" s="44">
        <f t="shared" si="2"/>
        <v>124.77488687782805</v>
      </c>
      <c r="P11" s="9"/>
    </row>
    <row r="12" spans="1:133">
      <c r="A12" s="12"/>
      <c r="B12" s="42">
        <v>522</v>
      </c>
      <c r="C12" s="19" t="s">
        <v>26</v>
      </c>
      <c r="D12" s="43">
        <v>0</v>
      </c>
      <c r="E12" s="43">
        <v>17604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17604</v>
      </c>
      <c r="O12" s="44">
        <f t="shared" si="2"/>
        <v>19.914027149321267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420798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420798</v>
      </c>
      <c r="O13" s="41">
        <f t="shared" si="2"/>
        <v>476.01583710407238</v>
      </c>
      <c r="P13" s="10"/>
    </row>
    <row r="14" spans="1:133">
      <c r="A14" s="12"/>
      <c r="B14" s="42">
        <v>534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61568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61568</v>
      </c>
      <c r="O14" s="44">
        <f t="shared" si="2"/>
        <v>69.647058823529406</v>
      </c>
      <c r="P14" s="9"/>
    </row>
    <row r="15" spans="1:133">
      <c r="A15" s="12"/>
      <c r="B15" s="42">
        <v>536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359230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359230</v>
      </c>
      <c r="O15" s="44">
        <f t="shared" si="2"/>
        <v>406.36877828054298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0</v>
      </c>
      <c r="E16" s="29">
        <f t="shared" si="5"/>
        <v>47290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47290</v>
      </c>
      <c r="O16" s="41">
        <f t="shared" si="2"/>
        <v>53.495475113122168</v>
      </c>
      <c r="P16" s="10"/>
    </row>
    <row r="17" spans="1:119">
      <c r="A17" s="12"/>
      <c r="B17" s="42">
        <v>541</v>
      </c>
      <c r="C17" s="19" t="s">
        <v>31</v>
      </c>
      <c r="D17" s="43">
        <v>0</v>
      </c>
      <c r="E17" s="43">
        <v>47290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47290</v>
      </c>
      <c r="O17" s="44">
        <f t="shared" si="2"/>
        <v>53.495475113122168</v>
      </c>
      <c r="P17" s="9"/>
    </row>
    <row r="18" spans="1:119" ht="15.75">
      <c r="A18" s="26" t="s">
        <v>43</v>
      </c>
      <c r="B18" s="27"/>
      <c r="C18" s="28"/>
      <c r="D18" s="29">
        <f t="shared" ref="D18:M18" si="6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331242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331242</v>
      </c>
      <c r="O18" s="41">
        <f t="shared" si="2"/>
        <v>374.70814479638011</v>
      </c>
      <c r="P18" s="10"/>
    </row>
    <row r="19" spans="1:119">
      <c r="A19" s="45"/>
      <c r="B19" s="46">
        <v>554</v>
      </c>
      <c r="C19" s="47" t="s">
        <v>44</v>
      </c>
      <c r="D19" s="43">
        <v>0</v>
      </c>
      <c r="E19" s="43">
        <v>0</v>
      </c>
      <c r="F19" s="43">
        <v>0</v>
      </c>
      <c r="G19" s="43">
        <v>331242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331242</v>
      </c>
      <c r="O19" s="44">
        <f t="shared" si="2"/>
        <v>374.70814479638011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SUM(D21:D22)</f>
        <v>0</v>
      </c>
      <c r="E20" s="29">
        <f t="shared" si="7"/>
        <v>6450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18408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24858</v>
      </c>
      <c r="O20" s="41">
        <f t="shared" si="2"/>
        <v>28.119909502262445</v>
      </c>
      <c r="P20" s="9"/>
    </row>
    <row r="21" spans="1:119">
      <c r="A21" s="12"/>
      <c r="B21" s="42">
        <v>581</v>
      </c>
      <c r="C21" s="19" t="s">
        <v>32</v>
      </c>
      <c r="D21" s="43">
        <v>0</v>
      </c>
      <c r="E21" s="43">
        <v>6450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6450</v>
      </c>
      <c r="O21" s="44">
        <f t="shared" si="2"/>
        <v>7.2963800904977374</v>
      </c>
      <c r="P21" s="9"/>
    </row>
    <row r="22" spans="1:119" ht="15.75" thickBot="1">
      <c r="A22" s="12"/>
      <c r="B22" s="42">
        <v>591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18408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18408</v>
      </c>
      <c r="O22" s="44">
        <f t="shared" si="2"/>
        <v>20.823529411764707</v>
      </c>
      <c r="P22" s="9"/>
    </row>
    <row r="23" spans="1:119" ht="16.5" thickBot="1">
      <c r="A23" s="13" t="s">
        <v>10</v>
      </c>
      <c r="B23" s="21"/>
      <c r="C23" s="20"/>
      <c r="D23" s="14">
        <f>SUM(D5,D10,D13,D16,D18,D20)</f>
        <v>345762</v>
      </c>
      <c r="E23" s="14">
        <f t="shared" ref="E23:M23" si="8">SUM(E5,E10,E13,E16,E18,E20)</f>
        <v>71344</v>
      </c>
      <c r="F23" s="14">
        <f t="shared" si="8"/>
        <v>0</v>
      </c>
      <c r="G23" s="14">
        <f t="shared" si="8"/>
        <v>331242</v>
      </c>
      <c r="H23" s="14">
        <f t="shared" si="8"/>
        <v>0</v>
      </c>
      <c r="I23" s="14">
        <f t="shared" si="8"/>
        <v>439206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1187554</v>
      </c>
      <c r="O23" s="35">
        <f t="shared" si="2"/>
        <v>1343.3868778280544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5" t="s">
        <v>45</v>
      </c>
      <c r="M25" s="95"/>
      <c r="N25" s="95"/>
      <c r="O25" s="39">
        <v>884</v>
      </c>
    </row>
    <row r="26" spans="1:119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</row>
    <row r="27" spans="1:119" ht="15.75" customHeight="1" thickBot="1">
      <c r="A27" s="99" t="s">
        <v>41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33" ht="24" thickBot="1">
      <c r="A2" s="105" t="s">
        <v>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33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137222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137222</v>
      </c>
      <c r="O5" s="30">
        <f t="shared" ref="O5:O23" si="2">(N5/O$25)</f>
        <v>156.28929384965832</v>
      </c>
      <c r="P5" s="6"/>
    </row>
    <row r="6" spans="1:133">
      <c r="A6" s="12"/>
      <c r="B6" s="42">
        <v>513</v>
      </c>
      <c r="C6" s="19" t="s">
        <v>20</v>
      </c>
      <c r="D6" s="43">
        <v>102228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102228</v>
      </c>
      <c r="O6" s="44">
        <f t="shared" si="2"/>
        <v>116.43280182232347</v>
      </c>
      <c r="P6" s="9"/>
    </row>
    <row r="7" spans="1:133">
      <c r="A7" s="12"/>
      <c r="B7" s="42">
        <v>514</v>
      </c>
      <c r="C7" s="19" t="s">
        <v>21</v>
      </c>
      <c r="D7" s="43">
        <v>4800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4800</v>
      </c>
      <c r="O7" s="44">
        <f t="shared" si="2"/>
        <v>5.4669703872437356</v>
      </c>
      <c r="P7" s="9"/>
    </row>
    <row r="8" spans="1:133">
      <c r="A8" s="12"/>
      <c r="B8" s="42">
        <v>517</v>
      </c>
      <c r="C8" s="19" t="s">
        <v>22</v>
      </c>
      <c r="D8" s="43">
        <v>6700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6700</v>
      </c>
      <c r="O8" s="44">
        <f t="shared" si="2"/>
        <v>7.6309794988610475</v>
      </c>
      <c r="P8" s="9"/>
    </row>
    <row r="9" spans="1:133">
      <c r="A9" s="12"/>
      <c r="B9" s="42">
        <v>519</v>
      </c>
      <c r="C9" s="19" t="s">
        <v>23</v>
      </c>
      <c r="D9" s="43">
        <v>23494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23494</v>
      </c>
      <c r="O9" s="44">
        <f t="shared" si="2"/>
        <v>26.75854214123007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103809</v>
      </c>
      <c r="E10" s="29">
        <f t="shared" si="3"/>
        <v>3230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107039</v>
      </c>
      <c r="O10" s="41">
        <f t="shared" si="2"/>
        <v>121.9123006833713</v>
      </c>
      <c r="P10" s="10"/>
    </row>
    <row r="11" spans="1:133">
      <c r="A11" s="12"/>
      <c r="B11" s="42">
        <v>521</v>
      </c>
      <c r="C11" s="19" t="s">
        <v>25</v>
      </c>
      <c r="D11" s="43">
        <v>103809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103809</v>
      </c>
      <c r="O11" s="44">
        <f t="shared" si="2"/>
        <v>118.23348519362187</v>
      </c>
      <c r="P11" s="9"/>
    </row>
    <row r="12" spans="1:133">
      <c r="A12" s="12"/>
      <c r="B12" s="42">
        <v>522</v>
      </c>
      <c r="C12" s="19" t="s">
        <v>26</v>
      </c>
      <c r="D12" s="43">
        <v>0</v>
      </c>
      <c r="E12" s="43">
        <v>3230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3230</v>
      </c>
      <c r="O12" s="44">
        <f t="shared" si="2"/>
        <v>3.6788154897494305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404628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404628</v>
      </c>
      <c r="O13" s="41">
        <f t="shared" si="2"/>
        <v>460.85193621867882</v>
      </c>
      <c r="P13" s="10"/>
    </row>
    <row r="14" spans="1:133">
      <c r="A14" s="12"/>
      <c r="B14" s="42">
        <v>534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60966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60966</v>
      </c>
      <c r="O14" s="44">
        <f t="shared" si="2"/>
        <v>69.437357630979506</v>
      </c>
      <c r="P14" s="9"/>
    </row>
    <row r="15" spans="1:133">
      <c r="A15" s="12"/>
      <c r="B15" s="42">
        <v>536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343662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343662</v>
      </c>
      <c r="O15" s="44">
        <f t="shared" si="2"/>
        <v>391.41457858769934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0</v>
      </c>
      <c r="E16" s="29">
        <f t="shared" si="5"/>
        <v>64117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64117</v>
      </c>
      <c r="O16" s="41">
        <f t="shared" si="2"/>
        <v>73.026195899772205</v>
      </c>
      <c r="P16" s="10"/>
    </row>
    <row r="17" spans="1:119">
      <c r="A17" s="12"/>
      <c r="B17" s="42">
        <v>541</v>
      </c>
      <c r="C17" s="19" t="s">
        <v>31</v>
      </c>
      <c r="D17" s="43">
        <v>0</v>
      </c>
      <c r="E17" s="43">
        <v>64117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64117</v>
      </c>
      <c r="O17" s="44">
        <f t="shared" si="2"/>
        <v>73.026195899772205</v>
      </c>
      <c r="P17" s="9"/>
    </row>
    <row r="18" spans="1:119" ht="15.75">
      <c r="A18" s="26" t="s">
        <v>38</v>
      </c>
      <c r="B18" s="27"/>
      <c r="C18" s="28"/>
      <c r="D18" s="29">
        <f t="shared" ref="D18:M18" si="6">SUM(D19:D19)</f>
        <v>212827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212827</v>
      </c>
      <c r="O18" s="41">
        <f t="shared" si="2"/>
        <v>242.3997722095672</v>
      </c>
      <c r="P18" s="9"/>
    </row>
    <row r="19" spans="1:119">
      <c r="A19" s="12"/>
      <c r="B19" s="42">
        <v>572</v>
      </c>
      <c r="C19" s="19" t="s">
        <v>39</v>
      </c>
      <c r="D19" s="43">
        <v>212827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212827</v>
      </c>
      <c r="O19" s="44">
        <f t="shared" si="2"/>
        <v>242.3997722095672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SUM(D21:D22)</f>
        <v>11491</v>
      </c>
      <c r="E20" s="29">
        <f t="shared" si="7"/>
        <v>6700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20158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38349</v>
      </c>
      <c r="O20" s="41">
        <f t="shared" si="2"/>
        <v>43.67767653758542</v>
      </c>
      <c r="P20" s="9"/>
    </row>
    <row r="21" spans="1:119">
      <c r="A21" s="12"/>
      <c r="B21" s="42">
        <v>581</v>
      </c>
      <c r="C21" s="19" t="s">
        <v>32</v>
      </c>
      <c r="D21" s="43">
        <v>11491</v>
      </c>
      <c r="E21" s="43">
        <v>6700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18191</v>
      </c>
      <c r="O21" s="44">
        <f t="shared" si="2"/>
        <v>20.718678815489749</v>
      </c>
      <c r="P21" s="9"/>
    </row>
    <row r="22" spans="1:119" ht="15.75" thickBot="1">
      <c r="A22" s="12"/>
      <c r="B22" s="42">
        <v>591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20158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20158</v>
      </c>
      <c r="O22" s="44">
        <f t="shared" si="2"/>
        <v>22.95899772209567</v>
      </c>
      <c r="P22" s="9"/>
    </row>
    <row r="23" spans="1:119" ht="16.5" thickBot="1">
      <c r="A23" s="13" t="s">
        <v>10</v>
      </c>
      <c r="B23" s="21"/>
      <c r="C23" s="20"/>
      <c r="D23" s="14">
        <f>SUM(D5,D10,D13,D16,D18,D20)</f>
        <v>465349</v>
      </c>
      <c r="E23" s="14">
        <f t="shared" ref="E23:M23" si="8">SUM(E5,E10,E13,E16,E18,E20)</f>
        <v>74047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424786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964182</v>
      </c>
      <c r="O23" s="35">
        <f t="shared" si="2"/>
        <v>1098.1571753986332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5" t="s">
        <v>40</v>
      </c>
      <c r="M25" s="95"/>
      <c r="N25" s="95"/>
      <c r="O25" s="39">
        <v>878</v>
      </c>
    </row>
    <row r="26" spans="1:119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</row>
    <row r="27" spans="1:119" ht="15.75" thickBot="1">
      <c r="A27" s="99" t="s">
        <v>41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</row>
  </sheetData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33" ht="24" thickBot="1">
      <c r="A2" s="105" t="s">
        <v>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33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147672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147672</v>
      </c>
      <c r="O5" s="30">
        <f t="shared" ref="O5:O22" si="2">(N5/O$24)</f>
        <v>183.44347826086957</v>
      </c>
      <c r="P5" s="6"/>
    </row>
    <row r="6" spans="1:133">
      <c r="A6" s="12"/>
      <c r="B6" s="42">
        <v>512</v>
      </c>
      <c r="C6" s="19" t="s">
        <v>19</v>
      </c>
      <c r="D6" s="43">
        <v>105630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105630</v>
      </c>
      <c r="O6" s="44">
        <f t="shared" si="2"/>
        <v>131.21739130434781</v>
      </c>
      <c r="P6" s="9"/>
    </row>
    <row r="7" spans="1:133">
      <c r="A7" s="12"/>
      <c r="B7" s="42">
        <v>513</v>
      </c>
      <c r="C7" s="19" t="s">
        <v>20</v>
      </c>
      <c r="D7" s="43">
        <v>14274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14274</v>
      </c>
      <c r="O7" s="44">
        <f t="shared" si="2"/>
        <v>17.73167701863354</v>
      </c>
      <c r="P7" s="9"/>
    </row>
    <row r="8" spans="1:133">
      <c r="A8" s="12"/>
      <c r="B8" s="42">
        <v>514</v>
      </c>
      <c r="C8" s="19" t="s">
        <v>21</v>
      </c>
      <c r="D8" s="43">
        <v>4600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4600</v>
      </c>
      <c r="O8" s="44">
        <f t="shared" si="2"/>
        <v>5.7142857142857144</v>
      </c>
      <c r="P8" s="9"/>
    </row>
    <row r="9" spans="1:133">
      <c r="A9" s="12"/>
      <c r="B9" s="42">
        <v>517</v>
      </c>
      <c r="C9" s="19" t="s">
        <v>22</v>
      </c>
      <c r="D9" s="43">
        <v>6950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6950</v>
      </c>
      <c r="O9" s="44">
        <f t="shared" si="2"/>
        <v>8.633540372670808</v>
      </c>
      <c r="P9" s="9"/>
    </row>
    <row r="10" spans="1:133">
      <c r="A10" s="12"/>
      <c r="B10" s="42">
        <v>519</v>
      </c>
      <c r="C10" s="19" t="s">
        <v>23</v>
      </c>
      <c r="D10" s="43">
        <v>16218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16218</v>
      </c>
      <c r="O10" s="44">
        <f t="shared" si="2"/>
        <v>20.146583850931677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87053</v>
      </c>
      <c r="E11" s="29">
        <f t="shared" si="3"/>
        <v>8801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95854</v>
      </c>
      <c r="O11" s="41">
        <f t="shared" si="2"/>
        <v>119.07329192546584</v>
      </c>
      <c r="P11" s="10"/>
    </row>
    <row r="12" spans="1:133">
      <c r="A12" s="12"/>
      <c r="B12" s="42">
        <v>521</v>
      </c>
      <c r="C12" s="19" t="s">
        <v>25</v>
      </c>
      <c r="D12" s="43">
        <v>87053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87053</v>
      </c>
      <c r="O12" s="44">
        <f t="shared" si="2"/>
        <v>108.14037267080745</v>
      </c>
      <c r="P12" s="9"/>
    </row>
    <row r="13" spans="1:133">
      <c r="A13" s="12"/>
      <c r="B13" s="42">
        <v>522</v>
      </c>
      <c r="C13" s="19" t="s">
        <v>26</v>
      </c>
      <c r="D13" s="43">
        <v>0</v>
      </c>
      <c r="E13" s="43">
        <v>8801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8801</v>
      </c>
      <c r="O13" s="44">
        <f t="shared" si="2"/>
        <v>10.932919254658385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435940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435940</v>
      </c>
      <c r="O14" s="41">
        <f t="shared" si="2"/>
        <v>541.54037267080741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64031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64031</v>
      </c>
      <c r="O15" s="44">
        <f t="shared" si="2"/>
        <v>79.541614906832294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371909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371909</v>
      </c>
      <c r="O16" s="44">
        <f t="shared" si="2"/>
        <v>461.99875776397516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0</v>
      </c>
      <c r="E17" s="29">
        <f t="shared" si="5"/>
        <v>47672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47672</v>
      </c>
      <c r="O17" s="41">
        <f t="shared" si="2"/>
        <v>59.219875776397515</v>
      </c>
      <c r="P17" s="10"/>
    </row>
    <row r="18" spans="1:119">
      <c r="A18" s="12"/>
      <c r="B18" s="42">
        <v>541</v>
      </c>
      <c r="C18" s="19" t="s">
        <v>31</v>
      </c>
      <c r="D18" s="43">
        <v>0</v>
      </c>
      <c r="E18" s="43">
        <v>47672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47672</v>
      </c>
      <c r="O18" s="44">
        <f t="shared" si="2"/>
        <v>59.219875776397515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SUM(D20:D21)</f>
        <v>11772</v>
      </c>
      <c r="E19" s="29">
        <f t="shared" si="6"/>
        <v>12000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21528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45300</v>
      </c>
      <c r="O19" s="41">
        <f t="shared" si="2"/>
        <v>56.273291925465841</v>
      </c>
      <c r="P19" s="9"/>
    </row>
    <row r="20" spans="1:119">
      <c r="A20" s="12"/>
      <c r="B20" s="42">
        <v>581</v>
      </c>
      <c r="C20" s="19" t="s">
        <v>32</v>
      </c>
      <c r="D20" s="43">
        <v>11772</v>
      </c>
      <c r="E20" s="43">
        <v>12000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23772</v>
      </c>
      <c r="O20" s="44">
        <f t="shared" si="2"/>
        <v>29.530434782608694</v>
      </c>
      <c r="P20" s="9"/>
    </row>
    <row r="21" spans="1:119" ht="15.75" thickBot="1">
      <c r="A21" s="12"/>
      <c r="B21" s="42">
        <v>591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21528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21528</v>
      </c>
      <c r="O21" s="44">
        <f t="shared" si="2"/>
        <v>26.742857142857144</v>
      </c>
      <c r="P21" s="9"/>
    </row>
    <row r="22" spans="1:119" ht="16.5" thickBot="1">
      <c r="A22" s="13" t="s">
        <v>10</v>
      </c>
      <c r="B22" s="21"/>
      <c r="C22" s="20"/>
      <c r="D22" s="14">
        <f>SUM(D5,D11,D14,D17,D19)</f>
        <v>246497</v>
      </c>
      <c r="E22" s="14">
        <f t="shared" ref="E22:M22" si="7">SUM(E5,E11,E14,E17,E19)</f>
        <v>68473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457468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772438</v>
      </c>
      <c r="O22" s="35">
        <f t="shared" si="2"/>
        <v>959.55031055900622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5" t="s">
        <v>35</v>
      </c>
      <c r="M24" s="95"/>
      <c r="N24" s="95"/>
      <c r="O24" s="39">
        <v>805</v>
      </c>
    </row>
    <row r="25" spans="1:119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8"/>
    </row>
    <row r="26" spans="1:119" ht="15.75" thickBot="1">
      <c r="A26" s="99" t="s">
        <v>41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</row>
  </sheetData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33" ht="24" thickBot="1">
      <c r="A2" s="105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33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113228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113228</v>
      </c>
      <c r="O5" s="30">
        <f t="shared" ref="O5:O23" si="1">(N5/O$25)</f>
        <v>139.27183271832718</v>
      </c>
      <c r="P5" s="6"/>
    </row>
    <row r="6" spans="1:133">
      <c r="A6" s="12"/>
      <c r="B6" s="42">
        <v>512</v>
      </c>
      <c r="C6" s="19" t="s">
        <v>19</v>
      </c>
      <c r="D6" s="43">
        <v>74429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74429</v>
      </c>
      <c r="O6" s="44">
        <f t="shared" si="1"/>
        <v>91.548585485854858</v>
      </c>
      <c r="P6" s="9"/>
    </row>
    <row r="7" spans="1:133">
      <c r="A7" s="12"/>
      <c r="B7" s="42">
        <v>513</v>
      </c>
      <c r="C7" s="19" t="s">
        <v>20</v>
      </c>
      <c r="D7" s="43">
        <v>5363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5363</v>
      </c>
      <c r="O7" s="44">
        <f t="shared" si="1"/>
        <v>6.5965559655596557</v>
      </c>
      <c r="P7" s="9"/>
    </row>
    <row r="8" spans="1:133">
      <c r="A8" s="12"/>
      <c r="B8" s="42">
        <v>514</v>
      </c>
      <c r="C8" s="19" t="s">
        <v>21</v>
      </c>
      <c r="D8" s="43">
        <v>3819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3819</v>
      </c>
      <c r="O8" s="44">
        <f t="shared" si="1"/>
        <v>4.6974169741697418</v>
      </c>
      <c r="P8" s="9"/>
    </row>
    <row r="9" spans="1:133">
      <c r="A9" s="12"/>
      <c r="B9" s="42">
        <v>515</v>
      </c>
      <c r="C9" s="19" t="s">
        <v>49</v>
      </c>
      <c r="D9" s="43">
        <v>2288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2288</v>
      </c>
      <c r="O9" s="44">
        <f t="shared" si="1"/>
        <v>2.8142681426814269</v>
      </c>
      <c r="P9" s="9"/>
    </row>
    <row r="10" spans="1:133">
      <c r="A10" s="12"/>
      <c r="B10" s="42">
        <v>517</v>
      </c>
      <c r="C10" s="19" t="s">
        <v>22</v>
      </c>
      <c r="D10" s="43">
        <v>7200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7200</v>
      </c>
      <c r="O10" s="44">
        <f t="shared" si="1"/>
        <v>8.8560885608856097</v>
      </c>
      <c r="P10" s="9"/>
    </row>
    <row r="11" spans="1:133">
      <c r="A11" s="12"/>
      <c r="B11" s="42">
        <v>519</v>
      </c>
      <c r="C11" s="19" t="s">
        <v>23</v>
      </c>
      <c r="D11" s="43">
        <v>20129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20129</v>
      </c>
      <c r="O11" s="44">
        <f t="shared" si="1"/>
        <v>24.758917589175891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81813</v>
      </c>
      <c r="E12" s="29">
        <f t="shared" si="3"/>
        <v>16636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ref="N12:N23" si="4">SUM(D12:M12)</f>
        <v>98449</v>
      </c>
      <c r="O12" s="41">
        <f t="shared" si="1"/>
        <v>121.09348093480935</v>
      </c>
      <c r="P12" s="10"/>
    </row>
    <row r="13" spans="1:133">
      <c r="A13" s="12"/>
      <c r="B13" s="42">
        <v>521</v>
      </c>
      <c r="C13" s="19" t="s">
        <v>25</v>
      </c>
      <c r="D13" s="43">
        <v>81813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81813</v>
      </c>
      <c r="O13" s="44">
        <f t="shared" si="1"/>
        <v>100.63099630996309</v>
      </c>
      <c r="P13" s="9"/>
    </row>
    <row r="14" spans="1:133">
      <c r="A14" s="12"/>
      <c r="B14" s="42">
        <v>522</v>
      </c>
      <c r="C14" s="19" t="s">
        <v>26</v>
      </c>
      <c r="D14" s="43">
        <v>0</v>
      </c>
      <c r="E14" s="43">
        <v>16636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16636</v>
      </c>
      <c r="O14" s="44">
        <f t="shared" si="1"/>
        <v>20.462484624846248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SUM(D16:D17)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418611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418611</v>
      </c>
      <c r="O15" s="41">
        <f t="shared" si="1"/>
        <v>514.89667896678964</v>
      </c>
      <c r="P15" s="10"/>
    </row>
    <row r="16" spans="1:133">
      <c r="A16" s="12"/>
      <c r="B16" s="42">
        <v>534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73814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73814</v>
      </c>
      <c r="O16" s="44">
        <f t="shared" si="1"/>
        <v>90.792127921279217</v>
      </c>
      <c r="P16" s="9"/>
    </row>
    <row r="17" spans="1:119">
      <c r="A17" s="12"/>
      <c r="B17" s="42">
        <v>536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344797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344797</v>
      </c>
      <c r="O17" s="44">
        <f t="shared" si="1"/>
        <v>424.10455104551045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0</v>
      </c>
      <c r="E18" s="29">
        <f t="shared" si="6"/>
        <v>41495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41495</v>
      </c>
      <c r="O18" s="41">
        <f t="shared" si="1"/>
        <v>51.039360393603936</v>
      </c>
      <c r="P18" s="10"/>
    </row>
    <row r="19" spans="1:119">
      <c r="A19" s="12"/>
      <c r="B19" s="42">
        <v>541</v>
      </c>
      <c r="C19" s="19" t="s">
        <v>31</v>
      </c>
      <c r="D19" s="43">
        <v>0</v>
      </c>
      <c r="E19" s="43">
        <v>41495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41495</v>
      </c>
      <c r="O19" s="44">
        <f t="shared" si="1"/>
        <v>51.039360393603936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SUM(D21:D22)</f>
        <v>12913</v>
      </c>
      <c r="E20" s="29">
        <f t="shared" si="7"/>
        <v>12000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23167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48080</v>
      </c>
      <c r="O20" s="41">
        <f t="shared" si="1"/>
        <v>59.138991389913897</v>
      </c>
      <c r="P20" s="9"/>
    </row>
    <row r="21" spans="1:119">
      <c r="A21" s="12"/>
      <c r="B21" s="42">
        <v>581</v>
      </c>
      <c r="C21" s="19" t="s">
        <v>32</v>
      </c>
      <c r="D21" s="43">
        <v>12913</v>
      </c>
      <c r="E21" s="43">
        <v>12000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24913</v>
      </c>
      <c r="O21" s="44">
        <f t="shared" si="1"/>
        <v>30.64329643296433</v>
      </c>
      <c r="P21" s="9"/>
    </row>
    <row r="22" spans="1:119" ht="15.75" thickBot="1">
      <c r="A22" s="12"/>
      <c r="B22" s="42">
        <v>591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23167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23167</v>
      </c>
      <c r="O22" s="44">
        <f t="shared" si="1"/>
        <v>28.495694956949571</v>
      </c>
      <c r="P22" s="9"/>
    </row>
    <row r="23" spans="1:119" ht="16.5" thickBot="1">
      <c r="A23" s="13" t="s">
        <v>10</v>
      </c>
      <c r="B23" s="21"/>
      <c r="C23" s="20"/>
      <c r="D23" s="14">
        <f>SUM(D5,D12,D15,D18,D20)</f>
        <v>207954</v>
      </c>
      <c r="E23" s="14">
        <f t="shared" ref="E23:M23" si="8">SUM(E5,E12,E15,E18,E20)</f>
        <v>70131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441778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4"/>
        <v>719863</v>
      </c>
      <c r="O23" s="35">
        <f t="shared" si="1"/>
        <v>885.44034440344399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5" t="s">
        <v>50</v>
      </c>
      <c r="M25" s="95"/>
      <c r="N25" s="95"/>
      <c r="O25" s="39">
        <v>813</v>
      </c>
    </row>
    <row r="26" spans="1:119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</row>
    <row r="27" spans="1:119" ht="15.75" customHeight="1" thickBot="1">
      <c r="A27" s="99" t="s">
        <v>41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33" ht="24" thickBot="1">
      <c r="A2" s="105" t="s">
        <v>64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33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141549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141549</v>
      </c>
      <c r="O5" s="30">
        <f t="shared" ref="O5:O22" si="2">(N5/O$24)</f>
        <v>172.62073170731708</v>
      </c>
      <c r="P5" s="6"/>
    </row>
    <row r="6" spans="1:133">
      <c r="A6" s="12"/>
      <c r="B6" s="42">
        <v>512</v>
      </c>
      <c r="C6" s="19" t="s">
        <v>19</v>
      </c>
      <c r="D6" s="43">
        <v>70468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70468</v>
      </c>
      <c r="O6" s="44">
        <f t="shared" si="2"/>
        <v>85.936585365853659</v>
      </c>
      <c r="P6" s="9"/>
    </row>
    <row r="7" spans="1:133">
      <c r="A7" s="12"/>
      <c r="B7" s="42">
        <v>513</v>
      </c>
      <c r="C7" s="19" t="s">
        <v>20</v>
      </c>
      <c r="D7" s="43">
        <v>4700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4700</v>
      </c>
      <c r="O7" s="44">
        <f t="shared" si="2"/>
        <v>5.7317073170731705</v>
      </c>
      <c r="P7" s="9"/>
    </row>
    <row r="8" spans="1:133">
      <c r="A8" s="12"/>
      <c r="B8" s="42">
        <v>514</v>
      </c>
      <c r="C8" s="19" t="s">
        <v>21</v>
      </c>
      <c r="D8" s="43">
        <v>4200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4200</v>
      </c>
      <c r="O8" s="44">
        <f t="shared" si="2"/>
        <v>5.1219512195121952</v>
      </c>
      <c r="P8" s="9"/>
    </row>
    <row r="9" spans="1:133">
      <c r="A9" s="12"/>
      <c r="B9" s="42">
        <v>517</v>
      </c>
      <c r="C9" s="19" t="s">
        <v>22</v>
      </c>
      <c r="D9" s="43">
        <v>6400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6400</v>
      </c>
      <c r="O9" s="44">
        <f t="shared" si="2"/>
        <v>7.8048780487804876</v>
      </c>
      <c r="P9" s="9"/>
    </row>
    <row r="10" spans="1:133">
      <c r="A10" s="12"/>
      <c r="B10" s="42">
        <v>519</v>
      </c>
      <c r="C10" s="19" t="s">
        <v>23</v>
      </c>
      <c r="D10" s="43">
        <v>55781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55781</v>
      </c>
      <c r="O10" s="44">
        <f t="shared" si="2"/>
        <v>68.025609756097566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79197</v>
      </c>
      <c r="E11" s="29">
        <f t="shared" si="3"/>
        <v>22588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101785</v>
      </c>
      <c r="O11" s="41">
        <f t="shared" si="2"/>
        <v>124.1280487804878</v>
      </c>
      <c r="P11" s="10"/>
    </row>
    <row r="12" spans="1:133">
      <c r="A12" s="12"/>
      <c r="B12" s="42">
        <v>521</v>
      </c>
      <c r="C12" s="19" t="s">
        <v>25</v>
      </c>
      <c r="D12" s="43">
        <v>79197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79197</v>
      </c>
      <c r="O12" s="44">
        <f t="shared" si="2"/>
        <v>96.581707317073167</v>
      </c>
      <c r="P12" s="9"/>
    </row>
    <row r="13" spans="1:133">
      <c r="A13" s="12"/>
      <c r="B13" s="42">
        <v>522</v>
      </c>
      <c r="C13" s="19" t="s">
        <v>26</v>
      </c>
      <c r="D13" s="43">
        <v>0</v>
      </c>
      <c r="E13" s="43">
        <v>22588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22588</v>
      </c>
      <c r="O13" s="44">
        <f t="shared" si="2"/>
        <v>27.546341463414635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396252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396252</v>
      </c>
      <c r="O14" s="41">
        <f t="shared" si="2"/>
        <v>483.23414634146343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73710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73710</v>
      </c>
      <c r="O15" s="44">
        <f t="shared" si="2"/>
        <v>89.890243902439025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322542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322542</v>
      </c>
      <c r="O16" s="44">
        <f t="shared" si="2"/>
        <v>393.34390243902442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0</v>
      </c>
      <c r="E17" s="29">
        <f t="shared" si="5"/>
        <v>51437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51437</v>
      </c>
      <c r="O17" s="41">
        <f t="shared" si="2"/>
        <v>62.728048780487804</v>
      </c>
      <c r="P17" s="10"/>
    </row>
    <row r="18" spans="1:119">
      <c r="A18" s="12"/>
      <c r="B18" s="42">
        <v>541</v>
      </c>
      <c r="C18" s="19" t="s">
        <v>31</v>
      </c>
      <c r="D18" s="43">
        <v>0</v>
      </c>
      <c r="E18" s="43">
        <v>51437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51437</v>
      </c>
      <c r="O18" s="44">
        <f t="shared" si="2"/>
        <v>62.728048780487804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SUM(D20:D21)</f>
        <v>15868</v>
      </c>
      <c r="E19" s="29">
        <f t="shared" si="6"/>
        <v>12000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58592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86460</v>
      </c>
      <c r="O19" s="41">
        <f t="shared" si="2"/>
        <v>105.4390243902439</v>
      </c>
      <c r="P19" s="9"/>
    </row>
    <row r="20" spans="1:119">
      <c r="A20" s="12"/>
      <c r="B20" s="42">
        <v>581</v>
      </c>
      <c r="C20" s="19" t="s">
        <v>32</v>
      </c>
      <c r="D20" s="43">
        <v>15868</v>
      </c>
      <c r="E20" s="43">
        <v>12000</v>
      </c>
      <c r="F20" s="43">
        <v>0</v>
      </c>
      <c r="G20" s="43">
        <v>0</v>
      </c>
      <c r="H20" s="43">
        <v>0</v>
      </c>
      <c r="I20" s="43">
        <v>34017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61885</v>
      </c>
      <c r="O20" s="44">
        <f t="shared" si="2"/>
        <v>75.469512195121951</v>
      </c>
      <c r="P20" s="9"/>
    </row>
    <row r="21" spans="1:119" ht="15.75" thickBot="1">
      <c r="A21" s="12"/>
      <c r="B21" s="42">
        <v>591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24575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24575</v>
      </c>
      <c r="O21" s="44">
        <f t="shared" si="2"/>
        <v>29.969512195121951</v>
      </c>
      <c r="P21" s="9"/>
    </row>
    <row r="22" spans="1:119" ht="16.5" thickBot="1">
      <c r="A22" s="13" t="s">
        <v>10</v>
      </c>
      <c r="B22" s="21"/>
      <c r="C22" s="20"/>
      <c r="D22" s="14">
        <f>SUM(D5,D11,D14,D17,D19)</f>
        <v>236614</v>
      </c>
      <c r="E22" s="14">
        <f t="shared" ref="E22:M22" si="7">SUM(E5,E11,E14,E17,E19)</f>
        <v>86025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454844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777483</v>
      </c>
      <c r="O22" s="35">
        <f t="shared" si="2"/>
        <v>948.15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5" t="s">
        <v>65</v>
      </c>
      <c r="M24" s="95"/>
      <c r="N24" s="95"/>
      <c r="O24" s="39">
        <v>820</v>
      </c>
    </row>
    <row r="25" spans="1:119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8"/>
    </row>
    <row r="26" spans="1:119" ht="15.75" customHeight="1" thickBot="1">
      <c r="A26" s="99" t="s">
        <v>41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  <c r="Q1" s="7"/>
      <c r="R1"/>
    </row>
    <row r="2" spans="1:134" ht="24" thickBot="1">
      <c r="A2" s="105" t="s">
        <v>80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7"/>
      <c r="R2"/>
    </row>
    <row r="3" spans="1:134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5"/>
      <c r="M3" s="116"/>
      <c r="N3" s="33"/>
      <c r="O3" s="34"/>
      <c r="P3" s="117" t="s">
        <v>82</v>
      </c>
      <c r="Q3" s="11"/>
      <c r="R3"/>
    </row>
    <row r="4" spans="1:134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83</v>
      </c>
      <c r="N4" s="32" t="s">
        <v>5</v>
      </c>
      <c r="O4" s="32" t="s">
        <v>84</v>
      </c>
      <c r="P4" s="11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416404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2" si="1">SUM(D5:N5)</f>
        <v>416404</v>
      </c>
      <c r="P5" s="30">
        <f t="shared" ref="P5:P22" si="2">(O5/P$24)</f>
        <v>555.94659546061416</v>
      </c>
      <c r="Q5" s="6"/>
    </row>
    <row r="6" spans="1:134">
      <c r="A6" s="12"/>
      <c r="B6" s="42">
        <v>512</v>
      </c>
      <c r="C6" s="19" t="s">
        <v>19</v>
      </c>
      <c r="D6" s="43">
        <v>147373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147373</v>
      </c>
      <c r="P6" s="44">
        <f t="shared" si="2"/>
        <v>196.75967957276367</v>
      </c>
      <c r="Q6" s="9"/>
    </row>
    <row r="7" spans="1:134">
      <c r="A7" s="12"/>
      <c r="B7" s="42">
        <v>513</v>
      </c>
      <c r="C7" s="19" t="s">
        <v>20</v>
      </c>
      <c r="D7" s="43">
        <v>55105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55105</v>
      </c>
      <c r="P7" s="44">
        <f t="shared" si="2"/>
        <v>73.571428571428569</v>
      </c>
      <c r="Q7" s="9"/>
    </row>
    <row r="8" spans="1:134">
      <c r="A8" s="12"/>
      <c r="B8" s="42">
        <v>514</v>
      </c>
      <c r="C8" s="19" t="s">
        <v>21</v>
      </c>
      <c r="D8" s="43">
        <v>23386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23386</v>
      </c>
      <c r="P8" s="44">
        <f t="shared" si="2"/>
        <v>31.222963951935913</v>
      </c>
      <c r="Q8" s="9"/>
    </row>
    <row r="9" spans="1:134">
      <c r="A9" s="12"/>
      <c r="B9" s="42">
        <v>519</v>
      </c>
      <c r="C9" s="19" t="s">
        <v>23</v>
      </c>
      <c r="D9" s="43">
        <v>190540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190540</v>
      </c>
      <c r="P9" s="44">
        <f t="shared" si="2"/>
        <v>254.39252336448598</v>
      </c>
      <c r="Q9" s="9"/>
    </row>
    <row r="10" spans="1:134" ht="15.75">
      <c r="A10" s="26" t="s">
        <v>24</v>
      </c>
      <c r="B10" s="27"/>
      <c r="C10" s="28"/>
      <c r="D10" s="29">
        <f t="shared" ref="D10:N10" si="3">SUM(D11:D12)</f>
        <v>192334</v>
      </c>
      <c r="E10" s="29">
        <f t="shared" si="3"/>
        <v>80608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272942</v>
      </c>
      <c r="P10" s="41">
        <f t="shared" si="2"/>
        <v>364.40854472630173</v>
      </c>
      <c r="Q10" s="10"/>
    </row>
    <row r="11" spans="1:134">
      <c r="A11" s="12"/>
      <c r="B11" s="42">
        <v>521</v>
      </c>
      <c r="C11" s="19" t="s">
        <v>25</v>
      </c>
      <c r="D11" s="43">
        <v>192334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192334</v>
      </c>
      <c r="P11" s="44">
        <f t="shared" si="2"/>
        <v>256.78771695594128</v>
      </c>
      <c r="Q11" s="9"/>
    </row>
    <row r="12" spans="1:134">
      <c r="A12" s="12"/>
      <c r="B12" s="42">
        <v>522</v>
      </c>
      <c r="C12" s="19" t="s">
        <v>26</v>
      </c>
      <c r="D12" s="43">
        <v>0</v>
      </c>
      <c r="E12" s="43">
        <v>80608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80608</v>
      </c>
      <c r="P12" s="44">
        <f t="shared" si="2"/>
        <v>107.62082777036048</v>
      </c>
      <c r="Q12" s="9"/>
    </row>
    <row r="13" spans="1:134" ht="15.75">
      <c r="A13" s="26" t="s">
        <v>27</v>
      </c>
      <c r="B13" s="27"/>
      <c r="C13" s="28"/>
      <c r="D13" s="29">
        <f t="shared" ref="D13:N13" si="4">SUM(D14:D15)</f>
        <v>44409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382182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40">
        <f t="shared" si="1"/>
        <v>426591</v>
      </c>
      <c r="P13" s="41">
        <f t="shared" si="2"/>
        <v>569.54739652870489</v>
      </c>
      <c r="Q13" s="10"/>
    </row>
    <row r="14" spans="1:134">
      <c r="A14" s="12"/>
      <c r="B14" s="42">
        <v>534</v>
      </c>
      <c r="C14" s="19" t="s">
        <v>28</v>
      </c>
      <c r="D14" s="43">
        <v>44409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44409</v>
      </c>
      <c r="P14" s="44">
        <f t="shared" si="2"/>
        <v>59.291054739652871</v>
      </c>
      <c r="Q14" s="9"/>
    </row>
    <row r="15" spans="1:134">
      <c r="A15" s="12"/>
      <c r="B15" s="42">
        <v>536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382182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382182</v>
      </c>
      <c r="P15" s="44">
        <f t="shared" si="2"/>
        <v>510.25634178905204</v>
      </c>
      <c r="Q15" s="9"/>
    </row>
    <row r="16" spans="1:134" ht="15.75">
      <c r="A16" s="26" t="s">
        <v>30</v>
      </c>
      <c r="B16" s="27"/>
      <c r="C16" s="28"/>
      <c r="D16" s="29">
        <f t="shared" ref="D16:N16" si="5">SUM(D17:D17)</f>
        <v>145644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145644</v>
      </c>
      <c r="P16" s="41">
        <f t="shared" si="2"/>
        <v>194.45126835781042</v>
      </c>
      <c r="Q16" s="10"/>
    </row>
    <row r="17" spans="1:120">
      <c r="A17" s="12"/>
      <c r="B17" s="42">
        <v>541</v>
      </c>
      <c r="C17" s="19" t="s">
        <v>31</v>
      </c>
      <c r="D17" s="43">
        <v>145644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145644</v>
      </c>
      <c r="P17" s="44">
        <f t="shared" si="2"/>
        <v>194.45126835781042</v>
      </c>
      <c r="Q17" s="9"/>
    </row>
    <row r="18" spans="1:120" ht="15.75">
      <c r="A18" s="26" t="s">
        <v>38</v>
      </c>
      <c r="B18" s="27"/>
      <c r="C18" s="28"/>
      <c r="D18" s="29">
        <f t="shared" ref="D18:N18" si="6">SUM(D19:D19)</f>
        <v>281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1"/>
        <v>281</v>
      </c>
      <c r="P18" s="41">
        <f t="shared" si="2"/>
        <v>0.37516688918558078</v>
      </c>
      <c r="Q18" s="9"/>
    </row>
    <row r="19" spans="1:120">
      <c r="A19" s="12"/>
      <c r="B19" s="42">
        <v>571</v>
      </c>
      <c r="C19" s="19" t="s">
        <v>78</v>
      </c>
      <c r="D19" s="43">
        <v>281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281</v>
      </c>
      <c r="P19" s="44">
        <f t="shared" si="2"/>
        <v>0.37516688918558078</v>
      </c>
      <c r="Q19" s="9"/>
    </row>
    <row r="20" spans="1:120" ht="15.75">
      <c r="A20" s="26" t="s">
        <v>34</v>
      </c>
      <c r="B20" s="27"/>
      <c r="C20" s="28"/>
      <c r="D20" s="29">
        <f t="shared" ref="D20:N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10228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  <c r="O20" s="29">
        <f t="shared" si="1"/>
        <v>10228</v>
      </c>
      <c r="P20" s="41">
        <f t="shared" si="2"/>
        <v>13.655540720961282</v>
      </c>
      <c r="Q20" s="9"/>
    </row>
    <row r="21" spans="1:120" ht="15.75" thickBot="1">
      <c r="A21" s="12"/>
      <c r="B21" s="42">
        <v>591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10228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10228</v>
      </c>
      <c r="P21" s="44">
        <f t="shared" si="2"/>
        <v>13.655540720961282</v>
      </c>
      <c r="Q21" s="9"/>
    </row>
    <row r="22" spans="1:120" ht="16.5" thickBot="1">
      <c r="A22" s="13" t="s">
        <v>10</v>
      </c>
      <c r="B22" s="21"/>
      <c r="C22" s="20"/>
      <c r="D22" s="14">
        <f>SUM(D5,D10,D13,D16,D18,D20)</f>
        <v>799072</v>
      </c>
      <c r="E22" s="14">
        <f t="shared" ref="E22:N22" si="8">SUM(E5,E10,E13,E16,E18,E20)</f>
        <v>80608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392410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8"/>
        <v>0</v>
      </c>
      <c r="O22" s="14">
        <f t="shared" si="1"/>
        <v>1272090</v>
      </c>
      <c r="P22" s="35">
        <f t="shared" si="2"/>
        <v>1698.3845126835781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5" t="s">
        <v>81</v>
      </c>
      <c r="N24" s="95"/>
      <c r="O24" s="95"/>
      <c r="P24" s="39">
        <v>749</v>
      </c>
    </row>
    <row r="25" spans="1:120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8"/>
    </row>
    <row r="26" spans="1:120" ht="15.75" customHeight="1" thickBot="1">
      <c r="A26" s="99" t="s">
        <v>41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1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33" ht="24" thickBot="1">
      <c r="A2" s="105" t="s">
        <v>77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33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284930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284930</v>
      </c>
      <c r="O5" s="30">
        <f t="shared" ref="O5:O23" si="2">(N5/O$25)</f>
        <v>327.88262370540849</v>
      </c>
      <c r="P5" s="6"/>
    </row>
    <row r="6" spans="1:133">
      <c r="A6" s="12"/>
      <c r="B6" s="42">
        <v>512</v>
      </c>
      <c r="C6" s="19" t="s">
        <v>19</v>
      </c>
      <c r="D6" s="43">
        <v>115069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115069</v>
      </c>
      <c r="O6" s="44">
        <f t="shared" si="2"/>
        <v>132.41542002301495</v>
      </c>
      <c r="P6" s="9"/>
    </row>
    <row r="7" spans="1:133">
      <c r="A7" s="12"/>
      <c r="B7" s="42">
        <v>513</v>
      </c>
      <c r="C7" s="19" t="s">
        <v>20</v>
      </c>
      <c r="D7" s="43">
        <v>9416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9416</v>
      </c>
      <c r="O7" s="44">
        <f t="shared" si="2"/>
        <v>10.835443037974683</v>
      </c>
      <c r="P7" s="9"/>
    </row>
    <row r="8" spans="1:133">
      <c r="A8" s="12"/>
      <c r="B8" s="42">
        <v>514</v>
      </c>
      <c r="C8" s="19" t="s">
        <v>21</v>
      </c>
      <c r="D8" s="43">
        <v>11735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11735</v>
      </c>
      <c r="O8" s="44">
        <f t="shared" si="2"/>
        <v>13.504027617951669</v>
      </c>
      <c r="P8" s="9"/>
    </row>
    <row r="9" spans="1:133">
      <c r="A9" s="12"/>
      <c r="B9" s="42">
        <v>519</v>
      </c>
      <c r="C9" s="19" t="s">
        <v>56</v>
      </c>
      <c r="D9" s="43">
        <v>148710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148710</v>
      </c>
      <c r="O9" s="44">
        <f t="shared" si="2"/>
        <v>171.12773302646721</v>
      </c>
      <c r="P9" s="9"/>
    </row>
    <row r="10" spans="1:133" ht="15.75">
      <c r="A10" s="26" t="s">
        <v>24</v>
      </c>
      <c r="B10" s="27"/>
      <c r="C10" s="28"/>
      <c r="D10" s="29">
        <f>SUM(D11:D12)</f>
        <v>221723</v>
      </c>
      <c r="E10" s="29">
        <f t="shared" ref="E10:M10" si="3">SUM(E11:E12)</f>
        <v>24374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246097</v>
      </c>
      <c r="O10" s="41">
        <f t="shared" si="2"/>
        <v>283.1956271576525</v>
      </c>
      <c r="P10" s="10"/>
    </row>
    <row r="11" spans="1:133">
      <c r="A11" s="12"/>
      <c r="B11" s="42">
        <v>521</v>
      </c>
      <c r="C11" s="19" t="s">
        <v>25</v>
      </c>
      <c r="D11" s="43">
        <v>221723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221723</v>
      </c>
      <c r="O11" s="44">
        <f t="shared" si="2"/>
        <v>255.14729574223244</v>
      </c>
      <c r="P11" s="9"/>
    </row>
    <row r="12" spans="1:133">
      <c r="A12" s="12"/>
      <c r="B12" s="42">
        <v>522</v>
      </c>
      <c r="C12" s="19" t="s">
        <v>26</v>
      </c>
      <c r="D12" s="43">
        <v>0</v>
      </c>
      <c r="E12" s="43">
        <v>24374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24374</v>
      </c>
      <c r="O12" s="44">
        <f t="shared" si="2"/>
        <v>28.048331415420023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29570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357090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386660</v>
      </c>
      <c r="O13" s="41">
        <f t="shared" si="2"/>
        <v>444.9482163406214</v>
      </c>
      <c r="P13" s="10"/>
    </row>
    <row r="14" spans="1:133">
      <c r="A14" s="12"/>
      <c r="B14" s="42">
        <v>534</v>
      </c>
      <c r="C14" s="19" t="s">
        <v>57</v>
      </c>
      <c r="D14" s="43">
        <v>29570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29570</v>
      </c>
      <c r="O14" s="44">
        <f t="shared" si="2"/>
        <v>34.027617951668581</v>
      </c>
      <c r="P14" s="9"/>
    </row>
    <row r="15" spans="1:133">
      <c r="A15" s="12"/>
      <c r="B15" s="42">
        <v>536</v>
      </c>
      <c r="C15" s="19" t="s">
        <v>58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357090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357090</v>
      </c>
      <c r="O15" s="44">
        <f t="shared" si="2"/>
        <v>410.92059838895284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152009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152009</v>
      </c>
      <c r="O16" s="41">
        <f t="shared" si="2"/>
        <v>174.92405063291139</v>
      </c>
      <c r="P16" s="10"/>
    </row>
    <row r="17" spans="1:119">
      <c r="A17" s="12"/>
      <c r="B17" s="42">
        <v>541</v>
      </c>
      <c r="C17" s="19" t="s">
        <v>59</v>
      </c>
      <c r="D17" s="43">
        <v>152009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152009</v>
      </c>
      <c r="O17" s="44">
        <f t="shared" si="2"/>
        <v>174.92405063291139</v>
      </c>
      <c r="P17" s="9"/>
    </row>
    <row r="18" spans="1:119" ht="15.75">
      <c r="A18" s="26" t="s">
        <v>38</v>
      </c>
      <c r="B18" s="27"/>
      <c r="C18" s="28"/>
      <c r="D18" s="29">
        <f t="shared" ref="D18:M18" si="6">SUM(D19:D19)</f>
        <v>269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269</v>
      </c>
      <c r="O18" s="41">
        <f t="shared" si="2"/>
        <v>0.30955120828538552</v>
      </c>
      <c r="P18" s="9"/>
    </row>
    <row r="19" spans="1:119">
      <c r="A19" s="12"/>
      <c r="B19" s="42">
        <v>571</v>
      </c>
      <c r="C19" s="19" t="s">
        <v>78</v>
      </c>
      <c r="D19" s="43">
        <v>269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269</v>
      </c>
      <c r="O19" s="44">
        <f t="shared" si="2"/>
        <v>0.30955120828538552</v>
      </c>
      <c r="P19" s="9"/>
    </row>
    <row r="20" spans="1:119" ht="15.75">
      <c r="A20" s="26" t="s">
        <v>61</v>
      </c>
      <c r="B20" s="27"/>
      <c r="C20" s="28"/>
      <c r="D20" s="29">
        <f>SUM(D21:D22)</f>
        <v>0</v>
      </c>
      <c r="E20" s="29">
        <f t="shared" ref="E20:M20" si="7">SUM(E21:E22)</f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76454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76454</v>
      </c>
      <c r="O20" s="41">
        <f t="shared" si="2"/>
        <v>87.979286536248566</v>
      </c>
      <c r="P20" s="9"/>
    </row>
    <row r="21" spans="1:119">
      <c r="A21" s="12"/>
      <c r="B21" s="42">
        <v>581</v>
      </c>
      <c r="C21" s="19" t="s">
        <v>62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75293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75293</v>
      </c>
      <c r="O21" s="44">
        <f t="shared" si="2"/>
        <v>86.64326812428078</v>
      </c>
      <c r="P21" s="9"/>
    </row>
    <row r="22" spans="1:119" ht="15.75" thickBot="1">
      <c r="A22" s="15"/>
      <c r="B22" s="93">
        <v>588</v>
      </c>
      <c r="C22" s="17" t="s">
        <v>85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1161</v>
      </c>
      <c r="J22" s="94">
        <v>0</v>
      </c>
      <c r="K22" s="94">
        <v>0</v>
      </c>
      <c r="L22" s="94">
        <v>0</v>
      </c>
      <c r="M22" s="94">
        <v>0</v>
      </c>
      <c r="N22" s="43">
        <f>SUM(D22:M22)</f>
        <v>1161</v>
      </c>
      <c r="O22" s="44">
        <f t="shared" si="2"/>
        <v>1.3360184119677792</v>
      </c>
      <c r="P22" s="9"/>
    </row>
    <row r="23" spans="1:119" ht="16.5" thickBot="1">
      <c r="A23" s="13" t="s">
        <v>10</v>
      </c>
      <c r="B23" s="21"/>
      <c r="C23" s="20"/>
      <c r="D23" s="14">
        <f>SUM(D5,D10,D13,D16,D18,D20)</f>
        <v>688501</v>
      </c>
      <c r="E23" s="14">
        <f t="shared" ref="E23:M23" si="8">SUM(E5,E10,E13,E16,E18,E20)</f>
        <v>24374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433544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1146419</v>
      </c>
      <c r="O23" s="35">
        <f t="shared" si="2"/>
        <v>1319.2393555811277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5" t="s">
        <v>79</v>
      </c>
      <c r="M25" s="95"/>
      <c r="N25" s="95"/>
      <c r="O25" s="39">
        <v>869</v>
      </c>
    </row>
    <row r="26" spans="1:119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</row>
    <row r="27" spans="1:119" ht="15.75" customHeight="1" thickBot="1">
      <c r="A27" s="99" t="s">
        <v>41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33" ht="24" thickBot="1">
      <c r="A2" s="105" t="s">
        <v>75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33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145836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145836</v>
      </c>
      <c r="O5" s="30">
        <f t="shared" ref="O5:O22" si="2">(N5/O$24)</f>
        <v>166.8604118993135</v>
      </c>
      <c r="P5" s="6"/>
    </row>
    <row r="6" spans="1:133">
      <c r="A6" s="12"/>
      <c r="B6" s="42">
        <v>513</v>
      </c>
      <c r="C6" s="19" t="s">
        <v>20</v>
      </c>
      <c r="D6" s="43">
        <v>116280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116280</v>
      </c>
      <c r="O6" s="44">
        <f t="shared" si="2"/>
        <v>133.04347826086956</v>
      </c>
      <c r="P6" s="9"/>
    </row>
    <row r="7" spans="1:133">
      <c r="A7" s="12"/>
      <c r="B7" s="42">
        <v>514</v>
      </c>
      <c r="C7" s="19" t="s">
        <v>21</v>
      </c>
      <c r="D7" s="43">
        <v>8550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8550</v>
      </c>
      <c r="O7" s="44">
        <f t="shared" si="2"/>
        <v>9.7826086956521738</v>
      </c>
      <c r="P7" s="9"/>
    </row>
    <row r="8" spans="1:133">
      <c r="A8" s="12"/>
      <c r="B8" s="42">
        <v>519</v>
      </c>
      <c r="C8" s="19" t="s">
        <v>56</v>
      </c>
      <c r="D8" s="43">
        <v>21006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21006</v>
      </c>
      <c r="O8" s="44">
        <f t="shared" si="2"/>
        <v>24.034324942791763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158530</v>
      </c>
      <c r="E9" s="29">
        <f t="shared" si="3"/>
        <v>35893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194423</v>
      </c>
      <c r="O9" s="41">
        <f t="shared" si="2"/>
        <v>222.45194508009152</v>
      </c>
      <c r="P9" s="10"/>
    </row>
    <row r="10" spans="1:133">
      <c r="A10" s="12"/>
      <c r="B10" s="42">
        <v>521</v>
      </c>
      <c r="C10" s="19" t="s">
        <v>25</v>
      </c>
      <c r="D10" s="43">
        <v>158247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158247</v>
      </c>
      <c r="O10" s="44">
        <f t="shared" si="2"/>
        <v>181.06064073226545</v>
      </c>
      <c r="P10" s="9"/>
    </row>
    <row r="11" spans="1:133">
      <c r="A11" s="12"/>
      <c r="B11" s="42">
        <v>522</v>
      </c>
      <c r="C11" s="19" t="s">
        <v>26</v>
      </c>
      <c r="D11" s="43">
        <v>0</v>
      </c>
      <c r="E11" s="43">
        <v>35893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35893</v>
      </c>
      <c r="O11" s="44">
        <f t="shared" si="2"/>
        <v>41.067505720823796</v>
      </c>
      <c r="P11" s="9"/>
    </row>
    <row r="12" spans="1:133">
      <c r="A12" s="12"/>
      <c r="B12" s="42">
        <v>529</v>
      </c>
      <c r="C12" s="19" t="s">
        <v>52</v>
      </c>
      <c r="D12" s="43">
        <v>283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283</v>
      </c>
      <c r="O12" s="44">
        <f t="shared" si="2"/>
        <v>0.32379862700228834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590187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590187</v>
      </c>
      <c r="O13" s="41">
        <f t="shared" si="2"/>
        <v>675.27116704805496</v>
      </c>
      <c r="P13" s="10"/>
    </row>
    <row r="14" spans="1:133">
      <c r="A14" s="12"/>
      <c r="B14" s="42">
        <v>534</v>
      </c>
      <c r="C14" s="19" t="s">
        <v>57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74559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74559</v>
      </c>
      <c r="O14" s="44">
        <f t="shared" si="2"/>
        <v>85.307780320366135</v>
      </c>
      <c r="P14" s="9"/>
    </row>
    <row r="15" spans="1:133">
      <c r="A15" s="12"/>
      <c r="B15" s="42">
        <v>536</v>
      </c>
      <c r="C15" s="19" t="s">
        <v>58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515628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515628</v>
      </c>
      <c r="O15" s="44">
        <f t="shared" si="2"/>
        <v>589.96338672768877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0</v>
      </c>
      <c r="E16" s="29">
        <f t="shared" si="5"/>
        <v>205967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205967</v>
      </c>
      <c r="O16" s="41">
        <f t="shared" si="2"/>
        <v>235.66018306636155</v>
      </c>
      <c r="P16" s="10"/>
    </row>
    <row r="17" spans="1:119">
      <c r="A17" s="12"/>
      <c r="B17" s="42">
        <v>541</v>
      </c>
      <c r="C17" s="19" t="s">
        <v>59</v>
      </c>
      <c r="D17" s="43">
        <v>0</v>
      </c>
      <c r="E17" s="43">
        <v>205967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205967</v>
      </c>
      <c r="O17" s="44">
        <f t="shared" si="2"/>
        <v>235.66018306636155</v>
      </c>
      <c r="P17" s="9"/>
    </row>
    <row r="18" spans="1:119" ht="15.75">
      <c r="A18" s="26" t="s">
        <v>43</v>
      </c>
      <c r="B18" s="27"/>
      <c r="C18" s="28"/>
      <c r="D18" s="29">
        <f t="shared" ref="D18:M18" si="6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38110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38110</v>
      </c>
      <c r="O18" s="41">
        <f t="shared" si="2"/>
        <v>43.60411899313501</v>
      </c>
      <c r="P18" s="10"/>
    </row>
    <row r="19" spans="1:119">
      <c r="A19" s="45"/>
      <c r="B19" s="46">
        <v>554</v>
      </c>
      <c r="C19" s="47" t="s">
        <v>44</v>
      </c>
      <c r="D19" s="43">
        <v>0</v>
      </c>
      <c r="E19" s="43">
        <v>0</v>
      </c>
      <c r="F19" s="43">
        <v>0</v>
      </c>
      <c r="G19" s="43">
        <v>38110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38110</v>
      </c>
      <c r="O19" s="44">
        <f t="shared" si="2"/>
        <v>43.60411899313501</v>
      </c>
      <c r="P19" s="9"/>
    </row>
    <row r="20" spans="1:119" ht="15.75">
      <c r="A20" s="26" t="s">
        <v>38</v>
      </c>
      <c r="B20" s="27"/>
      <c r="C20" s="28"/>
      <c r="D20" s="29">
        <f t="shared" ref="D20:M20" si="7">SUM(D21:D21)</f>
        <v>2045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2045</v>
      </c>
      <c r="O20" s="41">
        <f t="shared" si="2"/>
        <v>2.3398169336384438</v>
      </c>
      <c r="P20" s="9"/>
    </row>
    <row r="21" spans="1:119" ht="15.75" thickBot="1">
      <c r="A21" s="12"/>
      <c r="B21" s="42">
        <v>574</v>
      </c>
      <c r="C21" s="19" t="s">
        <v>71</v>
      </c>
      <c r="D21" s="43">
        <v>2045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2045</v>
      </c>
      <c r="O21" s="44">
        <f t="shared" si="2"/>
        <v>2.3398169336384438</v>
      </c>
      <c r="P21" s="9"/>
    </row>
    <row r="22" spans="1:119" ht="16.5" thickBot="1">
      <c r="A22" s="13" t="s">
        <v>10</v>
      </c>
      <c r="B22" s="21"/>
      <c r="C22" s="20"/>
      <c r="D22" s="14">
        <f>SUM(D5,D9,D13,D16,D18,D20)</f>
        <v>306411</v>
      </c>
      <c r="E22" s="14">
        <f t="shared" ref="E22:M22" si="8">SUM(E5,E9,E13,E16,E18,E20)</f>
        <v>241860</v>
      </c>
      <c r="F22" s="14">
        <f t="shared" si="8"/>
        <v>0</v>
      </c>
      <c r="G22" s="14">
        <f t="shared" si="8"/>
        <v>38110</v>
      </c>
      <c r="H22" s="14">
        <f t="shared" si="8"/>
        <v>0</v>
      </c>
      <c r="I22" s="14">
        <f t="shared" si="8"/>
        <v>590187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1176568</v>
      </c>
      <c r="O22" s="35">
        <f t="shared" si="2"/>
        <v>1346.187643020595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5" t="s">
        <v>76</v>
      </c>
      <c r="M24" s="95"/>
      <c r="N24" s="95"/>
      <c r="O24" s="39">
        <v>874</v>
      </c>
    </row>
    <row r="25" spans="1:119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8"/>
    </row>
    <row r="26" spans="1:119" ht="15.75" customHeight="1" thickBot="1">
      <c r="A26" s="99" t="s">
        <v>41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33" ht="24" thickBot="1">
      <c r="A2" s="105" t="s">
        <v>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33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161291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161291</v>
      </c>
      <c r="O5" s="30">
        <f t="shared" ref="O5:O22" si="2">(N5/O$24)</f>
        <v>183.28522727272727</v>
      </c>
      <c r="P5" s="6"/>
    </row>
    <row r="6" spans="1:133">
      <c r="A6" s="12"/>
      <c r="B6" s="42">
        <v>513</v>
      </c>
      <c r="C6" s="19" t="s">
        <v>20</v>
      </c>
      <c r="D6" s="43">
        <v>124955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124955</v>
      </c>
      <c r="O6" s="44">
        <f t="shared" si="2"/>
        <v>141.99431818181819</v>
      </c>
      <c r="P6" s="9"/>
    </row>
    <row r="7" spans="1:133">
      <c r="A7" s="12"/>
      <c r="B7" s="42">
        <v>514</v>
      </c>
      <c r="C7" s="19" t="s">
        <v>21</v>
      </c>
      <c r="D7" s="43">
        <v>6000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6000</v>
      </c>
      <c r="O7" s="44">
        <f t="shared" si="2"/>
        <v>6.8181818181818183</v>
      </c>
      <c r="P7" s="9"/>
    </row>
    <row r="8" spans="1:133">
      <c r="A8" s="12"/>
      <c r="B8" s="42">
        <v>519</v>
      </c>
      <c r="C8" s="19" t="s">
        <v>56</v>
      </c>
      <c r="D8" s="43">
        <v>30336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30336</v>
      </c>
      <c r="O8" s="44">
        <f t="shared" si="2"/>
        <v>34.472727272727276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165452</v>
      </c>
      <c r="E9" s="29">
        <f t="shared" si="3"/>
        <v>34615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200067</v>
      </c>
      <c r="O9" s="41">
        <f t="shared" si="2"/>
        <v>227.34886363636363</v>
      </c>
      <c r="P9" s="10"/>
    </row>
    <row r="10" spans="1:133">
      <c r="A10" s="12"/>
      <c r="B10" s="42">
        <v>521</v>
      </c>
      <c r="C10" s="19" t="s">
        <v>25</v>
      </c>
      <c r="D10" s="43">
        <v>165310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165310</v>
      </c>
      <c r="O10" s="44">
        <f t="shared" si="2"/>
        <v>187.85227272727272</v>
      </c>
      <c r="P10" s="9"/>
    </row>
    <row r="11" spans="1:133">
      <c r="A11" s="12"/>
      <c r="B11" s="42">
        <v>522</v>
      </c>
      <c r="C11" s="19" t="s">
        <v>26</v>
      </c>
      <c r="D11" s="43">
        <v>0</v>
      </c>
      <c r="E11" s="43">
        <v>34615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34615</v>
      </c>
      <c r="O11" s="44">
        <f t="shared" si="2"/>
        <v>39.335227272727273</v>
      </c>
      <c r="P11" s="9"/>
    </row>
    <row r="12" spans="1:133">
      <c r="A12" s="12"/>
      <c r="B12" s="42">
        <v>529</v>
      </c>
      <c r="C12" s="19" t="s">
        <v>52</v>
      </c>
      <c r="D12" s="43">
        <v>142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142</v>
      </c>
      <c r="O12" s="44">
        <f t="shared" si="2"/>
        <v>0.16136363636363638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512264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512264</v>
      </c>
      <c r="O13" s="41">
        <f t="shared" si="2"/>
        <v>582.11818181818182</v>
      </c>
      <c r="P13" s="10"/>
    </row>
    <row r="14" spans="1:133">
      <c r="A14" s="12"/>
      <c r="B14" s="42">
        <v>534</v>
      </c>
      <c r="C14" s="19" t="s">
        <v>57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64689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64689</v>
      </c>
      <c r="O14" s="44">
        <f t="shared" si="2"/>
        <v>73.510227272727278</v>
      </c>
      <c r="P14" s="9"/>
    </row>
    <row r="15" spans="1:133">
      <c r="A15" s="12"/>
      <c r="B15" s="42">
        <v>536</v>
      </c>
      <c r="C15" s="19" t="s">
        <v>58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447575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447575</v>
      </c>
      <c r="O15" s="44">
        <f t="shared" si="2"/>
        <v>508.60795454545456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0</v>
      </c>
      <c r="E16" s="29">
        <f t="shared" si="5"/>
        <v>192147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192147</v>
      </c>
      <c r="O16" s="41">
        <f t="shared" si="2"/>
        <v>218.34886363636363</v>
      </c>
      <c r="P16" s="10"/>
    </row>
    <row r="17" spans="1:119">
      <c r="A17" s="12"/>
      <c r="B17" s="42">
        <v>541</v>
      </c>
      <c r="C17" s="19" t="s">
        <v>59</v>
      </c>
      <c r="D17" s="43">
        <v>0</v>
      </c>
      <c r="E17" s="43">
        <v>192147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192147</v>
      </c>
      <c r="O17" s="44">
        <f t="shared" si="2"/>
        <v>218.34886363636363</v>
      </c>
      <c r="P17" s="9"/>
    </row>
    <row r="18" spans="1:119" ht="15.75">
      <c r="A18" s="26" t="s">
        <v>43</v>
      </c>
      <c r="B18" s="27"/>
      <c r="C18" s="28"/>
      <c r="D18" s="29">
        <f t="shared" ref="D18:M18" si="6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10626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10626</v>
      </c>
      <c r="O18" s="41">
        <f t="shared" si="2"/>
        <v>12.074999999999999</v>
      </c>
      <c r="P18" s="10"/>
    </row>
    <row r="19" spans="1:119">
      <c r="A19" s="45"/>
      <c r="B19" s="46">
        <v>554</v>
      </c>
      <c r="C19" s="47" t="s">
        <v>44</v>
      </c>
      <c r="D19" s="43">
        <v>0</v>
      </c>
      <c r="E19" s="43">
        <v>0</v>
      </c>
      <c r="F19" s="43">
        <v>0</v>
      </c>
      <c r="G19" s="43">
        <v>10626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10626</v>
      </c>
      <c r="O19" s="44">
        <f t="shared" si="2"/>
        <v>12.074999999999999</v>
      </c>
      <c r="P19" s="9"/>
    </row>
    <row r="20" spans="1:119" ht="15.75">
      <c r="A20" s="26" t="s">
        <v>38</v>
      </c>
      <c r="B20" s="27"/>
      <c r="C20" s="28"/>
      <c r="D20" s="29">
        <f t="shared" ref="D20:M20" si="7">SUM(D21:D21)</f>
        <v>585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585</v>
      </c>
      <c r="O20" s="41">
        <f t="shared" si="2"/>
        <v>0.66477272727272729</v>
      </c>
      <c r="P20" s="9"/>
    </row>
    <row r="21" spans="1:119" ht="15.75" thickBot="1">
      <c r="A21" s="12"/>
      <c r="B21" s="42">
        <v>574</v>
      </c>
      <c r="C21" s="19" t="s">
        <v>71</v>
      </c>
      <c r="D21" s="43">
        <v>585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585</v>
      </c>
      <c r="O21" s="44">
        <f t="shared" si="2"/>
        <v>0.66477272727272729</v>
      </c>
      <c r="P21" s="9"/>
    </row>
    <row r="22" spans="1:119" ht="16.5" thickBot="1">
      <c r="A22" s="13" t="s">
        <v>10</v>
      </c>
      <c r="B22" s="21"/>
      <c r="C22" s="20"/>
      <c r="D22" s="14">
        <f>SUM(D5,D9,D13,D16,D18,D20)</f>
        <v>327328</v>
      </c>
      <c r="E22" s="14">
        <f t="shared" ref="E22:M22" si="8">SUM(E5,E9,E13,E16,E18,E20)</f>
        <v>226762</v>
      </c>
      <c r="F22" s="14">
        <f t="shared" si="8"/>
        <v>0</v>
      </c>
      <c r="G22" s="14">
        <f t="shared" si="8"/>
        <v>10626</v>
      </c>
      <c r="H22" s="14">
        <f t="shared" si="8"/>
        <v>0</v>
      </c>
      <c r="I22" s="14">
        <f t="shared" si="8"/>
        <v>512264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1076980</v>
      </c>
      <c r="O22" s="35">
        <f t="shared" si="2"/>
        <v>1223.840909090909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5" t="s">
        <v>74</v>
      </c>
      <c r="M24" s="95"/>
      <c r="N24" s="95"/>
      <c r="O24" s="39">
        <v>880</v>
      </c>
    </row>
    <row r="25" spans="1:119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8"/>
    </row>
    <row r="26" spans="1:119" ht="15.75" customHeight="1" thickBot="1">
      <c r="A26" s="99" t="s">
        <v>41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33" ht="24" thickBot="1">
      <c r="A2" s="105" t="s">
        <v>70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33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124989</v>
      </c>
      <c r="E5" s="24">
        <f t="shared" si="0"/>
        <v>3368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128357</v>
      </c>
      <c r="O5" s="30">
        <f t="shared" ref="O5:O20" si="2">(N5/O$22)</f>
        <v>148.56134259259258</v>
      </c>
      <c r="P5" s="6"/>
    </row>
    <row r="6" spans="1:133">
      <c r="A6" s="12"/>
      <c r="B6" s="42">
        <v>513</v>
      </c>
      <c r="C6" s="19" t="s">
        <v>20</v>
      </c>
      <c r="D6" s="43">
        <v>89036</v>
      </c>
      <c r="E6" s="43">
        <v>3368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92404</v>
      </c>
      <c r="O6" s="44">
        <f t="shared" si="2"/>
        <v>106.94907407407408</v>
      </c>
      <c r="P6" s="9"/>
    </row>
    <row r="7" spans="1:133">
      <c r="A7" s="12"/>
      <c r="B7" s="42">
        <v>514</v>
      </c>
      <c r="C7" s="19" t="s">
        <v>21</v>
      </c>
      <c r="D7" s="43">
        <v>12060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12060</v>
      </c>
      <c r="O7" s="44">
        <f t="shared" si="2"/>
        <v>13.958333333333334</v>
      </c>
      <c r="P7" s="9"/>
    </row>
    <row r="8" spans="1:133">
      <c r="A8" s="12"/>
      <c r="B8" s="42">
        <v>519</v>
      </c>
      <c r="C8" s="19" t="s">
        <v>56</v>
      </c>
      <c r="D8" s="43">
        <v>23893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23893</v>
      </c>
      <c r="O8" s="44">
        <f t="shared" si="2"/>
        <v>27.653935185185187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227526</v>
      </c>
      <c r="E9" s="29">
        <f t="shared" si="3"/>
        <v>25627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253153</v>
      </c>
      <c r="O9" s="41">
        <f t="shared" si="2"/>
        <v>293.00115740740739</v>
      </c>
      <c r="P9" s="10"/>
    </row>
    <row r="10" spans="1:133">
      <c r="A10" s="12"/>
      <c r="B10" s="42">
        <v>521</v>
      </c>
      <c r="C10" s="19" t="s">
        <v>25</v>
      </c>
      <c r="D10" s="43">
        <v>226790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226790</v>
      </c>
      <c r="O10" s="44">
        <f t="shared" si="2"/>
        <v>262.48842592592592</v>
      </c>
      <c r="P10" s="9"/>
    </row>
    <row r="11" spans="1:133">
      <c r="A11" s="12"/>
      <c r="B11" s="42">
        <v>522</v>
      </c>
      <c r="C11" s="19" t="s">
        <v>26</v>
      </c>
      <c r="D11" s="43">
        <v>0</v>
      </c>
      <c r="E11" s="43">
        <v>25627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25627</v>
      </c>
      <c r="O11" s="44">
        <f t="shared" si="2"/>
        <v>29.66087962962963</v>
      </c>
      <c r="P11" s="9"/>
    </row>
    <row r="12" spans="1:133">
      <c r="A12" s="12"/>
      <c r="B12" s="42">
        <v>529</v>
      </c>
      <c r="C12" s="19" t="s">
        <v>52</v>
      </c>
      <c r="D12" s="43">
        <v>736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736</v>
      </c>
      <c r="O12" s="44">
        <f t="shared" si="2"/>
        <v>0.85185185185185186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506964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506964</v>
      </c>
      <c r="O13" s="41">
        <f t="shared" si="2"/>
        <v>586.76388888888891</v>
      </c>
      <c r="P13" s="10"/>
    </row>
    <row r="14" spans="1:133">
      <c r="A14" s="12"/>
      <c r="B14" s="42">
        <v>534</v>
      </c>
      <c r="C14" s="19" t="s">
        <v>57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60873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60873</v>
      </c>
      <c r="O14" s="44">
        <f t="shared" si="2"/>
        <v>70.454861111111114</v>
      </c>
      <c r="P14" s="9"/>
    </row>
    <row r="15" spans="1:133">
      <c r="A15" s="12"/>
      <c r="B15" s="42">
        <v>536</v>
      </c>
      <c r="C15" s="19" t="s">
        <v>58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446091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446091</v>
      </c>
      <c r="O15" s="44">
        <f t="shared" si="2"/>
        <v>516.30902777777783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0</v>
      </c>
      <c r="E16" s="29">
        <f t="shared" si="5"/>
        <v>151313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151313</v>
      </c>
      <c r="O16" s="41">
        <f t="shared" si="2"/>
        <v>175.13078703703704</v>
      </c>
      <c r="P16" s="10"/>
    </row>
    <row r="17" spans="1:119">
      <c r="A17" s="12"/>
      <c r="B17" s="42">
        <v>541</v>
      </c>
      <c r="C17" s="19" t="s">
        <v>59</v>
      </c>
      <c r="D17" s="43">
        <v>0</v>
      </c>
      <c r="E17" s="43">
        <v>151313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151313</v>
      </c>
      <c r="O17" s="44">
        <f t="shared" si="2"/>
        <v>175.13078703703704</v>
      </c>
      <c r="P17" s="9"/>
    </row>
    <row r="18" spans="1:119" ht="15.75">
      <c r="A18" s="26" t="s">
        <v>38</v>
      </c>
      <c r="B18" s="27"/>
      <c r="C18" s="28"/>
      <c r="D18" s="29">
        <f t="shared" ref="D18:M18" si="6">SUM(D19:D19)</f>
        <v>301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301</v>
      </c>
      <c r="O18" s="41">
        <f t="shared" si="2"/>
        <v>0.34837962962962965</v>
      </c>
      <c r="P18" s="9"/>
    </row>
    <row r="19" spans="1:119" ht="15.75" thickBot="1">
      <c r="A19" s="12"/>
      <c r="B19" s="42">
        <v>574</v>
      </c>
      <c r="C19" s="19" t="s">
        <v>71</v>
      </c>
      <c r="D19" s="43">
        <v>301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301</v>
      </c>
      <c r="O19" s="44">
        <f t="shared" si="2"/>
        <v>0.34837962962962965</v>
      </c>
      <c r="P19" s="9"/>
    </row>
    <row r="20" spans="1:119" ht="16.5" thickBot="1">
      <c r="A20" s="13" t="s">
        <v>10</v>
      </c>
      <c r="B20" s="21"/>
      <c r="C20" s="20"/>
      <c r="D20" s="14">
        <f>SUM(D5,D9,D13,D16,D18)</f>
        <v>352816</v>
      </c>
      <c r="E20" s="14">
        <f t="shared" ref="E20:M20" si="7">SUM(E5,E9,E13,E16,E18)</f>
        <v>180308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506964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1040088</v>
      </c>
      <c r="O20" s="35">
        <f t="shared" si="2"/>
        <v>1203.8055555555557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5" t="s">
        <v>72</v>
      </c>
      <c r="M22" s="95"/>
      <c r="N22" s="95"/>
      <c r="O22" s="39">
        <v>864</v>
      </c>
    </row>
    <row r="23" spans="1:119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</row>
    <row r="24" spans="1:119" ht="15.75" customHeight="1" thickBot="1">
      <c r="A24" s="99" t="s">
        <v>41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33" ht="24" thickBot="1">
      <c r="A2" s="105" t="s">
        <v>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33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121553</v>
      </c>
      <c r="E5" s="24">
        <f t="shared" si="0"/>
        <v>15776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16025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153354</v>
      </c>
      <c r="O5" s="30">
        <f t="shared" ref="O5:O21" si="2">(N5/O$23)</f>
        <v>172.30786516853934</v>
      </c>
      <c r="P5" s="6"/>
    </row>
    <row r="6" spans="1:133">
      <c r="A6" s="12"/>
      <c r="B6" s="42">
        <v>513</v>
      </c>
      <c r="C6" s="19" t="s">
        <v>20</v>
      </c>
      <c r="D6" s="43">
        <v>89096</v>
      </c>
      <c r="E6" s="43">
        <v>3981</v>
      </c>
      <c r="F6" s="43">
        <v>0</v>
      </c>
      <c r="G6" s="43">
        <v>0</v>
      </c>
      <c r="H6" s="43">
        <v>0</v>
      </c>
      <c r="I6" s="43">
        <v>2169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95246</v>
      </c>
      <c r="O6" s="44">
        <f t="shared" si="2"/>
        <v>107.01797752808989</v>
      </c>
      <c r="P6" s="9"/>
    </row>
    <row r="7" spans="1:133">
      <c r="A7" s="12"/>
      <c r="B7" s="42">
        <v>514</v>
      </c>
      <c r="C7" s="19" t="s">
        <v>21</v>
      </c>
      <c r="D7" s="43">
        <v>6000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6000</v>
      </c>
      <c r="O7" s="44">
        <f t="shared" si="2"/>
        <v>6.7415730337078648</v>
      </c>
      <c r="P7" s="9"/>
    </row>
    <row r="8" spans="1:133">
      <c r="A8" s="12"/>
      <c r="B8" s="42">
        <v>517</v>
      </c>
      <c r="C8" s="19" t="s">
        <v>22</v>
      </c>
      <c r="D8" s="43">
        <v>0</v>
      </c>
      <c r="E8" s="43">
        <v>11795</v>
      </c>
      <c r="F8" s="43">
        <v>0</v>
      </c>
      <c r="G8" s="43">
        <v>0</v>
      </c>
      <c r="H8" s="43">
        <v>0</v>
      </c>
      <c r="I8" s="43">
        <v>13856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25651</v>
      </c>
      <c r="O8" s="44">
        <f t="shared" si="2"/>
        <v>28.821348314606741</v>
      </c>
      <c r="P8" s="9"/>
    </row>
    <row r="9" spans="1:133">
      <c r="A9" s="12"/>
      <c r="B9" s="42">
        <v>519</v>
      </c>
      <c r="C9" s="19" t="s">
        <v>56</v>
      </c>
      <c r="D9" s="43">
        <v>26457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26457</v>
      </c>
      <c r="O9" s="44">
        <f t="shared" si="2"/>
        <v>29.726966292134833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SUM(D11:D13)</f>
        <v>133915</v>
      </c>
      <c r="E10" s="29">
        <f t="shared" si="3"/>
        <v>45722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179637</v>
      </c>
      <c r="O10" s="41">
        <f t="shared" si="2"/>
        <v>201.83932584269664</v>
      </c>
      <c r="P10" s="10"/>
    </row>
    <row r="11" spans="1:133">
      <c r="A11" s="12"/>
      <c r="B11" s="42">
        <v>521</v>
      </c>
      <c r="C11" s="19" t="s">
        <v>25</v>
      </c>
      <c r="D11" s="43">
        <v>133188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133188</v>
      </c>
      <c r="O11" s="44">
        <f t="shared" si="2"/>
        <v>149.64943820224718</v>
      </c>
      <c r="P11" s="9"/>
    </row>
    <row r="12" spans="1:133">
      <c r="A12" s="12"/>
      <c r="B12" s="42">
        <v>522</v>
      </c>
      <c r="C12" s="19" t="s">
        <v>26</v>
      </c>
      <c r="D12" s="43">
        <v>0</v>
      </c>
      <c r="E12" s="43">
        <v>45722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45722</v>
      </c>
      <c r="O12" s="44">
        <f t="shared" si="2"/>
        <v>51.373033707865169</v>
      </c>
      <c r="P12" s="9"/>
    </row>
    <row r="13" spans="1:133">
      <c r="A13" s="12"/>
      <c r="B13" s="42">
        <v>529</v>
      </c>
      <c r="C13" s="19" t="s">
        <v>52</v>
      </c>
      <c r="D13" s="43">
        <v>727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727</v>
      </c>
      <c r="O13" s="44">
        <f t="shared" si="2"/>
        <v>0.81685393258426964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452311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452311</v>
      </c>
      <c r="O14" s="41">
        <f t="shared" si="2"/>
        <v>508.21460674157305</v>
      </c>
      <c r="P14" s="10"/>
    </row>
    <row r="15" spans="1:133">
      <c r="A15" s="12"/>
      <c r="B15" s="42">
        <v>534</v>
      </c>
      <c r="C15" s="19" t="s">
        <v>57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53044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53044</v>
      </c>
      <c r="O15" s="44">
        <f t="shared" si="2"/>
        <v>59.6</v>
      </c>
      <c r="P15" s="9"/>
    </row>
    <row r="16" spans="1:133">
      <c r="A16" s="12"/>
      <c r="B16" s="42">
        <v>536</v>
      </c>
      <c r="C16" s="19" t="s">
        <v>58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399267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399267</v>
      </c>
      <c r="O16" s="44">
        <f t="shared" si="2"/>
        <v>448.61460674157303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0</v>
      </c>
      <c r="E17" s="29">
        <f t="shared" si="5"/>
        <v>98901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98901</v>
      </c>
      <c r="O17" s="41">
        <f t="shared" si="2"/>
        <v>111.12471910112359</v>
      </c>
      <c r="P17" s="10"/>
    </row>
    <row r="18" spans="1:119">
      <c r="A18" s="12"/>
      <c r="B18" s="42">
        <v>541</v>
      </c>
      <c r="C18" s="19" t="s">
        <v>59</v>
      </c>
      <c r="D18" s="43">
        <v>0</v>
      </c>
      <c r="E18" s="43">
        <v>98901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98901</v>
      </c>
      <c r="O18" s="44">
        <f t="shared" si="2"/>
        <v>111.12471910112359</v>
      </c>
      <c r="P18" s="9"/>
    </row>
    <row r="19" spans="1:119" ht="15.75">
      <c r="A19" s="26" t="s">
        <v>38</v>
      </c>
      <c r="B19" s="27"/>
      <c r="C19" s="28"/>
      <c r="D19" s="29">
        <f t="shared" ref="D19:M19" si="6">SUM(D20:D20)</f>
        <v>2027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2027</v>
      </c>
      <c r="O19" s="41">
        <f t="shared" si="2"/>
        <v>2.2775280898876407</v>
      </c>
      <c r="P19" s="9"/>
    </row>
    <row r="20" spans="1:119" ht="15.75" thickBot="1">
      <c r="A20" s="12"/>
      <c r="B20" s="42">
        <v>572</v>
      </c>
      <c r="C20" s="19" t="s">
        <v>60</v>
      </c>
      <c r="D20" s="43">
        <v>2027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2027</v>
      </c>
      <c r="O20" s="44">
        <f t="shared" si="2"/>
        <v>2.2775280898876407</v>
      </c>
      <c r="P20" s="9"/>
    </row>
    <row r="21" spans="1:119" ht="16.5" thickBot="1">
      <c r="A21" s="13" t="s">
        <v>10</v>
      </c>
      <c r="B21" s="21"/>
      <c r="C21" s="20"/>
      <c r="D21" s="14">
        <f>SUM(D5,D10,D14,D17,D19)</f>
        <v>257495</v>
      </c>
      <c r="E21" s="14">
        <f t="shared" ref="E21:M21" si="7">SUM(E5,E10,E14,E17,E19)</f>
        <v>160399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468336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886230</v>
      </c>
      <c r="O21" s="35">
        <f t="shared" si="2"/>
        <v>995.76404494382018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5" t="s">
        <v>69</v>
      </c>
      <c r="M23" s="95"/>
      <c r="N23" s="95"/>
      <c r="O23" s="39">
        <v>890</v>
      </c>
    </row>
    <row r="24" spans="1:119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8"/>
    </row>
    <row r="25" spans="1:119" ht="15.75" customHeight="1" thickBot="1">
      <c r="A25" s="99" t="s">
        <v>41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33" ht="24" thickBot="1">
      <c r="A2" s="105" t="s">
        <v>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33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187857</v>
      </c>
      <c r="E5" s="24">
        <f t="shared" si="0"/>
        <v>4610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19954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212421</v>
      </c>
      <c r="O5" s="30">
        <f t="shared" ref="O5:O23" si="2">(N5/O$25)</f>
        <v>243.8817451205511</v>
      </c>
      <c r="P5" s="6"/>
    </row>
    <row r="6" spans="1:133">
      <c r="A6" s="12"/>
      <c r="B6" s="42">
        <v>513</v>
      </c>
      <c r="C6" s="19" t="s">
        <v>20</v>
      </c>
      <c r="D6" s="43">
        <v>151920</v>
      </c>
      <c r="E6" s="43">
        <v>1000</v>
      </c>
      <c r="F6" s="43">
        <v>0</v>
      </c>
      <c r="G6" s="43">
        <v>0</v>
      </c>
      <c r="H6" s="43">
        <v>0</v>
      </c>
      <c r="I6" s="43">
        <v>5740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158660</v>
      </c>
      <c r="O6" s="44">
        <f t="shared" si="2"/>
        <v>182.15843857634903</v>
      </c>
      <c r="P6" s="9"/>
    </row>
    <row r="7" spans="1:133">
      <c r="A7" s="12"/>
      <c r="B7" s="42">
        <v>514</v>
      </c>
      <c r="C7" s="19" t="s">
        <v>21</v>
      </c>
      <c r="D7" s="43">
        <v>4800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4800</v>
      </c>
      <c r="O7" s="44">
        <f t="shared" si="2"/>
        <v>5.5109070034443173</v>
      </c>
      <c r="P7" s="9"/>
    </row>
    <row r="8" spans="1:133">
      <c r="A8" s="12"/>
      <c r="B8" s="42">
        <v>517</v>
      </c>
      <c r="C8" s="19" t="s">
        <v>22</v>
      </c>
      <c r="D8" s="43">
        <v>6300</v>
      </c>
      <c r="E8" s="43">
        <v>3610</v>
      </c>
      <c r="F8" s="43">
        <v>0</v>
      </c>
      <c r="G8" s="43">
        <v>0</v>
      </c>
      <c r="H8" s="43">
        <v>0</v>
      </c>
      <c r="I8" s="43">
        <v>14214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24124</v>
      </c>
      <c r="O8" s="44">
        <f t="shared" si="2"/>
        <v>27.696900114810564</v>
      </c>
      <c r="P8" s="9"/>
    </row>
    <row r="9" spans="1:133">
      <c r="A9" s="12"/>
      <c r="B9" s="42">
        <v>519</v>
      </c>
      <c r="C9" s="19" t="s">
        <v>56</v>
      </c>
      <c r="D9" s="43">
        <v>24837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24837</v>
      </c>
      <c r="O9" s="44">
        <f t="shared" si="2"/>
        <v>28.515499425947187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SUM(D11:D13)</f>
        <v>125680</v>
      </c>
      <c r="E10" s="29">
        <f t="shared" si="3"/>
        <v>14028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139708</v>
      </c>
      <c r="O10" s="41">
        <f t="shared" si="2"/>
        <v>160.39954075774972</v>
      </c>
      <c r="P10" s="10"/>
    </row>
    <row r="11" spans="1:133">
      <c r="A11" s="12"/>
      <c r="B11" s="42">
        <v>521</v>
      </c>
      <c r="C11" s="19" t="s">
        <v>25</v>
      </c>
      <c r="D11" s="43">
        <v>125435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125435</v>
      </c>
      <c r="O11" s="44">
        <f t="shared" si="2"/>
        <v>144.0126291618829</v>
      </c>
      <c r="P11" s="9"/>
    </row>
    <row r="12" spans="1:133">
      <c r="A12" s="12"/>
      <c r="B12" s="42">
        <v>522</v>
      </c>
      <c r="C12" s="19" t="s">
        <v>26</v>
      </c>
      <c r="D12" s="43">
        <v>0</v>
      </c>
      <c r="E12" s="43">
        <v>14028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14028</v>
      </c>
      <c r="O12" s="44">
        <f t="shared" si="2"/>
        <v>16.105625717566017</v>
      </c>
      <c r="P12" s="9"/>
    </row>
    <row r="13" spans="1:133">
      <c r="A13" s="12"/>
      <c r="B13" s="42">
        <v>529</v>
      </c>
      <c r="C13" s="19" t="s">
        <v>52</v>
      </c>
      <c r="D13" s="43">
        <v>245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245</v>
      </c>
      <c r="O13" s="44">
        <f t="shared" si="2"/>
        <v>0.28128587830080365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471993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471993</v>
      </c>
      <c r="O14" s="41">
        <f t="shared" si="2"/>
        <v>541.89781859931111</v>
      </c>
      <c r="P14" s="10"/>
    </row>
    <row r="15" spans="1:133">
      <c r="A15" s="12"/>
      <c r="B15" s="42">
        <v>534</v>
      </c>
      <c r="C15" s="19" t="s">
        <v>57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51411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51411</v>
      </c>
      <c r="O15" s="44">
        <f t="shared" si="2"/>
        <v>59.025258323765783</v>
      </c>
      <c r="P15" s="9"/>
    </row>
    <row r="16" spans="1:133">
      <c r="A16" s="12"/>
      <c r="B16" s="42">
        <v>536</v>
      </c>
      <c r="C16" s="19" t="s">
        <v>58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420582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420582</v>
      </c>
      <c r="O16" s="44">
        <f t="shared" si="2"/>
        <v>482.87256027554537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0</v>
      </c>
      <c r="E17" s="29">
        <f t="shared" si="5"/>
        <v>100239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100239</v>
      </c>
      <c r="O17" s="41">
        <f t="shared" si="2"/>
        <v>115.0849598163031</v>
      </c>
      <c r="P17" s="10"/>
    </row>
    <row r="18" spans="1:119">
      <c r="A18" s="12"/>
      <c r="B18" s="42">
        <v>541</v>
      </c>
      <c r="C18" s="19" t="s">
        <v>59</v>
      </c>
      <c r="D18" s="43">
        <v>0</v>
      </c>
      <c r="E18" s="43">
        <v>100239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100239</v>
      </c>
      <c r="O18" s="44">
        <f t="shared" si="2"/>
        <v>115.0849598163031</v>
      </c>
      <c r="P18" s="9"/>
    </row>
    <row r="19" spans="1:119" ht="15.75">
      <c r="A19" s="26" t="s">
        <v>38</v>
      </c>
      <c r="B19" s="27"/>
      <c r="C19" s="28"/>
      <c r="D19" s="29">
        <f t="shared" ref="D19:M19" si="6">SUM(D20:D20)</f>
        <v>0</v>
      </c>
      <c r="E19" s="29">
        <f t="shared" si="6"/>
        <v>2836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2836</v>
      </c>
      <c r="O19" s="41">
        <f t="shared" si="2"/>
        <v>3.256027554535017</v>
      </c>
      <c r="P19" s="9"/>
    </row>
    <row r="20" spans="1:119">
      <c r="A20" s="12"/>
      <c r="B20" s="42">
        <v>572</v>
      </c>
      <c r="C20" s="19" t="s">
        <v>60</v>
      </c>
      <c r="D20" s="43">
        <v>0</v>
      </c>
      <c r="E20" s="43">
        <v>2836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2836</v>
      </c>
      <c r="O20" s="44">
        <f t="shared" si="2"/>
        <v>3.256027554535017</v>
      </c>
      <c r="P20" s="9"/>
    </row>
    <row r="21" spans="1:119" ht="15.75">
      <c r="A21" s="26" t="s">
        <v>61</v>
      </c>
      <c r="B21" s="27"/>
      <c r="C21" s="28"/>
      <c r="D21" s="29">
        <f t="shared" ref="D21:M21" si="7">SUM(D22:D22)</f>
        <v>0</v>
      </c>
      <c r="E21" s="29">
        <f t="shared" si="7"/>
        <v>6300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6300</v>
      </c>
      <c r="O21" s="41">
        <f t="shared" si="2"/>
        <v>7.2330654420206661</v>
      </c>
      <c r="P21" s="9"/>
    </row>
    <row r="22" spans="1:119" ht="15.75" thickBot="1">
      <c r="A22" s="12"/>
      <c r="B22" s="42">
        <v>581</v>
      </c>
      <c r="C22" s="19" t="s">
        <v>62</v>
      </c>
      <c r="D22" s="43">
        <v>0</v>
      </c>
      <c r="E22" s="43">
        <v>6300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6300</v>
      </c>
      <c r="O22" s="44">
        <f t="shared" si="2"/>
        <v>7.2330654420206661</v>
      </c>
      <c r="P22" s="9"/>
    </row>
    <row r="23" spans="1:119" ht="16.5" thickBot="1">
      <c r="A23" s="13" t="s">
        <v>10</v>
      </c>
      <c r="B23" s="21"/>
      <c r="C23" s="20"/>
      <c r="D23" s="14">
        <f>SUM(D5,D10,D14,D17,D19,D21)</f>
        <v>313537</v>
      </c>
      <c r="E23" s="14">
        <f t="shared" ref="E23:M23" si="8">SUM(E5,E10,E14,E17,E19,E21)</f>
        <v>128013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491947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933497</v>
      </c>
      <c r="O23" s="35">
        <f t="shared" si="2"/>
        <v>1071.7531572904707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5" t="s">
        <v>67</v>
      </c>
      <c r="M25" s="95"/>
      <c r="N25" s="95"/>
      <c r="O25" s="39">
        <v>871</v>
      </c>
    </row>
    <row r="26" spans="1:119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</row>
    <row r="27" spans="1:119" ht="15.75" customHeight="1" thickBot="1">
      <c r="A27" s="99" t="s">
        <v>41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6" t="s">
        <v>36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  <c r="P1" s="48"/>
      <c r="Q1" s="49"/>
    </row>
    <row r="2" spans="1:133" ht="24" thickBot="1">
      <c r="A2" s="129" t="s">
        <v>55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48"/>
      <c r="Q2" s="49"/>
    </row>
    <row r="3" spans="1:133" ht="18" customHeight="1">
      <c r="A3" s="132" t="s">
        <v>12</v>
      </c>
      <c r="B3" s="133"/>
      <c r="C3" s="134"/>
      <c r="D3" s="138" t="s">
        <v>6</v>
      </c>
      <c r="E3" s="139"/>
      <c r="F3" s="139"/>
      <c r="G3" s="139"/>
      <c r="H3" s="140"/>
      <c r="I3" s="138" t="s">
        <v>7</v>
      </c>
      <c r="J3" s="140"/>
      <c r="K3" s="138" t="s">
        <v>9</v>
      </c>
      <c r="L3" s="140"/>
      <c r="M3" s="50"/>
      <c r="N3" s="51"/>
      <c r="O3" s="141" t="s">
        <v>17</v>
      </c>
      <c r="P3" s="52"/>
      <c r="Q3" s="49"/>
    </row>
    <row r="4" spans="1:133" ht="32.25" customHeight="1" thickBot="1">
      <c r="A4" s="135"/>
      <c r="B4" s="136"/>
      <c r="C4" s="137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2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SUM(D6:D9)</f>
        <v>121032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5" si="1">SUM(D5:M5)</f>
        <v>121032</v>
      </c>
      <c r="O5" s="61">
        <f t="shared" ref="O5:O25" si="2">(N5/O$27)</f>
        <v>139.92138728323698</v>
      </c>
      <c r="P5" s="62"/>
    </row>
    <row r="6" spans="1:133">
      <c r="A6" s="64"/>
      <c r="B6" s="65">
        <v>513</v>
      </c>
      <c r="C6" s="66" t="s">
        <v>20</v>
      </c>
      <c r="D6" s="67">
        <v>82212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82212</v>
      </c>
      <c r="O6" s="68">
        <f t="shared" si="2"/>
        <v>95.042774566473994</v>
      </c>
      <c r="P6" s="69"/>
    </row>
    <row r="7" spans="1:133">
      <c r="A7" s="64"/>
      <c r="B7" s="65">
        <v>514</v>
      </c>
      <c r="C7" s="66" t="s">
        <v>21</v>
      </c>
      <c r="D7" s="67">
        <v>5550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5550</v>
      </c>
      <c r="O7" s="68">
        <f t="shared" si="2"/>
        <v>6.4161849710982661</v>
      </c>
      <c r="P7" s="69"/>
    </row>
    <row r="8" spans="1:133">
      <c r="A8" s="64"/>
      <c r="B8" s="65">
        <v>517</v>
      </c>
      <c r="C8" s="66" t="s">
        <v>22</v>
      </c>
      <c r="D8" s="67">
        <v>6600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6600</v>
      </c>
      <c r="O8" s="68">
        <f t="shared" si="2"/>
        <v>7.6300578034682083</v>
      </c>
      <c r="P8" s="69"/>
    </row>
    <row r="9" spans="1:133">
      <c r="A9" s="64"/>
      <c r="B9" s="65">
        <v>519</v>
      </c>
      <c r="C9" s="66" t="s">
        <v>56</v>
      </c>
      <c r="D9" s="67">
        <v>26670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26670</v>
      </c>
      <c r="O9" s="68">
        <f t="shared" si="2"/>
        <v>30.832369942196532</v>
      </c>
      <c r="P9" s="69"/>
    </row>
    <row r="10" spans="1:133" ht="15.75">
      <c r="A10" s="70" t="s">
        <v>24</v>
      </c>
      <c r="B10" s="71"/>
      <c r="C10" s="72"/>
      <c r="D10" s="73">
        <f t="shared" ref="D10:M10" si="3">SUM(D11:D13)</f>
        <v>110682</v>
      </c>
      <c r="E10" s="73">
        <f t="shared" si="3"/>
        <v>20753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131435</v>
      </c>
      <c r="O10" s="75">
        <f t="shared" si="2"/>
        <v>151.94797687861271</v>
      </c>
      <c r="P10" s="76"/>
    </row>
    <row r="11" spans="1:133">
      <c r="A11" s="64"/>
      <c r="B11" s="65">
        <v>521</v>
      </c>
      <c r="C11" s="66" t="s">
        <v>25</v>
      </c>
      <c r="D11" s="67">
        <v>109997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109997</v>
      </c>
      <c r="O11" s="68">
        <f t="shared" si="2"/>
        <v>127.16416184971098</v>
      </c>
      <c r="P11" s="69"/>
    </row>
    <row r="12" spans="1:133">
      <c r="A12" s="64"/>
      <c r="B12" s="65">
        <v>522</v>
      </c>
      <c r="C12" s="66" t="s">
        <v>26</v>
      </c>
      <c r="D12" s="67">
        <v>0</v>
      </c>
      <c r="E12" s="67">
        <v>20753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20753</v>
      </c>
      <c r="O12" s="68">
        <f t="shared" si="2"/>
        <v>23.991907514450865</v>
      </c>
      <c r="P12" s="69"/>
    </row>
    <row r="13" spans="1:133">
      <c r="A13" s="64"/>
      <c r="B13" s="65">
        <v>529</v>
      </c>
      <c r="C13" s="66" t="s">
        <v>52</v>
      </c>
      <c r="D13" s="67">
        <v>685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685</v>
      </c>
      <c r="O13" s="68">
        <f t="shared" si="2"/>
        <v>0.79190751445086704</v>
      </c>
      <c r="P13" s="69"/>
    </row>
    <row r="14" spans="1:133" ht="15.75">
      <c r="A14" s="70" t="s">
        <v>27</v>
      </c>
      <c r="B14" s="71"/>
      <c r="C14" s="72"/>
      <c r="D14" s="73">
        <f t="shared" ref="D14:M14" si="4">SUM(D15:D16)</f>
        <v>0</v>
      </c>
      <c r="E14" s="73">
        <f t="shared" si="4"/>
        <v>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495253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495253</v>
      </c>
      <c r="O14" s="75">
        <f t="shared" si="2"/>
        <v>572.54682080924852</v>
      </c>
      <c r="P14" s="76"/>
    </row>
    <row r="15" spans="1:133">
      <c r="A15" s="64"/>
      <c r="B15" s="65">
        <v>534</v>
      </c>
      <c r="C15" s="66" t="s">
        <v>57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54819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54819</v>
      </c>
      <c r="O15" s="68">
        <f t="shared" si="2"/>
        <v>63.374566473988438</v>
      </c>
      <c r="P15" s="69"/>
    </row>
    <row r="16" spans="1:133">
      <c r="A16" s="64"/>
      <c r="B16" s="65">
        <v>536</v>
      </c>
      <c r="C16" s="66" t="s">
        <v>58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440434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440434</v>
      </c>
      <c r="O16" s="68">
        <f t="shared" si="2"/>
        <v>509.17225433526011</v>
      </c>
      <c r="P16" s="69"/>
    </row>
    <row r="17" spans="1:119" ht="15.75">
      <c r="A17" s="70" t="s">
        <v>30</v>
      </c>
      <c r="B17" s="71"/>
      <c r="C17" s="72"/>
      <c r="D17" s="73">
        <f t="shared" ref="D17:M17" si="5">SUM(D18:D18)</f>
        <v>0</v>
      </c>
      <c r="E17" s="73">
        <f t="shared" si="5"/>
        <v>56957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1"/>
        <v>56957</v>
      </c>
      <c r="O17" s="75">
        <f t="shared" si="2"/>
        <v>65.846242774566477</v>
      </c>
      <c r="P17" s="76"/>
    </row>
    <row r="18" spans="1:119">
      <c r="A18" s="64"/>
      <c r="B18" s="65">
        <v>541</v>
      </c>
      <c r="C18" s="66" t="s">
        <v>59</v>
      </c>
      <c r="D18" s="67">
        <v>0</v>
      </c>
      <c r="E18" s="67">
        <v>56957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56957</v>
      </c>
      <c r="O18" s="68">
        <f t="shared" si="2"/>
        <v>65.846242774566477</v>
      </c>
      <c r="P18" s="69"/>
    </row>
    <row r="19" spans="1:119" ht="15.75">
      <c r="A19" s="70" t="s">
        <v>43</v>
      </c>
      <c r="B19" s="71"/>
      <c r="C19" s="72"/>
      <c r="D19" s="73">
        <f t="shared" ref="D19:M19" si="6">SUM(D20:D20)</f>
        <v>0</v>
      </c>
      <c r="E19" s="73">
        <f t="shared" si="6"/>
        <v>0</v>
      </c>
      <c r="F19" s="73">
        <f t="shared" si="6"/>
        <v>0</v>
      </c>
      <c r="G19" s="73">
        <f t="shared" si="6"/>
        <v>26290</v>
      </c>
      <c r="H19" s="73">
        <f t="shared" si="6"/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1"/>
        <v>26290</v>
      </c>
      <c r="O19" s="75">
        <f t="shared" si="2"/>
        <v>30.393063583815028</v>
      </c>
      <c r="P19" s="76"/>
    </row>
    <row r="20" spans="1:119">
      <c r="A20" s="64"/>
      <c r="B20" s="65">
        <v>554</v>
      </c>
      <c r="C20" s="66" t="s">
        <v>44</v>
      </c>
      <c r="D20" s="67">
        <v>0</v>
      </c>
      <c r="E20" s="67">
        <v>0</v>
      </c>
      <c r="F20" s="67">
        <v>0</v>
      </c>
      <c r="G20" s="67">
        <v>26290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26290</v>
      </c>
      <c r="O20" s="68">
        <f t="shared" si="2"/>
        <v>30.393063583815028</v>
      </c>
      <c r="P20" s="69"/>
    </row>
    <row r="21" spans="1:119" ht="15.75">
      <c r="A21" s="70" t="s">
        <v>38</v>
      </c>
      <c r="B21" s="71"/>
      <c r="C21" s="72"/>
      <c r="D21" s="73">
        <f t="shared" ref="D21:M21" si="7">SUM(D22:D22)</f>
        <v>4628</v>
      </c>
      <c r="E21" s="73">
        <f t="shared" si="7"/>
        <v>0</v>
      </c>
      <c r="F21" s="73">
        <f t="shared" si="7"/>
        <v>0</v>
      </c>
      <c r="G21" s="73">
        <f t="shared" si="7"/>
        <v>0</v>
      </c>
      <c r="H21" s="73">
        <f t="shared" si="7"/>
        <v>0</v>
      </c>
      <c r="I21" s="73">
        <f t="shared" si="7"/>
        <v>0</v>
      </c>
      <c r="J21" s="73">
        <f t="shared" si="7"/>
        <v>0</v>
      </c>
      <c r="K21" s="73">
        <f t="shared" si="7"/>
        <v>0</v>
      </c>
      <c r="L21" s="73">
        <f t="shared" si="7"/>
        <v>0</v>
      </c>
      <c r="M21" s="73">
        <f t="shared" si="7"/>
        <v>0</v>
      </c>
      <c r="N21" s="73">
        <f t="shared" si="1"/>
        <v>4628</v>
      </c>
      <c r="O21" s="75">
        <f t="shared" si="2"/>
        <v>5.3502890173410407</v>
      </c>
      <c r="P21" s="69"/>
    </row>
    <row r="22" spans="1:119">
      <c r="A22" s="64"/>
      <c r="B22" s="65">
        <v>572</v>
      </c>
      <c r="C22" s="66" t="s">
        <v>60</v>
      </c>
      <c r="D22" s="67">
        <v>4628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4628</v>
      </c>
      <c r="O22" s="68">
        <f t="shared" si="2"/>
        <v>5.3502890173410407</v>
      </c>
      <c r="P22" s="69"/>
    </row>
    <row r="23" spans="1:119" ht="15.75">
      <c r="A23" s="70" t="s">
        <v>61</v>
      </c>
      <c r="B23" s="71"/>
      <c r="C23" s="72"/>
      <c r="D23" s="73">
        <f t="shared" ref="D23:M23" si="8">SUM(D24:D24)</f>
        <v>0</v>
      </c>
      <c r="E23" s="73">
        <f t="shared" si="8"/>
        <v>6600</v>
      </c>
      <c r="F23" s="73">
        <f t="shared" si="8"/>
        <v>0</v>
      </c>
      <c r="G23" s="73">
        <f t="shared" si="8"/>
        <v>0</v>
      </c>
      <c r="H23" s="73">
        <f t="shared" si="8"/>
        <v>0</v>
      </c>
      <c r="I23" s="73">
        <f t="shared" si="8"/>
        <v>0</v>
      </c>
      <c r="J23" s="73">
        <f t="shared" si="8"/>
        <v>0</v>
      </c>
      <c r="K23" s="73">
        <f t="shared" si="8"/>
        <v>0</v>
      </c>
      <c r="L23" s="73">
        <f t="shared" si="8"/>
        <v>0</v>
      </c>
      <c r="M23" s="73">
        <f t="shared" si="8"/>
        <v>0</v>
      </c>
      <c r="N23" s="73">
        <f t="shared" si="1"/>
        <v>6600</v>
      </c>
      <c r="O23" s="75">
        <f t="shared" si="2"/>
        <v>7.6300578034682083</v>
      </c>
      <c r="P23" s="69"/>
    </row>
    <row r="24" spans="1:119" ht="15.75" thickBot="1">
      <c r="A24" s="64"/>
      <c r="B24" s="65">
        <v>581</v>
      </c>
      <c r="C24" s="66" t="s">
        <v>62</v>
      </c>
      <c r="D24" s="67">
        <v>0</v>
      </c>
      <c r="E24" s="67">
        <v>6600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6600</v>
      </c>
      <c r="O24" s="68">
        <f t="shared" si="2"/>
        <v>7.6300578034682083</v>
      </c>
      <c r="P24" s="69"/>
    </row>
    <row r="25" spans="1:119" ht="16.5" thickBot="1">
      <c r="A25" s="77" t="s">
        <v>10</v>
      </c>
      <c r="B25" s="78"/>
      <c r="C25" s="79"/>
      <c r="D25" s="80">
        <f>SUM(D5,D10,D14,D17,D19,D21,D23)</f>
        <v>236342</v>
      </c>
      <c r="E25" s="80">
        <f t="shared" ref="E25:M25" si="9">SUM(E5,E10,E14,E17,E19,E21,E23)</f>
        <v>84310</v>
      </c>
      <c r="F25" s="80">
        <f t="shared" si="9"/>
        <v>0</v>
      </c>
      <c r="G25" s="80">
        <f t="shared" si="9"/>
        <v>26290</v>
      </c>
      <c r="H25" s="80">
        <f t="shared" si="9"/>
        <v>0</v>
      </c>
      <c r="I25" s="80">
        <f t="shared" si="9"/>
        <v>495253</v>
      </c>
      <c r="J25" s="80">
        <f t="shared" si="9"/>
        <v>0</v>
      </c>
      <c r="K25" s="80">
        <f t="shared" si="9"/>
        <v>0</v>
      </c>
      <c r="L25" s="80">
        <f t="shared" si="9"/>
        <v>0</v>
      </c>
      <c r="M25" s="80">
        <f t="shared" si="9"/>
        <v>0</v>
      </c>
      <c r="N25" s="80">
        <f t="shared" si="1"/>
        <v>842195</v>
      </c>
      <c r="O25" s="81">
        <f t="shared" si="2"/>
        <v>973.63583815028903</v>
      </c>
      <c r="P25" s="62"/>
      <c r="Q25" s="82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</row>
    <row r="26" spans="1:119">
      <c r="A26" s="84"/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</row>
    <row r="27" spans="1:119">
      <c r="A27" s="88"/>
      <c r="B27" s="89"/>
      <c r="C27" s="89"/>
      <c r="D27" s="90"/>
      <c r="E27" s="90"/>
      <c r="F27" s="90"/>
      <c r="G27" s="90"/>
      <c r="H27" s="90"/>
      <c r="I27" s="90"/>
      <c r="J27" s="90"/>
      <c r="K27" s="90"/>
      <c r="L27" s="119" t="s">
        <v>63</v>
      </c>
      <c r="M27" s="119"/>
      <c r="N27" s="119"/>
      <c r="O27" s="91">
        <v>865</v>
      </c>
    </row>
    <row r="28" spans="1:119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2"/>
    </row>
    <row r="29" spans="1:119" ht="15.75" customHeight="1" thickBot="1">
      <c r="A29" s="123" t="s">
        <v>41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5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2023-10-02T16:26:55Z</cp:lastPrinted>
  <dcterms:created xsi:type="dcterms:W3CDTF">2000-08-31T21:26:31Z</dcterms:created>
  <dcterms:modified xsi:type="dcterms:W3CDTF">2023-10-02T16:26:57Z</dcterms:modified>
</cp:coreProperties>
</file>