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'2008'!$A$1:$O$24</definedName>
    <definedName name="_xlnm.Print_Area" localSheetId="12">'2009'!$A$1:$O$25</definedName>
    <definedName name="_xlnm.Print_Area" localSheetId="11">'2010'!$A$1:$O$29</definedName>
    <definedName name="_xlnm.Print_Area" localSheetId="10">'2011'!$A$1:$O$28</definedName>
    <definedName name="_xlnm.Print_Area" localSheetId="9">'2012'!$A$1:$O$28</definedName>
    <definedName name="_xlnm.Print_Area" localSheetId="8">'2013'!$A$1:$O$26</definedName>
    <definedName name="_xlnm.Print_Area" localSheetId="7">'2014'!$A$1:$O$26</definedName>
    <definedName name="_xlnm.Print_Area" localSheetId="6">'2015'!$A$1:$O$24</definedName>
    <definedName name="_xlnm.Print_Area" localSheetId="5">'2016'!$A$1:$O$24</definedName>
    <definedName name="_xlnm.Print_Area" localSheetId="4">'2017'!$A$1:$O$24</definedName>
    <definedName name="_xlnm.Print_Area" localSheetId="3">'2018'!$A$1:$O$24</definedName>
    <definedName name="_xlnm.Print_Area" localSheetId="2">'2019'!$A$1:$O$25</definedName>
    <definedName name="_xlnm.Print_Area" localSheetId="1">'2020'!$A$1:$O$27</definedName>
    <definedName name="_xlnm.Print_Area" localSheetId="0">'2021'!$A$1:$P$28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<sst xmlns="http://schemas.openxmlformats.org/spreadsheetml/2006/main" count="531" uniqueCount="88">
  <si>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</si>
  <si>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</si>
  <si>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</si>
  <si>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</si>
  <si>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</si>
  <si>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</si>
  <si>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</si>
  <si>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</si>
  <si>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</si>
  <si>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</si>
  <si>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Franchise Fee - Other</t>
  </si>
  <si>
    <t>Intergovernmental Revenue</t>
  </si>
  <si>
    <t>Federal Grant - Physical Environment - Water Supply System</t>
  </si>
  <si>
    <t>State Grant - Physical Environment - Water Supply System</t>
  </si>
  <si>
    <t>State Grant - Culture / Recreation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</si>
  <si>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</si>
  <si>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</si>
  <si>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</si>
  <si>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</si>
  <si>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</si>
  <si>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</si>
  <si>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</si>
  <si>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</si>
  <si>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State Shared Revenues - General Gov't - Other General Government</t>
  </si>
  <si>
    <t>Physical Environment - Water Utility</t>
  </si>
  <si>
    <t>Culture / Recreation - Parks and Recreation</t>
  </si>
  <si>
    <t>Total - All Account Codes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</si>
  <si>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</si>
  <si>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</si>
  <si>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</si>
  <si>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</si>
  <si>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</si>
  <si>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</si>
  <si>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</si>
  <si>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</si>
  <si>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</si>
  <si>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</si>
  <si>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</si>
  <si>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</si>
  <si>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Jacob City Revenues Reported by Account Code and Fund Type</t>
  </si>
  <si>
    <t>Local Fiscal Year Ended September 30, 2011</t>
  </si>
  <si>
    <t>Communications Services Taxes</t>
  </si>
  <si>
    <t>Other General Taxes</t>
  </si>
  <si>
    <t>Federal Grant - General Government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</si>
  <si>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</si>
  <si>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</si>
  <si>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</si>
  <si>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</si>
  <si>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2012</t>
  </si>
  <si>
    <t>General Gov't (Not Court-Related) - Other General Gov't Charges and Fees</t>
  </si>
  <si>
    <t>2012 Municipal Population:</t>
  </si>
  <si>
    <t>Local Fiscal Year Ended September 30, 2008</t>
  </si>
  <si>
    <t>Discretionary Sales Surtaxes</t>
  </si>
  <si>
    <t>Permits and Franchise Fees</t>
  </si>
  <si>
    <t>State Shared Revenues - General Gov't - Revenue Sharing Proceeds</t>
  </si>
  <si>
    <t>State Shared Revenues - General Gov't - Alcoholic Beverage License Tax</t>
  </si>
  <si>
    <t>2008 Municipal Population:</t>
  </si>
  <si>
    <t>Local Fiscal Year Ended September 30, 2013</t>
  </si>
  <si>
    <t>Communications Services Taxes (Chapter 202, F.S.)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</si>
  <si>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</si>
  <si>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</si>
  <si>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</si>
  <si>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</si>
  <si>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</si>
  <si>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</si>
  <si>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</si>
  <si>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</si>
  <si>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</si>
  <si>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</si>
  <si>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</si>
  <si>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</si>
  <si>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</si>
  <si>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</si>
  <si>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</si>
  <si>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</si>
  <si>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</si>
  <si>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</si>
  <si>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</si>
  <si>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</si>
  <si>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Other Federal Grants</t>
  </si>
  <si>
    <t>2021 Municipal Population:</t>
  </si>
  <si>
    <t>Per Capita Account</t>
  </si>
  <si>
    <t>Custodial</t>
  </si>
  <si>
    <t>Total Account</t>
  </si>
  <si>
    <t>General Government Taxes</t>
  </si>
  <si>
    <t>State Communications Services Taxes</t>
  </si>
  <si>
    <t>Intergovernmental Revenues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</si>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</sst>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81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82</v>
      </c>
      <c r="N4" s="33" t="s">
        <v>8</v>
      </c>
      <c r="O4" s="33" t="s">
        <v>83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84</v>
      </c>
      <c r="B5" s="24"/>
      <c r="C5" s="24"/>
      <c r="D5" s="25">
        <f aca="true" t="shared" si="0" ref="D5:N5">SUM(D6:D8)</f>
        <v>56525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aca="true" t="shared" si="1" ref="O5:O24">SUM(D5:N5)</f>
        <v>56525</v>
      </c>
      <c r="P5" s="31">
        <f aca="true" t="shared" si="2" ref="P5:P24">(O5/P$26)</f>
        <v>258.10502283105023</v>
      </c>
      <c r="Q5" s="6"/>
    </row>
    <row r="6" spans="1:17" ht="15">
      <c r="A6" s="12"/>
      <c r="B6" s="23">
        <v>311</v>
      </c>
      <c r="C6" s="19" t="s">
        <v>1</v>
      </c>
      <c r="D6" s="43">
        <v>15965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15965</v>
      </c>
      <c r="P6" s="44">
        <f t="shared" si="2"/>
        <v>72.89954337899543</v>
      </c>
      <c r="Q6" s="9"/>
    </row>
    <row r="7" spans="1:17" ht="15">
      <c r="A7" s="12"/>
      <c r="B7" s="23">
        <v>315.1</v>
      </c>
      <c r="C7" s="19" t="s">
        <v>85</v>
      </c>
      <c r="D7" s="43">
        <v>2336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2336</v>
      </c>
      <c r="P7" s="44">
        <f t="shared" si="2"/>
        <v>10.666666666666666</v>
      </c>
      <c r="Q7" s="9"/>
    </row>
    <row r="8" spans="1:17" ht="15">
      <c r="A8" s="12"/>
      <c r="B8" s="23">
        <v>319.9</v>
      </c>
      <c r="C8" s="19" t="s">
        <v>42</v>
      </c>
      <c r="D8" s="43">
        <v>38224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38224</v>
      </c>
      <c r="P8" s="44">
        <f t="shared" si="2"/>
        <v>174.53881278538813</v>
      </c>
      <c r="Q8" s="9"/>
    </row>
    <row r="9" spans="1:17" ht="15.75">
      <c r="A9" s="27" t="s">
        <v>9</v>
      </c>
      <c r="B9" s="28"/>
      <c r="C9" s="29"/>
      <c r="D9" s="30">
        <f aca="true" t="shared" si="3" ref="D9:N9">SUM(D10:D10)</f>
        <v>12977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 t="shared" si="1"/>
        <v>12977</v>
      </c>
      <c r="P9" s="42">
        <f t="shared" si="2"/>
        <v>59.25570776255708</v>
      </c>
      <c r="Q9" s="10"/>
    </row>
    <row r="10" spans="1:17" ht="15">
      <c r="A10" s="12"/>
      <c r="B10" s="23">
        <v>323.9</v>
      </c>
      <c r="C10" s="19" t="s">
        <v>10</v>
      </c>
      <c r="D10" s="43">
        <v>12977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12977</v>
      </c>
      <c r="P10" s="44">
        <f t="shared" si="2"/>
        <v>59.25570776255708</v>
      </c>
      <c r="Q10" s="9"/>
    </row>
    <row r="11" spans="1:17" ht="15.75">
      <c r="A11" s="27" t="s">
        <v>86</v>
      </c>
      <c r="B11" s="28"/>
      <c r="C11" s="29"/>
      <c r="D11" s="30">
        <f aca="true" t="shared" si="4" ref="D11:N11">SUM(D12:D15)</f>
        <v>213529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41">
        <f t="shared" si="1"/>
        <v>213529</v>
      </c>
      <c r="P11" s="42">
        <f t="shared" si="2"/>
        <v>975.0182648401826</v>
      </c>
      <c r="Q11" s="10"/>
    </row>
    <row r="12" spans="1:17" ht="15">
      <c r="A12" s="12"/>
      <c r="B12" s="23">
        <v>331.9</v>
      </c>
      <c r="C12" s="19" t="s">
        <v>79</v>
      </c>
      <c r="D12" s="43">
        <v>106025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106025</v>
      </c>
      <c r="P12" s="44">
        <f t="shared" si="2"/>
        <v>484.1324200913242</v>
      </c>
      <c r="Q12" s="9"/>
    </row>
    <row r="13" spans="1:17" ht="15">
      <c r="A13" s="12"/>
      <c r="B13" s="23">
        <v>334.39</v>
      </c>
      <c r="C13" s="19" t="s">
        <v>74</v>
      </c>
      <c r="D13" s="43">
        <v>62235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62235</v>
      </c>
      <c r="P13" s="44">
        <f t="shared" si="2"/>
        <v>284.17808219178085</v>
      </c>
      <c r="Q13" s="9"/>
    </row>
    <row r="14" spans="1:17" ht="15">
      <c r="A14" s="12"/>
      <c r="B14" s="23">
        <v>335.18</v>
      </c>
      <c r="C14" s="19" t="s">
        <v>87</v>
      </c>
      <c r="D14" s="43">
        <v>19883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19883</v>
      </c>
      <c r="P14" s="44">
        <f t="shared" si="2"/>
        <v>90.78995433789954</v>
      </c>
      <c r="Q14" s="9"/>
    </row>
    <row r="15" spans="1:17" ht="15">
      <c r="A15" s="12"/>
      <c r="B15" s="23">
        <v>335.19</v>
      </c>
      <c r="C15" s="19" t="s">
        <v>60</v>
      </c>
      <c r="D15" s="43">
        <v>25386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25386</v>
      </c>
      <c r="P15" s="44">
        <f t="shared" si="2"/>
        <v>115.91780821917808</v>
      </c>
      <c r="Q15" s="9"/>
    </row>
    <row r="16" spans="1:17" ht="15.75">
      <c r="A16" s="27" t="s">
        <v>21</v>
      </c>
      <c r="B16" s="28"/>
      <c r="C16" s="29"/>
      <c r="D16" s="30">
        <f aca="true" t="shared" si="5" ref="D16:N16">SUM(D17:D18)</f>
        <v>1503</v>
      </c>
      <c r="E16" s="30">
        <f t="shared" si="5"/>
        <v>50632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30">
        <f t="shared" si="1"/>
        <v>52135</v>
      </c>
      <c r="P16" s="42">
        <f t="shared" si="2"/>
        <v>238.0593607305936</v>
      </c>
      <c r="Q16" s="10"/>
    </row>
    <row r="17" spans="1:17" ht="15">
      <c r="A17" s="12"/>
      <c r="B17" s="23">
        <v>341.9</v>
      </c>
      <c r="C17" s="19" t="s">
        <v>61</v>
      </c>
      <c r="D17" s="43">
        <v>1503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1503</v>
      </c>
      <c r="P17" s="44">
        <f t="shared" si="2"/>
        <v>6.863013698630137</v>
      </c>
      <c r="Q17" s="9"/>
    </row>
    <row r="18" spans="1:17" ht="15">
      <c r="A18" s="12"/>
      <c r="B18" s="23">
        <v>343.3</v>
      </c>
      <c r="C18" s="19" t="s">
        <v>24</v>
      </c>
      <c r="D18" s="43">
        <v>0</v>
      </c>
      <c r="E18" s="43">
        <v>50632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50632</v>
      </c>
      <c r="P18" s="44">
        <f t="shared" si="2"/>
        <v>231.19634703196348</v>
      </c>
      <c r="Q18" s="9"/>
    </row>
    <row r="19" spans="1:17" ht="15.75">
      <c r="A19" s="27" t="s">
        <v>2</v>
      </c>
      <c r="B19" s="28"/>
      <c r="C19" s="29"/>
      <c r="D19" s="30">
        <f aca="true" t="shared" si="6" ref="D19:N19">SUM(D20:D21)</f>
        <v>4634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 t="shared" si="1"/>
        <v>4634</v>
      </c>
      <c r="P19" s="42">
        <f t="shared" si="2"/>
        <v>21.159817351598175</v>
      </c>
      <c r="Q19" s="10"/>
    </row>
    <row r="20" spans="1:17" ht="15">
      <c r="A20" s="12"/>
      <c r="B20" s="23">
        <v>361.1</v>
      </c>
      <c r="C20" s="19" t="s">
        <v>27</v>
      </c>
      <c r="D20" s="43">
        <v>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47</v>
      </c>
      <c r="P20" s="44">
        <f t="shared" si="2"/>
        <v>0.2146118721461187</v>
      </c>
      <c r="Q20" s="9"/>
    </row>
    <row r="21" spans="1:17" ht="15">
      <c r="A21" s="12"/>
      <c r="B21" s="23">
        <v>369.9</v>
      </c>
      <c r="C21" s="19" t="s">
        <v>28</v>
      </c>
      <c r="D21" s="43">
        <v>4587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4587</v>
      </c>
      <c r="P21" s="44">
        <f t="shared" si="2"/>
        <v>20.945205479452056</v>
      </c>
      <c r="Q21" s="9"/>
    </row>
    <row r="22" spans="1:17" ht="15.75">
      <c r="A22" s="27" t="s">
        <v>22</v>
      </c>
      <c r="B22" s="28"/>
      <c r="C22" s="29"/>
      <c r="D22" s="30">
        <f aca="true" t="shared" si="7" ref="D22:N22">SUM(D23:D23)</f>
        <v>38000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1"/>
        <v>38000</v>
      </c>
      <c r="P22" s="42">
        <f t="shared" si="2"/>
        <v>173.5159817351598</v>
      </c>
      <c r="Q22" s="9"/>
    </row>
    <row r="23" spans="1:17" ht="15.75" thickBot="1">
      <c r="A23" s="12"/>
      <c r="B23" s="23">
        <v>384</v>
      </c>
      <c r="C23" s="19" t="s">
        <v>30</v>
      </c>
      <c r="D23" s="43">
        <v>38000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38000</v>
      </c>
      <c r="P23" s="44">
        <f t="shared" si="2"/>
        <v>173.5159817351598</v>
      </c>
      <c r="Q23" s="9"/>
    </row>
    <row r="24" spans="1:120" ht="16.5" thickBot="1">
      <c r="A24" s="13" t="s">
        <v>26</v>
      </c>
      <c r="B24" s="21"/>
      <c r="C24" s="20"/>
      <c r="D24" s="14">
        <f>SUM(D5,D9,D11,D16,D19,D22)</f>
        <v>327168</v>
      </c>
      <c r="E24" s="14">
        <f aca="true" t="shared" si="8" ref="E24:N24">SUM(E5,E9,E11,E16,E19,E22)</f>
        <v>50632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1"/>
        <v>377800</v>
      </c>
      <c r="P24" s="36">
        <f t="shared" si="2"/>
        <v>1725.1141552511415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5" t="s">
        <v>80</v>
      </c>
      <c r="N26" s="45"/>
      <c r="O26" s="45"/>
      <c r="P26" s="40">
        <v>219</v>
      </c>
    </row>
    <row r="27" spans="1:16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ht="15.75" customHeight="1" thickBo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36236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36236</v>
      </c>
      <c r="O5" s="31">
        <f aca="true" t="shared" si="2" ref="O5:O24">(N5/O$26)</f>
        <v>142.10196078431372</v>
      </c>
      <c r="P5" s="6"/>
    </row>
    <row r="6" spans="1:16" ht="15">
      <c r="A6" s="12"/>
      <c r="B6" s="23">
        <v>311</v>
      </c>
      <c r="C6" s="19" t="s">
        <v>1</v>
      </c>
      <c r="D6" s="43">
        <v>11035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11035</v>
      </c>
      <c r="O6" s="44">
        <f t="shared" si="2"/>
        <v>43.27450980392157</v>
      </c>
      <c r="P6" s="9"/>
    </row>
    <row r="7" spans="1:16" ht="15">
      <c r="A7" s="12"/>
      <c r="B7" s="23">
        <v>315</v>
      </c>
      <c r="C7" s="19" t="s">
        <v>41</v>
      </c>
      <c r="D7" s="43">
        <v>5269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5269</v>
      </c>
      <c r="O7" s="44">
        <f t="shared" si="2"/>
        <v>20.662745098039217</v>
      </c>
      <c r="P7" s="9"/>
    </row>
    <row r="8" spans="1:16" ht="15">
      <c r="A8" s="12"/>
      <c r="B8" s="23">
        <v>319</v>
      </c>
      <c r="C8" s="19" t="s">
        <v>42</v>
      </c>
      <c r="D8" s="43">
        <v>19932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19932</v>
      </c>
      <c r="O8" s="44">
        <f t="shared" si="2"/>
        <v>78.16470588235295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2905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2905</v>
      </c>
      <c r="O9" s="42">
        <f t="shared" si="2"/>
        <v>11.392156862745098</v>
      </c>
      <c r="P9" s="10"/>
    </row>
    <row r="10" spans="1:16" ht="15">
      <c r="A10" s="12"/>
      <c r="B10" s="23">
        <v>323.9</v>
      </c>
      <c r="C10" s="19" t="s">
        <v>10</v>
      </c>
      <c r="D10" s="43">
        <v>2905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2905</v>
      </c>
      <c r="O10" s="44">
        <f t="shared" si="2"/>
        <v>11.392156862745098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SUM(D12:D15)</f>
        <v>28058</v>
      </c>
      <c r="E11" s="30">
        <f t="shared" si="4"/>
        <v>415957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444015</v>
      </c>
      <c r="O11" s="42">
        <f t="shared" si="2"/>
        <v>1741.235294117647</v>
      </c>
      <c r="P11" s="10"/>
    </row>
    <row r="12" spans="1:16" ht="15">
      <c r="A12" s="12"/>
      <c r="B12" s="23">
        <v>331.31</v>
      </c>
      <c r="C12" s="19" t="s">
        <v>12</v>
      </c>
      <c r="D12" s="43">
        <v>0</v>
      </c>
      <c r="E12" s="43">
        <v>37080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37080</v>
      </c>
      <c r="O12" s="44">
        <f t="shared" si="2"/>
        <v>145.41176470588235</v>
      </c>
      <c r="P12" s="9"/>
    </row>
    <row r="13" spans="1:16" ht="15">
      <c r="A13" s="12"/>
      <c r="B13" s="23">
        <v>334.31</v>
      </c>
      <c r="C13" s="19" t="s">
        <v>13</v>
      </c>
      <c r="D13" s="43">
        <v>0</v>
      </c>
      <c r="E13" s="43">
        <v>378877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378877</v>
      </c>
      <c r="O13" s="44">
        <f t="shared" si="2"/>
        <v>1485.792156862745</v>
      </c>
      <c r="P13" s="9"/>
    </row>
    <row r="14" spans="1:16" ht="15">
      <c r="A14" s="12"/>
      <c r="B14" s="23">
        <v>335.18</v>
      </c>
      <c r="C14" s="19" t="s">
        <v>15</v>
      </c>
      <c r="D14" s="43">
        <v>9624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9624</v>
      </c>
      <c r="O14" s="44">
        <f t="shared" si="2"/>
        <v>37.741176470588236</v>
      </c>
      <c r="P14" s="9"/>
    </row>
    <row r="15" spans="1:16" ht="15">
      <c r="A15" s="12"/>
      <c r="B15" s="23">
        <v>335.19</v>
      </c>
      <c r="C15" s="19" t="s">
        <v>23</v>
      </c>
      <c r="D15" s="43">
        <v>18434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18434</v>
      </c>
      <c r="O15" s="44">
        <f t="shared" si="2"/>
        <v>72.29019607843138</v>
      </c>
      <c r="P15" s="9"/>
    </row>
    <row r="16" spans="1:16" ht="15.75">
      <c r="A16" s="27" t="s">
        <v>21</v>
      </c>
      <c r="B16" s="28"/>
      <c r="C16" s="29"/>
      <c r="D16" s="30">
        <f aca="true" t="shared" si="5" ref="D16:M16">SUM(D17:D18)</f>
        <v>1112</v>
      </c>
      <c r="E16" s="30">
        <f t="shared" si="5"/>
        <v>35721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36833</v>
      </c>
      <c r="O16" s="42">
        <f t="shared" si="2"/>
        <v>144.44313725490196</v>
      </c>
      <c r="P16" s="10"/>
    </row>
    <row r="17" spans="1:16" ht="15">
      <c r="A17" s="12"/>
      <c r="B17" s="23">
        <v>341.9</v>
      </c>
      <c r="C17" s="19" t="s">
        <v>49</v>
      </c>
      <c r="D17" s="43">
        <v>1112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1112</v>
      </c>
      <c r="O17" s="44">
        <f t="shared" si="2"/>
        <v>4.36078431372549</v>
      </c>
      <c r="P17" s="9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35721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35721</v>
      </c>
      <c r="O18" s="44">
        <f t="shared" si="2"/>
        <v>140.08235294117648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2362</v>
      </c>
      <c r="E19" s="30">
        <f t="shared" si="6"/>
        <v>5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2367</v>
      </c>
      <c r="O19" s="42">
        <f t="shared" si="2"/>
        <v>9.282352941176471</v>
      </c>
      <c r="P19" s="10"/>
    </row>
    <row r="20" spans="1:16" ht="15">
      <c r="A20" s="12"/>
      <c r="B20" s="23">
        <v>361.1</v>
      </c>
      <c r="C20" s="19" t="s">
        <v>27</v>
      </c>
      <c r="D20" s="43">
        <v>68</v>
      </c>
      <c r="E20" s="43">
        <v>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</v>
      </c>
      <c r="O20" s="44">
        <f t="shared" si="2"/>
        <v>0.28627450980392155</v>
      </c>
      <c r="P20" s="9"/>
    </row>
    <row r="21" spans="1:16" ht="15">
      <c r="A21" s="12"/>
      <c r="B21" s="23">
        <v>369.9</v>
      </c>
      <c r="C21" s="19" t="s">
        <v>28</v>
      </c>
      <c r="D21" s="43">
        <v>2294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2294</v>
      </c>
      <c r="O21" s="44">
        <f t="shared" si="2"/>
        <v>8.996078431372549</v>
      </c>
      <c r="P21" s="9"/>
    </row>
    <row r="22" spans="1:16" ht="15.75">
      <c r="A22" s="27" t="s">
        <v>22</v>
      </c>
      <c r="B22" s="28"/>
      <c r="C22" s="29"/>
      <c r="D22" s="30">
        <f aca="true" t="shared" si="7" ref="D22:M22">SUM(D23:D23)</f>
        <v>0</v>
      </c>
      <c r="E22" s="30">
        <f t="shared" si="7"/>
        <v>671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1"/>
        <v>671</v>
      </c>
      <c r="O22" s="42">
        <f t="shared" si="2"/>
        <v>2.631372549019608</v>
      </c>
      <c r="P22" s="9"/>
    </row>
    <row r="23" spans="1:16" ht="15.75" thickBot="1">
      <c r="A23" s="12"/>
      <c r="B23" s="23">
        <v>381</v>
      </c>
      <c r="C23" s="19" t="s">
        <v>29</v>
      </c>
      <c r="D23" s="43">
        <v>0</v>
      </c>
      <c r="E23" s="43">
        <v>671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671</v>
      </c>
      <c r="O23" s="44">
        <f t="shared" si="2"/>
        <v>2.631372549019608</v>
      </c>
      <c r="P23" s="9"/>
    </row>
    <row r="24" spans="1:119" ht="16.5" thickBot="1">
      <c r="A24" s="13" t="s">
        <v>26</v>
      </c>
      <c r="B24" s="21"/>
      <c r="C24" s="20"/>
      <c r="D24" s="14">
        <f>SUM(D5,D9,D11,D16,D19,D22)</f>
        <v>70673</v>
      </c>
      <c r="E24" s="14">
        <f aca="true" t="shared" si="8" ref="E24:M24">SUM(E5,E9,E11,E16,E19,E22)</f>
        <v>452354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523027</v>
      </c>
      <c r="O24" s="36">
        <f t="shared" si="2"/>
        <v>2051.086274509804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50</v>
      </c>
      <c r="M26" s="45"/>
      <c r="N26" s="45"/>
      <c r="O26" s="40">
        <v>255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35845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35845</v>
      </c>
      <c r="O5" s="31">
        <f aca="true" t="shared" si="2" ref="O5:O24">(N5/O$26)</f>
        <v>134.25093632958803</v>
      </c>
      <c r="P5" s="6"/>
    </row>
    <row r="6" spans="1:16" ht="15">
      <c r="A6" s="12"/>
      <c r="B6" s="23">
        <v>311</v>
      </c>
      <c r="C6" s="19" t="s">
        <v>1</v>
      </c>
      <c r="D6" s="43">
        <v>10679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10679</v>
      </c>
      <c r="O6" s="44">
        <f t="shared" si="2"/>
        <v>39.99625468164794</v>
      </c>
      <c r="P6" s="9"/>
    </row>
    <row r="7" spans="1:16" ht="15">
      <c r="A7" s="12"/>
      <c r="B7" s="23">
        <v>315</v>
      </c>
      <c r="C7" s="19" t="s">
        <v>41</v>
      </c>
      <c r="D7" s="43">
        <v>3805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3805</v>
      </c>
      <c r="O7" s="44">
        <f t="shared" si="2"/>
        <v>14.250936329588015</v>
      </c>
      <c r="P7" s="9"/>
    </row>
    <row r="8" spans="1:16" ht="15">
      <c r="A8" s="12"/>
      <c r="B8" s="23">
        <v>319</v>
      </c>
      <c r="C8" s="19" t="s">
        <v>42</v>
      </c>
      <c r="D8" s="43">
        <v>21361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21361</v>
      </c>
      <c r="O8" s="44">
        <f t="shared" si="2"/>
        <v>80.00374531835206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3446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3446</v>
      </c>
      <c r="O9" s="42">
        <f t="shared" si="2"/>
        <v>12.906367041198502</v>
      </c>
      <c r="P9" s="10"/>
    </row>
    <row r="10" spans="1:16" ht="15">
      <c r="A10" s="12"/>
      <c r="B10" s="23">
        <v>323.9</v>
      </c>
      <c r="C10" s="19" t="s">
        <v>10</v>
      </c>
      <c r="D10" s="43">
        <v>3446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3446</v>
      </c>
      <c r="O10" s="44">
        <f t="shared" si="2"/>
        <v>12.906367041198502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SUM(D12:D16)</f>
        <v>167507</v>
      </c>
      <c r="E11" s="30">
        <f t="shared" si="4"/>
        <v>458064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625571</v>
      </c>
      <c r="O11" s="42">
        <f t="shared" si="2"/>
        <v>2342.9625468164795</v>
      </c>
      <c r="P11" s="10"/>
    </row>
    <row r="12" spans="1:16" ht="15">
      <c r="A12" s="12"/>
      <c r="B12" s="23">
        <v>331.31</v>
      </c>
      <c r="C12" s="19" t="s">
        <v>12</v>
      </c>
      <c r="D12" s="43">
        <v>0</v>
      </c>
      <c r="E12" s="43">
        <v>288408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288408</v>
      </c>
      <c r="O12" s="44">
        <f t="shared" si="2"/>
        <v>1080.1797752808989</v>
      </c>
      <c r="P12" s="9"/>
    </row>
    <row r="13" spans="1:16" ht="15">
      <c r="A13" s="12"/>
      <c r="B13" s="23">
        <v>334.31</v>
      </c>
      <c r="C13" s="19" t="s">
        <v>13</v>
      </c>
      <c r="D13" s="43">
        <v>0</v>
      </c>
      <c r="E13" s="43">
        <v>169656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169656</v>
      </c>
      <c r="O13" s="44">
        <f t="shared" si="2"/>
        <v>635.4157303370787</v>
      </c>
      <c r="P13" s="9"/>
    </row>
    <row r="14" spans="1:16" ht="15">
      <c r="A14" s="12"/>
      <c r="B14" s="23">
        <v>334.7</v>
      </c>
      <c r="C14" s="19" t="s">
        <v>14</v>
      </c>
      <c r="D14" s="43">
        <v>137354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137354</v>
      </c>
      <c r="O14" s="44">
        <f t="shared" si="2"/>
        <v>514.4344569288389</v>
      </c>
      <c r="P14" s="9"/>
    </row>
    <row r="15" spans="1:16" ht="15">
      <c r="A15" s="12"/>
      <c r="B15" s="23">
        <v>335.18</v>
      </c>
      <c r="C15" s="19" t="s">
        <v>15</v>
      </c>
      <c r="D15" s="43">
        <v>11672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11672</v>
      </c>
      <c r="O15" s="44">
        <f t="shared" si="2"/>
        <v>43.71535580524345</v>
      </c>
      <c r="P15" s="9"/>
    </row>
    <row r="16" spans="1:16" ht="15">
      <c r="A16" s="12"/>
      <c r="B16" s="23">
        <v>335.19</v>
      </c>
      <c r="C16" s="19" t="s">
        <v>23</v>
      </c>
      <c r="D16" s="43">
        <v>18481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18481</v>
      </c>
      <c r="O16" s="44">
        <f t="shared" si="2"/>
        <v>69.21722846441948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SUM(D18:D19)</f>
        <v>2009</v>
      </c>
      <c r="E17" s="30">
        <f t="shared" si="5"/>
        <v>32110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34119</v>
      </c>
      <c r="O17" s="42">
        <f t="shared" si="2"/>
        <v>127.78651685393258</v>
      </c>
      <c r="P17" s="10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32110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32110</v>
      </c>
      <c r="O18" s="44">
        <f t="shared" si="2"/>
        <v>120.2621722846442</v>
      </c>
      <c r="P18" s="9"/>
    </row>
    <row r="19" spans="1:16" ht="15">
      <c r="A19" s="12"/>
      <c r="B19" s="23">
        <v>347.2</v>
      </c>
      <c r="C19" s="19" t="s">
        <v>25</v>
      </c>
      <c r="D19" s="43">
        <v>2009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2009</v>
      </c>
      <c r="O19" s="44">
        <f t="shared" si="2"/>
        <v>7.52434456928839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SUM(D21:D21)</f>
        <v>503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503</v>
      </c>
      <c r="O20" s="42">
        <f t="shared" si="2"/>
        <v>1.8838951310861423</v>
      </c>
      <c r="P20" s="10"/>
    </row>
    <row r="21" spans="1:16" ht="15">
      <c r="A21" s="12"/>
      <c r="B21" s="23">
        <v>369.9</v>
      </c>
      <c r="C21" s="19" t="s">
        <v>28</v>
      </c>
      <c r="D21" s="43">
        <v>503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503</v>
      </c>
      <c r="O21" s="44">
        <f t="shared" si="2"/>
        <v>1.8838951310861423</v>
      </c>
      <c r="P21" s="9"/>
    </row>
    <row r="22" spans="1:16" ht="15.75">
      <c r="A22" s="27" t="s">
        <v>22</v>
      </c>
      <c r="B22" s="28"/>
      <c r="C22" s="29"/>
      <c r="D22" s="30">
        <f aca="true" t="shared" si="7" ref="D22:M22">SUM(D23:D23)</f>
        <v>9181</v>
      </c>
      <c r="E22" s="30">
        <f t="shared" si="7"/>
        <v>520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1"/>
        <v>9701</v>
      </c>
      <c r="O22" s="42">
        <f t="shared" si="2"/>
        <v>36.333333333333336</v>
      </c>
      <c r="P22" s="9"/>
    </row>
    <row r="23" spans="1:16" ht="15.75" thickBot="1">
      <c r="A23" s="12"/>
      <c r="B23" s="23">
        <v>381</v>
      </c>
      <c r="C23" s="19" t="s">
        <v>29</v>
      </c>
      <c r="D23" s="43">
        <v>9181</v>
      </c>
      <c r="E23" s="43">
        <v>520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9701</v>
      </c>
      <c r="O23" s="44">
        <f t="shared" si="2"/>
        <v>36.333333333333336</v>
      </c>
      <c r="P23" s="9"/>
    </row>
    <row r="24" spans="1:119" ht="16.5" thickBot="1">
      <c r="A24" s="13" t="s">
        <v>26</v>
      </c>
      <c r="B24" s="21"/>
      <c r="C24" s="20"/>
      <c r="D24" s="14">
        <f>SUM(D5,D9,D11,D17,D20,D22)</f>
        <v>218491</v>
      </c>
      <c r="E24" s="14">
        <f aca="true" t="shared" si="8" ref="E24:M24">SUM(E5,E9,E11,E17,E20,E22)</f>
        <v>490694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709185</v>
      </c>
      <c r="O24" s="36">
        <f t="shared" si="2"/>
        <v>2656.123595505618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44</v>
      </c>
      <c r="M26" s="45"/>
      <c r="N26" s="45"/>
      <c r="O26" s="40">
        <v>267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10318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10318</v>
      </c>
      <c r="O5" s="31">
        <f aca="true" t="shared" si="2" ref="O5:O25">(N5/O$27)</f>
        <v>41.272</v>
      </c>
      <c r="P5" s="6"/>
    </row>
    <row r="6" spans="1:16" ht="15">
      <c r="A6" s="12"/>
      <c r="B6" s="23">
        <v>311</v>
      </c>
      <c r="C6" s="19" t="s">
        <v>1</v>
      </c>
      <c r="D6" s="43">
        <v>10318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10318</v>
      </c>
      <c r="O6" s="44">
        <f t="shared" si="2"/>
        <v>41.272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SUM(D8:D8)</f>
        <v>3570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3570</v>
      </c>
      <c r="O7" s="42">
        <f t="shared" si="2"/>
        <v>14.28</v>
      </c>
      <c r="P7" s="10"/>
    </row>
    <row r="8" spans="1:16" ht="15">
      <c r="A8" s="12"/>
      <c r="B8" s="23">
        <v>323.9</v>
      </c>
      <c r="C8" s="19" t="s">
        <v>10</v>
      </c>
      <c r="D8" s="43">
        <v>3570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3570</v>
      </c>
      <c r="O8" s="44">
        <f t="shared" si="2"/>
        <v>14.28</v>
      </c>
      <c r="P8" s="9"/>
    </row>
    <row r="9" spans="1:16" ht="15.75">
      <c r="A9" s="27" t="s">
        <v>11</v>
      </c>
      <c r="B9" s="28"/>
      <c r="C9" s="29"/>
      <c r="D9" s="30">
        <f aca="true" t="shared" si="4" ref="D9:M9">SUM(D10:D15)</f>
        <v>170571</v>
      </c>
      <c r="E9" s="30">
        <f t="shared" si="4"/>
        <v>1185832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1356403</v>
      </c>
      <c r="O9" s="42">
        <f t="shared" si="2"/>
        <v>5425.612</v>
      </c>
      <c r="P9" s="10"/>
    </row>
    <row r="10" spans="1:16" ht="15">
      <c r="A10" s="12"/>
      <c r="B10" s="23">
        <v>331.31</v>
      </c>
      <c r="C10" s="19" t="s">
        <v>12</v>
      </c>
      <c r="D10" s="43">
        <v>0</v>
      </c>
      <c r="E10" s="43">
        <v>598280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598280</v>
      </c>
      <c r="O10" s="44">
        <f t="shared" si="2"/>
        <v>2393.12</v>
      </c>
      <c r="P10" s="9"/>
    </row>
    <row r="11" spans="1:16" ht="15">
      <c r="A11" s="12"/>
      <c r="B11" s="23">
        <v>334.31</v>
      </c>
      <c r="C11" s="19" t="s">
        <v>13</v>
      </c>
      <c r="D11" s="43">
        <v>0</v>
      </c>
      <c r="E11" s="43">
        <v>587552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587552</v>
      </c>
      <c r="O11" s="44">
        <f t="shared" si="2"/>
        <v>2350.208</v>
      </c>
      <c r="P11" s="9"/>
    </row>
    <row r="12" spans="1:16" ht="15">
      <c r="A12" s="12"/>
      <c r="B12" s="23">
        <v>334.7</v>
      </c>
      <c r="C12" s="19" t="s">
        <v>14</v>
      </c>
      <c r="D12" s="43">
        <v>118301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118301</v>
      </c>
      <c r="O12" s="44">
        <f t="shared" si="2"/>
        <v>473.204</v>
      </c>
      <c r="P12" s="9"/>
    </row>
    <row r="13" spans="1:16" ht="15">
      <c r="A13" s="12"/>
      <c r="B13" s="23">
        <v>335.18</v>
      </c>
      <c r="C13" s="19" t="s">
        <v>15</v>
      </c>
      <c r="D13" s="43">
        <v>12065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12065</v>
      </c>
      <c r="O13" s="44">
        <f t="shared" si="2"/>
        <v>48.26</v>
      </c>
      <c r="P13" s="9"/>
    </row>
    <row r="14" spans="1:16" ht="15">
      <c r="A14" s="12"/>
      <c r="B14" s="23">
        <v>335.19</v>
      </c>
      <c r="C14" s="19" t="s">
        <v>23</v>
      </c>
      <c r="D14" s="43">
        <v>21197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21197</v>
      </c>
      <c r="O14" s="44">
        <f t="shared" si="2"/>
        <v>84.788</v>
      </c>
      <c r="P14" s="9"/>
    </row>
    <row r="15" spans="1:16" ht="15">
      <c r="A15" s="12"/>
      <c r="B15" s="23">
        <v>335.9</v>
      </c>
      <c r="C15" s="19" t="s">
        <v>16</v>
      </c>
      <c r="D15" s="43">
        <v>19008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19008</v>
      </c>
      <c r="O15" s="44">
        <f t="shared" si="2"/>
        <v>76.032</v>
      </c>
      <c r="P15" s="9"/>
    </row>
    <row r="16" spans="1:16" ht="15.75">
      <c r="A16" s="27" t="s">
        <v>21</v>
      </c>
      <c r="B16" s="28"/>
      <c r="C16" s="29"/>
      <c r="D16" s="30">
        <f aca="true" t="shared" si="5" ref="D16:M16">SUM(D17:D18)</f>
        <v>1307</v>
      </c>
      <c r="E16" s="30">
        <f t="shared" si="5"/>
        <v>20009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21316</v>
      </c>
      <c r="O16" s="42">
        <f t="shared" si="2"/>
        <v>85.264</v>
      </c>
      <c r="P16" s="10"/>
    </row>
    <row r="17" spans="1:16" ht="15">
      <c r="A17" s="12"/>
      <c r="B17" s="23">
        <v>343.3</v>
      </c>
      <c r="C17" s="19" t="s">
        <v>24</v>
      </c>
      <c r="D17" s="43">
        <v>0</v>
      </c>
      <c r="E17" s="43">
        <v>20009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20009</v>
      </c>
      <c r="O17" s="44">
        <f t="shared" si="2"/>
        <v>80.036</v>
      </c>
      <c r="P17" s="9"/>
    </row>
    <row r="18" spans="1:16" ht="15">
      <c r="A18" s="12"/>
      <c r="B18" s="23">
        <v>347.2</v>
      </c>
      <c r="C18" s="19" t="s">
        <v>25</v>
      </c>
      <c r="D18" s="43">
        <v>1307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1307</v>
      </c>
      <c r="O18" s="44">
        <f t="shared" si="2"/>
        <v>5.228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241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241</v>
      </c>
      <c r="O19" s="42">
        <f t="shared" si="2"/>
        <v>0.964</v>
      </c>
      <c r="P19" s="10"/>
    </row>
    <row r="20" spans="1:16" ht="15">
      <c r="A20" s="12"/>
      <c r="B20" s="23">
        <v>361.1</v>
      </c>
      <c r="C20" s="19" t="s">
        <v>27</v>
      </c>
      <c r="D20" s="43">
        <v>149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</v>
      </c>
      <c r="O20" s="44">
        <f t="shared" si="2"/>
        <v>0.596</v>
      </c>
      <c r="P20" s="9"/>
    </row>
    <row r="21" spans="1:16" ht="15">
      <c r="A21" s="12"/>
      <c r="B21" s="23">
        <v>369.9</v>
      </c>
      <c r="C21" s="19" t="s">
        <v>28</v>
      </c>
      <c r="D21" s="43">
        <v>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92</v>
      </c>
      <c r="O21" s="44">
        <f t="shared" si="2"/>
        <v>0.368</v>
      </c>
      <c r="P21" s="9"/>
    </row>
    <row r="22" spans="1:16" ht="15.75">
      <c r="A22" s="27" t="s">
        <v>22</v>
      </c>
      <c r="B22" s="28"/>
      <c r="C22" s="29"/>
      <c r="D22" s="30">
        <f aca="true" t="shared" si="7" ref="D22:M22">SUM(D23:D24)</f>
        <v>0</v>
      </c>
      <c r="E22" s="30">
        <f t="shared" si="7"/>
        <v>306760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1"/>
        <v>306760</v>
      </c>
      <c r="O22" s="42">
        <f t="shared" si="2"/>
        <v>1227.04</v>
      </c>
      <c r="P22" s="9"/>
    </row>
    <row r="23" spans="1:16" ht="15">
      <c r="A23" s="12"/>
      <c r="B23" s="23">
        <v>381</v>
      </c>
      <c r="C23" s="19" t="s">
        <v>29</v>
      </c>
      <c r="D23" s="43">
        <v>0</v>
      </c>
      <c r="E23" s="43">
        <v>6760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6760</v>
      </c>
      <c r="O23" s="44">
        <f t="shared" si="2"/>
        <v>27.04</v>
      </c>
      <c r="P23" s="9"/>
    </row>
    <row r="24" spans="1:16" ht="15.75" thickBot="1">
      <c r="A24" s="12"/>
      <c r="B24" s="23">
        <v>384</v>
      </c>
      <c r="C24" s="19" t="s">
        <v>30</v>
      </c>
      <c r="D24" s="43">
        <v>0</v>
      </c>
      <c r="E24" s="43">
        <v>300000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300000</v>
      </c>
      <c r="O24" s="44">
        <f t="shared" si="2"/>
        <v>1200</v>
      </c>
      <c r="P24" s="9"/>
    </row>
    <row r="25" spans="1:119" ht="16.5" thickBot="1">
      <c r="A25" s="13" t="s">
        <v>26</v>
      </c>
      <c r="B25" s="21"/>
      <c r="C25" s="20"/>
      <c r="D25" s="14">
        <f>SUM(D5,D7,D9,D16,D19,D22)</f>
        <v>186007</v>
      </c>
      <c r="E25" s="14">
        <f aca="true" t="shared" si="8" ref="E25:M25">SUM(E5,E7,E9,E16,E19,E22)</f>
        <v>1512601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1698608</v>
      </c>
      <c r="O25" s="36">
        <f t="shared" si="2"/>
        <v>6794.432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38</v>
      </c>
      <c r="M27" s="45"/>
      <c r="N27" s="45"/>
      <c r="O27" s="40">
        <v>250</v>
      </c>
    </row>
    <row r="28" spans="1:15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15.75" thickBot="1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1" ht="14.25" customHeight="1"/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9625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9625</v>
      </c>
      <c r="O5" s="31">
        <f aca="true" t="shared" si="2" ref="O5:O21">(N5/O$23)</f>
        <v>32.407407407407405</v>
      </c>
      <c r="P5" s="6"/>
    </row>
    <row r="6" spans="1:16" ht="15">
      <c r="A6" s="12"/>
      <c r="B6" s="23">
        <v>311</v>
      </c>
      <c r="C6" s="19" t="s">
        <v>1</v>
      </c>
      <c r="D6" s="43">
        <v>9625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9625</v>
      </c>
      <c r="O6" s="44">
        <f t="shared" si="2"/>
        <v>32.407407407407405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SUM(D8:D8)</f>
        <v>3139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3139</v>
      </c>
      <c r="O7" s="42">
        <f t="shared" si="2"/>
        <v>10.56902356902357</v>
      </c>
      <c r="P7" s="10"/>
    </row>
    <row r="8" spans="1:16" ht="15">
      <c r="A8" s="12"/>
      <c r="B8" s="23">
        <v>323.9</v>
      </c>
      <c r="C8" s="19" t="s">
        <v>10</v>
      </c>
      <c r="D8" s="43">
        <v>3139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3139</v>
      </c>
      <c r="O8" s="44">
        <f t="shared" si="2"/>
        <v>10.56902356902357</v>
      </c>
      <c r="P8" s="9"/>
    </row>
    <row r="9" spans="1:16" ht="15.75">
      <c r="A9" s="27" t="s">
        <v>11</v>
      </c>
      <c r="B9" s="28"/>
      <c r="C9" s="29"/>
      <c r="D9" s="30">
        <f aca="true" t="shared" si="4" ref="D9:M9">SUM(D10:D14)</f>
        <v>66431</v>
      </c>
      <c r="E9" s="30">
        <f t="shared" si="4"/>
        <v>34250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100681</v>
      </c>
      <c r="O9" s="42">
        <f t="shared" si="2"/>
        <v>338.993265993266</v>
      </c>
      <c r="P9" s="10"/>
    </row>
    <row r="10" spans="1:16" ht="15">
      <c r="A10" s="12"/>
      <c r="B10" s="23">
        <v>331.1</v>
      </c>
      <c r="C10" s="19" t="s">
        <v>43</v>
      </c>
      <c r="D10" s="43">
        <v>14815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14815</v>
      </c>
      <c r="O10" s="44">
        <f t="shared" si="2"/>
        <v>49.88215488215488</v>
      </c>
      <c r="P10" s="9"/>
    </row>
    <row r="11" spans="1:16" ht="15">
      <c r="A11" s="12"/>
      <c r="B11" s="23">
        <v>334.31</v>
      </c>
      <c r="C11" s="19" t="s">
        <v>13</v>
      </c>
      <c r="D11" s="43">
        <v>0</v>
      </c>
      <c r="E11" s="43">
        <v>34250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34250</v>
      </c>
      <c r="O11" s="44">
        <f t="shared" si="2"/>
        <v>115.31986531986531</v>
      </c>
      <c r="P11" s="9"/>
    </row>
    <row r="12" spans="1:16" ht="15">
      <c r="A12" s="12"/>
      <c r="B12" s="23">
        <v>335.18</v>
      </c>
      <c r="C12" s="19" t="s">
        <v>15</v>
      </c>
      <c r="D12" s="43">
        <v>10959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10959</v>
      </c>
      <c r="O12" s="44">
        <f t="shared" si="2"/>
        <v>36.898989898989896</v>
      </c>
      <c r="P12" s="9"/>
    </row>
    <row r="13" spans="1:16" ht="15">
      <c r="A13" s="12"/>
      <c r="B13" s="23">
        <v>335.19</v>
      </c>
      <c r="C13" s="19" t="s">
        <v>23</v>
      </c>
      <c r="D13" s="43">
        <v>21293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21293</v>
      </c>
      <c r="O13" s="44">
        <f t="shared" si="2"/>
        <v>71.6936026936027</v>
      </c>
      <c r="P13" s="9"/>
    </row>
    <row r="14" spans="1:16" ht="15">
      <c r="A14" s="12"/>
      <c r="B14" s="23">
        <v>335.9</v>
      </c>
      <c r="C14" s="19" t="s">
        <v>16</v>
      </c>
      <c r="D14" s="43">
        <v>19364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19364</v>
      </c>
      <c r="O14" s="44">
        <f t="shared" si="2"/>
        <v>65.1986531986532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SUM(D16:D17)</f>
        <v>1264</v>
      </c>
      <c r="E15" s="30">
        <f t="shared" si="5"/>
        <v>15698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16962</v>
      </c>
      <c r="O15" s="42">
        <f t="shared" si="2"/>
        <v>57.111111111111114</v>
      </c>
      <c r="P15" s="10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15698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15698</v>
      </c>
      <c r="O16" s="44">
        <f t="shared" si="2"/>
        <v>52.85521885521886</v>
      </c>
      <c r="P16" s="9"/>
    </row>
    <row r="17" spans="1:16" ht="15">
      <c r="A17" s="12"/>
      <c r="B17" s="23">
        <v>347.2</v>
      </c>
      <c r="C17" s="19" t="s">
        <v>25</v>
      </c>
      <c r="D17" s="43">
        <v>1264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1264</v>
      </c>
      <c r="O17" s="44">
        <f t="shared" si="2"/>
        <v>4.255892255892256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1621</v>
      </c>
      <c r="E18" s="30">
        <f t="shared" si="6"/>
        <v>36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1657</v>
      </c>
      <c r="O18" s="42">
        <f t="shared" si="2"/>
        <v>5.579124579124579</v>
      </c>
      <c r="P18" s="10"/>
    </row>
    <row r="19" spans="1:16" ht="15">
      <c r="A19" s="12"/>
      <c r="B19" s="23">
        <v>361.1</v>
      </c>
      <c r="C19" s="19" t="s">
        <v>27</v>
      </c>
      <c r="D19" s="43">
        <v>110</v>
      </c>
      <c r="E19" s="43">
        <v>36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</v>
      </c>
      <c r="O19" s="44">
        <f t="shared" si="2"/>
        <v>0.49158249158249157</v>
      </c>
      <c r="P19" s="9"/>
    </row>
    <row r="20" spans="1:16" ht="15.75" thickBot="1">
      <c r="A20" s="12"/>
      <c r="B20" s="23">
        <v>369.9</v>
      </c>
      <c r="C20" s="19" t="s">
        <v>28</v>
      </c>
      <c r="D20" s="43">
        <v>1511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1511</v>
      </c>
      <c r="O20" s="44">
        <f t="shared" si="2"/>
        <v>5.087542087542087</v>
      </c>
      <c r="P20" s="9"/>
    </row>
    <row r="21" spans="1:119" ht="16.5" thickBot="1">
      <c r="A21" s="13" t="s">
        <v>26</v>
      </c>
      <c r="B21" s="21"/>
      <c r="C21" s="20"/>
      <c r="D21" s="14">
        <f>SUM(D5,D7,D9,D15,D18)</f>
        <v>82080</v>
      </c>
      <c r="E21" s="14">
        <f aca="true" t="shared" si="7" ref="E21:M21">SUM(E5,E7,E9,E15,E18)</f>
        <v>49984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132064</v>
      </c>
      <c r="O21" s="36">
        <f t="shared" si="2"/>
        <v>444.6599326599327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47</v>
      </c>
      <c r="M23" s="45"/>
      <c r="N23" s="45"/>
      <c r="O23" s="40">
        <v>297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32157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32157</v>
      </c>
      <c r="O5" s="31">
        <f aca="true" t="shared" si="2" ref="O5:O20">(N5/O$22)</f>
        <v>107.54849498327759</v>
      </c>
      <c r="P5" s="6"/>
    </row>
    <row r="6" spans="1:16" ht="15">
      <c r="A6" s="12"/>
      <c r="B6" s="23">
        <v>311</v>
      </c>
      <c r="C6" s="19" t="s">
        <v>1</v>
      </c>
      <c r="D6" s="43">
        <v>9505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9505</v>
      </c>
      <c r="O6" s="44">
        <f t="shared" si="2"/>
        <v>31.789297658862875</v>
      </c>
      <c r="P6" s="9"/>
    </row>
    <row r="7" spans="1:16" ht="15">
      <c r="A7" s="12"/>
      <c r="B7" s="23">
        <v>312.6</v>
      </c>
      <c r="C7" s="19" t="s">
        <v>52</v>
      </c>
      <c r="D7" s="43">
        <v>22652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22652</v>
      </c>
      <c r="O7" s="44">
        <f t="shared" si="2"/>
        <v>75.75919732441471</v>
      </c>
      <c r="P7" s="9"/>
    </row>
    <row r="8" spans="1:16" ht="15.75">
      <c r="A8" s="27" t="s">
        <v>53</v>
      </c>
      <c r="B8" s="28"/>
      <c r="C8" s="29"/>
      <c r="D8" s="30">
        <f aca="true" t="shared" si="3" ref="D8:M8">SUM(D9:D9)</f>
        <v>2715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2715</v>
      </c>
      <c r="O8" s="42">
        <f t="shared" si="2"/>
        <v>9.080267558528428</v>
      </c>
      <c r="P8" s="10"/>
    </row>
    <row r="9" spans="1:16" ht="15">
      <c r="A9" s="12"/>
      <c r="B9" s="23">
        <v>323.9</v>
      </c>
      <c r="C9" s="19" t="s">
        <v>10</v>
      </c>
      <c r="D9" s="43">
        <v>2715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2715</v>
      </c>
      <c r="O9" s="44">
        <f t="shared" si="2"/>
        <v>9.080267558528428</v>
      </c>
      <c r="P9" s="9"/>
    </row>
    <row r="10" spans="1:16" ht="15.75">
      <c r="A10" s="27" t="s">
        <v>11</v>
      </c>
      <c r="B10" s="28"/>
      <c r="C10" s="29"/>
      <c r="D10" s="30">
        <f aca="true" t="shared" si="4" ref="D10:M10">SUM(D11:D14)</f>
        <v>34471</v>
      </c>
      <c r="E10" s="30">
        <f t="shared" si="4"/>
        <v>100674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135145</v>
      </c>
      <c r="O10" s="42">
        <f t="shared" si="2"/>
        <v>451.98996655518397</v>
      </c>
      <c r="P10" s="10"/>
    </row>
    <row r="11" spans="1:16" ht="15">
      <c r="A11" s="12"/>
      <c r="B11" s="23">
        <v>331.31</v>
      </c>
      <c r="C11" s="19" t="s">
        <v>12</v>
      </c>
      <c r="D11" s="43">
        <v>0</v>
      </c>
      <c r="E11" s="43">
        <v>100674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100674</v>
      </c>
      <c r="O11" s="44">
        <f t="shared" si="2"/>
        <v>336.70234113712377</v>
      </c>
      <c r="P11" s="9"/>
    </row>
    <row r="12" spans="1:16" ht="15">
      <c r="A12" s="12"/>
      <c r="B12" s="23">
        <v>335.12</v>
      </c>
      <c r="C12" s="19" t="s">
        <v>54</v>
      </c>
      <c r="D12" s="43">
        <v>20918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20918</v>
      </c>
      <c r="O12" s="44">
        <f t="shared" si="2"/>
        <v>69.95986622073579</v>
      </c>
      <c r="P12" s="9"/>
    </row>
    <row r="13" spans="1:16" ht="15">
      <c r="A13" s="12"/>
      <c r="B13" s="23">
        <v>335.15</v>
      </c>
      <c r="C13" s="19" t="s">
        <v>55</v>
      </c>
      <c r="D13" s="43">
        <v>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</v>
      </c>
      <c r="O13" s="44">
        <f t="shared" si="2"/>
        <v>0.14046822742474915</v>
      </c>
      <c r="P13" s="9"/>
    </row>
    <row r="14" spans="1:16" ht="15">
      <c r="A14" s="12"/>
      <c r="B14" s="23">
        <v>335.18</v>
      </c>
      <c r="C14" s="19" t="s">
        <v>15</v>
      </c>
      <c r="D14" s="43">
        <v>13511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13511</v>
      </c>
      <c r="O14" s="44">
        <f t="shared" si="2"/>
        <v>45.187290969899664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17205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17205</v>
      </c>
      <c r="O15" s="42">
        <f t="shared" si="2"/>
        <v>57.541806020066886</v>
      </c>
      <c r="P15" s="10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17205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17205</v>
      </c>
      <c r="O16" s="44">
        <f t="shared" si="2"/>
        <v>57.541806020066886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3204</v>
      </c>
      <c r="E17" s="30">
        <f t="shared" si="6"/>
        <v>737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3941</v>
      </c>
      <c r="O17" s="42">
        <f t="shared" si="2"/>
        <v>13.180602006688963</v>
      </c>
      <c r="P17" s="10"/>
    </row>
    <row r="18" spans="1:16" ht="15">
      <c r="A18" s="12"/>
      <c r="B18" s="23">
        <v>361.1</v>
      </c>
      <c r="C18" s="19" t="s">
        <v>27</v>
      </c>
      <c r="D18" s="43">
        <v>195</v>
      </c>
      <c r="E18" s="43">
        <v>737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932</v>
      </c>
      <c r="O18" s="44">
        <f t="shared" si="2"/>
        <v>3.117056856187291</v>
      </c>
      <c r="P18" s="9"/>
    </row>
    <row r="19" spans="1:16" ht="15.75" thickBot="1">
      <c r="A19" s="12"/>
      <c r="B19" s="23">
        <v>369.9</v>
      </c>
      <c r="C19" s="19" t="s">
        <v>28</v>
      </c>
      <c r="D19" s="43">
        <v>3009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3009</v>
      </c>
      <c r="O19" s="44">
        <f t="shared" si="2"/>
        <v>10.063545150501673</v>
      </c>
      <c r="P19" s="9"/>
    </row>
    <row r="20" spans="1:119" ht="16.5" thickBot="1">
      <c r="A20" s="13" t="s">
        <v>26</v>
      </c>
      <c r="B20" s="21"/>
      <c r="C20" s="20"/>
      <c r="D20" s="14">
        <f>SUM(D5,D8,D10,D15,D17)</f>
        <v>72547</v>
      </c>
      <c r="E20" s="14">
        <f aca="true" t="shared" si="7" ref="E20:M20">SUM(E5,E8,E10,E15,E17)</f>
        <v>118616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191163</v>
      </c>
      <c r="O20" s="36">
        <f t="shared" si="2"/>
        <v>639.3411371237459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56</v>
      </c>
      <c r="M22" s="45"/>
      <c r="N22" s="45"/>
      <c r="O22" s="40">
        <v>299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44363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44363</v>
      </c>
      <c r="O5" s="31">
        <f aca="true" t="shared" si="2" ref="O5:O23">(N5/O$25)</f>
        <v>161.9087591240876</v>
      </c>
      <c r="P5" s="6"/>
    </row>
    <row r="6" spans="1:16" ht="15">
      <c r="A6" s="12"/>
      <c r="B6" s="23">
        <v>311</v>
      </c>
      <c r="C6" s="19" t="s">
        <v>1</v>
      </c>
      <c r="D6" s="43">
        <v>15717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15717</v>
      </c>
      <c r="O6" s="44">
        <f t="shared" si="2"/>
        <v>57.36131386861314</v>
      </c>
      <c r="P6" s="9"/>
    </row>
    <row r="7" spans="1:16" ht="15">
      <c r="A7" s="12"/>
      <c r="B7" s="23">
        <v>315</v>
      </c>
      <c r="C7" s="19" t="s">
        <v>58</v>
      </c>
      <c r="D7" s="43">
        <v>2194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2194</v>
      </c>
      <c r="O7" s="44">
        <f t="shared" si="2"/>
        <v>8.007299270072993</v>
      </c>
      <c r="P7" s="9"/>
    </row>
    <row r="8" spans="1:16" ht="15">
      <c r="A8" s="12"/>
      <c r="B8" s="23">
        <v>319</v>
      </c>
      <c r="C8" s="19" t="s">
        <v>42</v>
      </c>
      <c r="D8" s="43">
        <v>26452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26452</v>
      </c>
      <c r="O8" s="44">
        <f t="shared" si="2"/>
        <v>96.54014598540147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13677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13677</v>
      </c>
      <c r="O9" s="42">
        <f t="shared" si="2"/>
        <v>49.916058394160586</v>
      </c>
      <c r="P9" s="10"/>
    </row>
    <row r="10" spans="1:16" ht="15">
      <c r="A10" s="12"/>
      <c r="B10" s="23">
        <v>323.9</v>
      </c>
      <c r="C10" s="19" t="s">
        <v>10</v>
      </c>
      <c r="D10" s="43">
        <v>13677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13677</v>
      </c>
      <c r="O10" s="44">
        <f t="shared" si="2"/>
        <v>49.916058394160586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SUM(D12:D14)</f>
        <v>839021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839021</v>
      </c>
      <c r="O11" s="42">
        <f t="shared" si="2"/>
        <v>3062.1204379562046</v>
      </c>
      <c r="P11" s="10"/>
    </row>
    <row r="12" spans="1:16" ht="15">
      <c r="A12" s="12"/>
      <c r="B12" s="23">
        <v>334.39</v>
      </c>
      <c r="C12" s="19" t="s">
        <v>74</v>
      </c>
      <c r="D12" s="43">
        <v>805638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805638</v>
      </c>
      <c r="O12" s="44">
        <f t="shared" si="2"/>
        <v>2940.284671532847</v>
      </c>
      <c r="P12" s="9"/>
    </row>
    <row r="13" spans="1:16" ht="15">
      <c r="A13" s="12"/>
      <c r="B13" s="23">
        <v>335.18</v>
      </c>
      <c r="C13" s="19" t="s">
        <v>59</v>
      </c>
      <c r="D13" s="43">
        <v>13923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13923</v>
      </c>
      <c r="O13" s="44">
        <f t="shared" si="2"/>
        <v>50.81386861313869</v>
      </c>
      <c r="P13" s="9"/>
    </row>
    <row r="14" spans="1:16" ht="15">
      <c r="A14" s="12"/>
      <c r="B14" s="23">
        <v>335.19</v>
      </c>
      <c r="C14" s="19" t="s">
        <v>60</v>
      </c>
      <c r="D14" s="43">
        <v>19460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19460</v>
      </c>
      <c r="O14" s="44">
        <f t="shared" si="2"/>
        <v>71.02189781021897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SUM(D16:D17)</f>
        <v>1143</v>
      </c>
      <c r="E15" s="30">
        <f t="shared" si="5"/>
        <v>52703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53846</v>
      </c>
      <c r="O15" s="42">
        <f t="shared" si="2"/>
        <v>196.5182481751825</v>
      </c>
      <c r="P15" s="10"/>
    </row>
    <row r="16" spans="1:16" ht="15">
      <c r="A16" s="12"/>
      <c r="B16" s="23">
        <v>341.9</v>
      </c>
      <c r="C16" s="19" t="s">
        <v>61</v>
      </c>
      <c r="D16" s="43">
        <v>1143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1143</v>
      </c>
      <c r="O16" s="44">
        <f t="shared" si="2"/>
        <v>4.171532846715328</v>
      </c>
      <c r="P16" s="9"/>
    </row>
    <row r="17" spans="1:16" ht="15">
      <c r="A17" s="12"/>
      <c r="B17" s="23">
        <v>343.3</v>
      </c>
      <c r="C17" s="19" t="s">
        <v>24</v>
      </c>
      <c r="D17" s="43">
        <v>0</v>
      </c>
      <c r="E17" s="43">
        <v>52703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52703</v>
      </c>
      <c r="O17" s="44">
        <f t="shared" si="2"/>
        <v>192.34671532846716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15527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15527</v>
      </c>
      <c r="O18" s="42">
        <f t="shared" si="2"/>
        <v>56.667883211678834</v>
      </c>
      <c r="P18" s="10"/>
    </row>
    <row r="19" spans="1:16" ht="15">
      <c r="A19" s="12"/>
      <c r="B19" s="23">
        <v>361.1</v>
      </c>
      <c r="C19" s="19" t="s">
        <v>27</v>
      </c>
      <c r="D19" s="43">
        <v>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</v>
      </c>
      <c r="O19" s="44">
        <f t="shared" si="2"/>
        <v>0.3467153284671533</v>
      </c>
      <c r="P19" s="9"/>
    </row>
    <row r="20" spans="1:16" ht="15">
      <c r="A20" s="12"/>
      <c r="B20" s="23">
        <v>369.9</v>
      </c>
      <c r="C20" s="19" t="s">
        <v>28</v>
      </c>
      <c r="D20" s="43">
        <v>15432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15432</v>
      </c>
      <c r="O20" s="44">
        <f t="shared" si="2"/>
        <v>56.32116788321168</v>
      </c>
      <c r="P20" s="9"/>
    </row>
    <row r="21" spans="1:16" ht="15.75">
      <c r="A21" s="27" t="s">
        <v>22</v>
      </c>
      <c r="B21" s="28"/>
      <c r="C21" s="29"/>
      <c r="D21" s="30">
        <f aca="true" t="shared" si="7" ref="D21:M21">SUM(D22:D22)</f>
        <v>413572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413572</v>
      </c>
      <c r="O21" s="42">
        <f t="shared" si="2"/>
        <v>1509.3868613138686</v>
      </c>
      <c r="P21" s="9"/>
    </row>
    <row r="22" spans="1:16" ht="15.75" thickBot="1">
      <c r="A22" s="12"/>
      <c r="B22" s="23">
        <v>384</v>
      </c>
      <c r="C22" s="19" t="s">
        <v>30</v>
      </c>
      <c r="D22" s="43">
        <v>413572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413572</v>
      </c>
      <c r="O22" s="44">
        <f t="shared" si="2"/>
        <v>1509.3868613138686</v>
      </c>
      <c r="P22" s="9"/>
    </row>
    <row r="23" spans="1:119" ht="16.5" thickBot="1">
      <c r="A23" s="13" t="s">
        <v>26</v>
      </c>
      <c r="B23" s="21"/>
      <c r="C23" s="20"/>
      <c r="D23" s="14">
        <f>SUM(D5,D9,D11,D15,D18,D21)</f>
        <v>1327303</v>
      </c>
      <c r="E23" s="14">
        <f aca="true" t="shared" si="8" ref="E23:M23">SUM(E5,E9,E11,E15,E18,E21)</f>
        <v>52703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1380006</v>
      </c>
      <c r="O23" s="36">
        <f t="shared" si="2"/>
        <v>5036.518248175183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77</v>
      </c>
      <c r="M25" s="45"/>
      <c r="N25" s="45"/>
      <c r="O25" s="40">
        <v>274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41162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41162</v>
      </c>
      <c r="O5" s="31">
        <f aca="true" t="shared" si="2" ref="O5:O21">(N5/O$23)</f>
        <v>129.44025157232704</v>
      </c>
      <c r="P5" s="6"/>
    </row>
    <row r="6" spans="1:16" ht="15">
      <c r="A6" s="12"/>
      <c r="B6" s="23">
        <v>311</v>
      </c>
      <c r="C6" s="19" t="s">
        <v>1</v>
      </c>
      <c r="D6" s="43">
        <v>11712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11712</v>
      </c>
      <c r="O6" s="44">
        <f t="shared" si="2"/>
        <v>36.83018867924528</v>
      </c>
      <c r="P6" s="9"/>
    </row>
    <row r="7" spans="1:16" ht="15">
      <c r="A7" s="12"/>
      <c r="B7" s="23">
        <v>315</v>
      </c>
      <c r="C7" s="19" t="s">
        <v>58</v>
      </c>
      <c r="D7" s="43">
        <v>1343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1343</v>
      </c>
      <c r="O7" s="44">
        <f t="shared" si="2"/>
        <v>4.223270440251572</v>
      </c>
      <c r="P7" s="9"/>
    </row>
    <row r="8" spans="1:16" ht="15">
      <c r="A8" s="12"/>
      <c r="B8" s="23">
        <v>319</v>
      </c>
      <c r="C8" s="19" t="s">
        <v>42</v>
      </c>
      <c r="D8" s="43">
        <v>28107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28107</v>
      </c>
      <c r="O8" s="44">
        <f t="shared" si="2"/>
        <v>88.38679245283019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10934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10934</v>
      </c>
      <c r="O9" s="42">
        <f t="shared" si="2"/>
        <v>34.38364779874214</v>
      </c>
      <c r="P9" s="10"/>
    </row>
    <row r="10" spans="1:16" ht="15">
      <c r="A10" s="12"/>
      <c r="B10" s="23">
        <v>323.9</v>
      </c>
      <c r="C10" s="19" t="s">
        <v>10</v>
      </c>
      <c r="D10" s="43">
        <v>10934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10934</v>
      </c>
      <c r="O10" s="44">
        <f t="shared" si="2"/>
        <v>34.38364779874214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SUM(D12:D14)</f>
        <v>319808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319808</v>
      </c>
      <c r="O11" s="42">
        <f t="shared" si="2"/>
        <v>1005.6855345911949</v>
      </c>
      <c r="P11" s="10"/>
    </row>
    <row r="12" spans="1:16" ht="15">
      <c r="A12" s="12"/>
      <c r="B12" s="23">
        <v>334.39</v>
      </c>
      <c r="C12" s="19" t="s">
        <v>74</v>
      </c>
      <c r="D12" s="43">
        <v>286597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286597</v>
      </c>
      <c r="O12" s="44">
        <f t="shared" si="2"/>
        <v>901.2484276729559</v>
      </c>
      <c r="P12" s="9"/>
    </row>
    <row r="13" spans="1:16" ht="15">
      <c r="A13" s="12"/>
      <c r="B13" s="23">
        <v>335.18</v>
      </c>
      <c r="C13" s="19" t="s">
        <v>59</v>
      </c>
      <c r="D13" s="43">
        <v>14716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14716</v>
      </c>
      <c r="O13" s="44">
        <f t="shared" si="2"/>
        <v>46.276729559748425</v>
      </c>
      <c r="P13" s="9"/>
    </row>
    <row r="14" spans="1:16" ht="15">
      <c r="A14" s="12"/>
      <c r="B14" s="23">
        <v>335.19</v>
      </c>
      <c r="C14" s="19" t="s">
        <v>60</v>
      </c>
      <c r="D14" s="43">
        <v>18495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18495</v>
      </c>
      <c r="O14" s="44">
        <f t="shared" si="2"/>
        <v>58.160377358490564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SUM(D16:D17)</f>
        <v>1155</v>
      </c>
      <c r="E15" s="30">
        <f t="shared" si="5"/>
        <v>51696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52851</v>
      </c>
      <c r="O15" s="42">
        <f t="shared" si="2"/>
        <v>166.19811320754718</v>
      </c>
      <c r="P15" s="10"/>
    </row>
    <row r="16" spans="1:16" ht="15">
      <c r="A16" s="12"/>
      <c r="B16" s="23">
        <v>341.9</v>
      </c>
      <c r="C16" s="19" t="s">
        <v>61</v>
      </c>
      <c r="D16" s="43">
        <v>1155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1155</v>
      </c>
      <c r="O16" s="44">
        <f t="shared" si="2"/>
        <v>3.6320754716981134</v>
      </c>
      <c r="P16" s="9"/>
    </row>
    <row r="17" spans="1:16" ht="15">
      <c r="A17" s="12"/>
      <c r="B17" s="23">
        <v>343.3</v>
      </c>
      <c r="C17" s="19" t="s">
        <v>24</v>
      </c>
      <c r="D17" s="43">
        <v>0</v>
      </c>
      <c r="E17" s="43">
        <v>51696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51696</v>
      </c>
      <c r="O17" s="44">
        <f t="shared" si="2"/>
        <v>162.56603773584905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26789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26789</v>
      </c>
      <c r="O18" s="42">
        <f t="shared" si="2"/>
        <v>84.24213836477988</v>
      </c>
      <c r="P18" s="10"/>
    </row>
    <row r="19" spans="1:16" ht="15">
      <c r="A19" s="12"/>
      <c r="B19" s="23">
        <v>361.1</v>
      </c>
      <c r="C19" s="19" t="s">
        <v>27</v>
      </c>
      <c r="D19" s="43">
        <v>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87</v>
      </c>
      <c r="O19" s="44">
        <f t="shared" si="2"/>
        <v>0.27358490566037735</v>
      </c>
      <c r="P19" s="9"/>
    </row>
    <row r="20" spans="1:16" ht="15.75" thickBot="1">
      <c r="A20" s="12"/>
      <c r="B20" s="23">
        <v>369.9</v>
      </c>
      <c r="C20" s="19" t="s">
        <v>28</v>
      </c>
      <c r="D20" s="43">
        <v>26702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26702</v>
      </c>
      <c r="O20" s="44">
        <f t="shared" si="2"/>
        <v>83.96855345911949</v>
      </c>
      <c r="P20" s="9"/>
    </row>
    <row r="21" spans="1:119" ht="16.5" thickBot="1">
      <c r="A21" s="13" t="s">
        <v>26</v>
      </c>
      <c r="B21" s="21"/>
      <c r="C21" s="20"/>
      <c r="D21" s="14">
        <f>SUM(D5,D9,D11,D15,D18)</f>
        <v>399848</v>
      </c>
      <c r="E21" s="14">
        <f aca="true" t="shared" si="7" ref="E21:M21">SUM(E5,E9,E11,E15,E18)</f>
        <v>51696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451544</v>
      </c>
      <c r="O21" s="36">
        <f t="shared" si="2"/>
        <v>1419.9496855345913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75</v>
      </c>
      <c r="M23" s="45"/>
      <c r="N23" s="45"/>
      <c r="O23" s="40">
        <v>318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35307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35307</v>
      </c>
      <c r="O5" s="31">
        <f aca="true" t="shared" si="2" ref="O5:O20">(N5/O$22)</f>
        <v>145.89669421487602</v>
      </c>
      <c r="P5" s="6"/>
    </row>
    <row r="6" spans="1:16" ht="15">
      <c r="A6" s="12"/>
      <c r="B6" s="23">
        <v>311</v>
      </c>
      <c r="C6" s="19" t="s">
        <v>1</v>
      </c>
      <c r="D6" s="43">
        <v>12163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12163</v>
      </c>
      <c r="O6" s="44">
        <f t="shared" si="2"/>
        <v>50.260330578512395</v>
      </c>
      <c r="P6" s="9"/>
    </row>
    <row r="7" spans="1:16" ht="15">
      <c r="A7" s="12"/>
      <c r="B7" s="23">
        <v>315</v>
      </c>
      <c r="C7" s="19" t="s">
        <v>58</v>
      </c>
      <c r="D7" s="43">
        <v>1470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1470</v>
      </c>
      <c r="O7" s="44">
        <f t="shared" si="2"/>
        <v>6.074380165289257</v>
      </c>
      <c r="P7" s="9"/>
    </row>
    <row r="8" spans="1:16" ht="15">
      <c r="A8" s="12"/>
      <c r="B8" s="23">
        <v>319</v>
      </c>
      <c r="C8" s="19" t="s">
        <v>42</v>
      </c>
      <c r="D8" s="43">
        <v>21674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21674</v>
      </c>
      <c r="O8" s="44">
        <f t="shared" si="2"/>
        <v>89.56198347107438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8835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8835</v>
      </c>
      <c r="O9" s="42">
        <f t="shared" si="2"/>
        <v>36.50826446280992</v>
      </c>
      <c r="P9" s="10"/>
    </row>
    <row r="10" spans="1:16" ht="15">
      <c r="A10" s="12"/>
      <c r="B10" s="23">
        <v>323.9</v>
      </c>
      <c r="C10" s="19" t="s">
        <v>10</v>
      </c>
      <c r="D10" s="43">
        <v>8835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8835</v>
      </c>
      <c r="O10" s="44">
        <f t="shared" si="2"/>
        <v>36.50826446280992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SUM(D12:D13)</f>
        <v>30027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30027</v>
      </c>
      <c r="O11" s="42">
        <f t="shared" si="2"/>
        <v>124.07851239669421</v>
      </c>
      <c r="P11" s="10"/>
    </row>
    <row r="12" spans="1:16" ht="15">
      <c r="A12" s="12"/>
      <c r="B12" s="23">
        <v>335.18</v>
      </c>
      <c r="C12" s="19" t="s">
        <v>59</v>
      </c>
      <c r="D12" s="43">
        <v>11601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11601</v>
      </c>
      <c r="O12" s="44">
        <f t="shared" si="2"/>
        <v>47.93801652892562</v>
      </c>
      <c r="P12" s="9"/>
    </row>
    <row r="13" spans="1:16" ht="15">
      <c r="A13" s="12"/>
      <c r="B13" s="23">
        <v>335.19</v>
      </c>
      <c r="C13" s="19" t="s">
        <v>60</v>
      </c>
      <c r="D13" s="43">
        <v>18426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18426</v>
      </c>
      <c r="O13" s="44">
        <f t="shared" si="2"/>
        <v>76.14049586776859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SUM(D15:D16)</f>
        <v>1154</v>
      </c>
      <c r="E14" s="30">
        <f t="shared" si="5"/>
        <v>55555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56709</v>
      </c>
      <c r="O14" s="42">
        <f t="shared" si="2"/>
        <v>234.33471074380165</v>
      </c>
      <c r="P14" s="10"/>
    </row>
    <row r="15" spans="1:16" ht="15">
      <c r="A15" s="12"/>
      <c r="B15" s="23">
        <v>341.9</v>
      </c>
      <c r="C15" s="19" t="s">
        <v>61</v>
      </c>
      <c r="D15" s="43">
        <v>1154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1154</v>
      </c>
      <c r="O15" s="44">
        <f t="shared" si="2"/>
        <v>4.768595041322314</v>
      </c>
      <c r="P15" s="9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55555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55555</v>
      </c>
      <c r="O16" s="44">
        <f t="shared" si="2"/>
        <v>229.56611570247935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23460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23460</v>
      </c>
      <c r="O17" s="42">
        <f t="shared" si="2"/>
        <v>96.94214876033058</v>
      </c>
      <c r="P17" s="10"/>
    </row>
    <row r="18" spans="1:16" ht="15">
      <c r="A18" s="12"/>
      <c r="B18" s="23">
        <v>361.1</v>
      </c>
      <c r="C18" s="19" t="s">
        <v>27</v>
      </c>
      <c r="D18" s="43">
        <v>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</v>
      </c>
      <c r="O18" s="44">
        <f t="shared" si="2"/>
        <v>0.18181818181818182</v>
      </c>
      <c r="P18" s="9"/>
    </row>
    <row r="19" spans="1:16" ht="15.75" thickBot="1">
      <c r="A19" s="12"/>
      <c r="B19" s="23">
        <v>369.9</v>
      </c>
      <c r="C19" s="19" t="s">
        <v>28</v>
      </c>
      <c r="D19" s="43">
        <v>23416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23416</v>
      </c>
      <c r="O19" s="44">
        <f t="shared" si="2"/>
        <v>96.7603305785124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98783</v>
      </c>
      <c r="E20" s="14">
        <f aca="true" t="shared" si="7" ref="E20:M20">SUM(E5,E9,E11,E14,E17)</f>
        <v>55555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154338</v>
      </c>
      <c r="O20" s="36">
        <f t="shared" si="2"/>
        <v>637.7603305785124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72</v>
      </c>
      <c r="M22" s="45"/>
      <c r="N22" s="45"/>
      <c r="O22" s="40">
        <v>242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34169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34169</v>
      </c>
      <c r="O5" s="31">
        <f aca="true" t="shared" si="2" ref="O5:O20">(N5/O$22)</f>
        <v>142.37083333333334</v>
      </c>
      <c r="P5" s="6"/>
    </row>
    <row r="6" spans="1:16" ht="15">
      <c r="A6" s="12"/>
      <c r="B6" s="23">
        <v>311</v>
      </c>
      <c r="C6" s="19" t="s">
        <v>1</v>
      </c>
      <c r="D6" s="43">
        <v>11427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11427</v>
      </c>
      <c r="O6" s="44">
        <f t="shared" si="2"/>
        <v>47.6125</v>
      </c>
      <c r="P6" s="9"/>
    </row>
    <row r="7" spans="1:16" ht="15">
      <c r="A7" s="12"/>
      <c r="B7" s="23">
        <v>315</v>
      </c>
      <c r="C7" s="19" t="s">
        <v>58</v>
      </c>
      <c r="D7" s="43">
        <v>1764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1764</v>
      </c>
      <c r="O7" s="44">
        <f t="shared" si="2"/>
        <v>7.35</v>
      </c>
      <c r="P7" s="9"/>
    </row>
    <row r="8" spans="1:16" ht="15">
      <c r="A8" s="12"/>
      <c r="B8" s="23">
        <v>319</v>
      </c>
      <c r="C8" s="19" t="s">
        <v>42</v>
      </c>
      <c r="D8" s="43">
        <v>20978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20978</v>
      </c>
      <c r="O8" s="44">
        <f t="shared" si="2"/>
        <v>87.40833333333333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8224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8224</v>
      </c>
      <c r="O9" s="42">
        <f t="shared" si="2"/>
        <v>34.266666666666666</v>
      </c>
      <c r="P9" s="10"/>
    </row>
    <row r="10" spans="1:16" ht="15">
      <c r="A10" s="12"/>
      <c r="B10" s="23">
        <v>323.9</v>
      </c>
      <c r="C10" s="19" t="s">
        <v>10</v>
      </c>
      <c r="D10" s="43">
        <v>8224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8224</v>
      </c>
      <c r="O10" s="44">
        <f t="shared" si="2"/>
        <v>34.266666666666666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SUM(D12:D13)</f>
        <v>29740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29740</v>
      </c>
      <c r="O11" s="42">
        <f t="shared" si="2"/>
        <v>123.91666666666667</v>
      </c>
      <c r="P11" s="10"/>
    </row>
    <row r="12" spans="1:16" ht="15">
      <c r="A12" s="12"/>
      <c r="B12" s="23">
        <v>335.18</v>
      </c>
      <c r="C12" s="19" t="s">
        <v>59</v>
      </c>
      <c r="D12" s="43">
        <v>11125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11125</v>
      </c>
      <c r="O12" s="44">
        <f t="shared" si="2"/>
        <v>46.354166666666664</v>
      </c>
      <c r="P12" s="9"/>
    </row>
    <row r="13" spans="1:16" ht="15">
      <c r="A13" s="12"/>
      <c r="B13" s="23">
        <v>335.19</v>
      </c>
      <c r="C13" s="19" t="s">
        <v>60</v>
      </c>
      <c r="D13" s="43">
        <v>18615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18615</v>
      </c>
      <c r="O13" s="44">
        <f t="shared" si="2"/>
        <v>77.5625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SUM(D15:D16)</f>
        <v>1073</v>
      </c>
      <c r="E14" s="30">
        <f t="shared" si="5"/>
        <v>44219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45292</v>
      </c>
      <c r="O14" s="42">
        <f t="shared" si="2"/>
        <v>188.71666666666667</v>
      </c>
      <c r="P14" s="10"/>
    </row>
    <row r="15" spans="1:16" ht="15">
      <c r="A15" s="12"/>
      <c r="B15" s="23">
        <v>341.9</v>
      </c>
      <c r="C15" s="19" t="s">
        <v>61</v>
      </c>
      <c r="D15" s="43">
        <v>1073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1073</v>
      </c>
      <c r="O15" s="44">
        <f t="shared" si="2"/>
        <v>4.470833333333333</v>
      </c>
      <c r="P15" s="9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44219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44219</v>
      </c>
      <c r="O16" s="44">
        <f t="shared" si="2"/>
        <v>184.24583333333334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5346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5346</v>
      </c>
      <c r="O17" s="42">
        <f t="shared" si="2"/>
        <v>22.275</v>
      </c>
      <c r="P17" s="10"/>
    </row>
    <row r="18" spans="1:16" ht="15">
      <c r="A18" s="12"/>
      <c r="B18" s="23">
        <v>361.1</v>
      </c>
      <c r="C18" s="19" t="s">
        <v>27</v>
      </c>
      <c r="D18" s="43">
        <v>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</v>
      </c>
      <c r="O18" s="44">
        <f t="shared" si="2"/>
        <v>0.10833333333333334</v>
      </c>
      <c r="P18" s="9"/>
    </row>
    <row r="19" spans="1:16" ht="15.75" thickBot="1">
      <c r="A19" s="12"/>
      <c r="B19" s="23">
        <v>369.9</v>
      </c>
      <c r="C19" s="19" t="s">
        <v>28</v>
      </c>
      <c r="D19" s="43">
        <v>5320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5320</v>
      </c>
      <c r="O19" s="44">
        <f t="shared" si="2"/>
        <v>22.166666666666668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78552</v>
      </c>
      <c r="E20" s="14">
        <f aca="true" t="shared" si="7" ref="E20:M20">SUM(E5,E9,E11,E14,E17)</f>
        <v>44219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122771</v>
      </c>
      <c r="O20" s="36">
        <f t="shared" si="2"/>
        <v>511.54583333333335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70</v>
      </c>
      <c r="M22" s="45"/>
      <c r="N22" s="45"/>
      <c r="O22" s="40">
        <v>240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35449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35449</v>
      </c>
      <c r="O5" s="31">
        <f aca="true" t="shared" si="2" ref="O5:O20">(N5/O$22)</f>
        <v>154.7991266375546</v>
      </c>
      <c r="P5" s="6"/>
    </row>
    <row r="6" spans="1:16" ht="15">
      <c r="A6" s="12"/>
      <c r="B6" s="23">
        <v>311</v>
      </c>
      <c r="C6" s="19" t="s">
        <v>1</v>
      </c>
      <c r="D6" s="43">
        <v>11090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11090</v>
      </c>
      <c r="O6" s="44">
        <f t="shared" si="2"/>
        <v>48.427947598253276</v>
      </c>
      <c r="P6" s="9"/>
    </row>
    <row r="7" spans="1:16" ht="15">
      <c r="A7" s="12"/>
      <c r="B7" s="23">
        <v>315</v>
      </c>
      <c r="C7" s="19" t="s">
        <v>58</v>
      </c>
      <c r="D7" s="43">
        <v>2069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2069</v>
      </c>
      <c r="O7" s="44">
        <f t="shared" si="2"/>
        <v>9.034934497816593</v>
      </c>
      <c r="P7" s="9"/>
    </row>
    <row r="8" spans="1:16" ht="15">
      <c r="A8" s="12"/>
      <c r="B8" s="23">
        <v>319</v>
      </c>
      <c r="C8" s="19" t="s">
        <v>42</v>
      </c>
      <c r="D8" s="43">
        <v>22290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22290</v>
      </c>
      <c r="O8" s="44">
        <f t="shared" si="2"/>
        <v>97.33624454148472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8080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8080</v>
      </c>
      <c r="O9" s="42">
        <f t="shared" si="2"/>
        <v>35.28384279475983</v>
      </c>
      <c r="P9" s="10"/>
    </row>
    <row r="10" spans="1:16" ht="15">
      <c r="A10" s="12"/>
      <c r="B10" s="23">
        <v>323.9</v>
      </c>
      <c r="C10" s="19" t="s">
        <v>10</v>
      </c>
      <c r="D10" s="43">
        <v>8080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8080</v>
      </c>
      <c r="O10" s="44">
        <f t="shared" si="2"/>
        <v>35.28384279475983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SUM(D12:D13)</f>
        <v>30719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30719</v>
      </c>
      <c r="O11" s="42">
        <f t="shared" si="2"/>
        <v>134.14410480349346</v>
      </c>
      <c r="P11" s="10"/>
    </row>
    <row r="12" spans="1:16" ht="15">
      <c r="A12" s="12"/>
      <c r="B12" s="23">
        <v>335.18</v>
      </c>
      <c r="C12" s="19" t="s">
        <v>59</v>
      </c>
      <c r="D12" s="43">
        <v>12270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12270</v>
      </c>
      <c r="O12" s="44">
        <f t="shared" si="2"/>
        <v>53.580786026200876</v>
      </c>
      <c r="P12" s="9"/>
    </row>
    <row r="13" spans="1:16" ht="15">
      <c r="A13" s="12"/>
      <c r="B13" s="23">
        <v>335.19</v>
      </c>
      <c r="C13" s="19" t="s">
        <v>60</v>
      </c>
      <c r="D13" s="43">
        <v>18449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18449</v>
      </c>
      <c r="O13" s="44">
        <f t="shared" si="2"/>
        <v>80.56331877729258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SUM(D15:D16)</f>
        <v>1538</v>
      </c>
      <c r="E14" s="30">
        <f t="shared" si="5"/>
        <v>45177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46715</v>
      </c>
      <c r="O14" s="42">
        <f t="shared" si="2"/>
        <v>203.99563318777294</v>
      </c>
      <c r="P14" s="10"/>
    </row>
    <row r="15" spans="1:16" ht="15">
      <c r="A15" s="12"/>
      <c r="B15" s="23">
        <v>341.9</v>
      </c>
      <c r="C15" s="19" t="s">
        <v>61</v>
      </c>
      <c r="D15" s="43">
        <v>1538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1538</v>
      </c>
      <c r="O15" s="44">
        <f t="shared" si="2"/>
        <v>6.716157205240175</v>
      </c>
      <c r="P15" s="9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45177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45177</v>
      </c>
      <c r="O16" s="44">
        <f t="shared" si="2"/>
        <v>197.27947598253274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3313</v>
      </c>
      <c r="E17" s="30">
        <f t="shared" si="6"/>
        <v>1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3314</v>
      </c>
      <c r="O17" s="42">
        <f t="shared" si="2"/>
        <v>14.471615720524017</v>
      </c>
      <c r="P17" s="10"/>
    </row>
    <row r="18" spans="1:16" ht="15">
      <c r="A18" s="12"/>
      <c r="B18" s="23">
        <v>361.1</v>
      </c>
      <c r="C18" s="19" t="s">
        <v>27</v>
      </c>
      <c r="D18" s="43">
        <v>21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</v>
      </c>
      <c r="O18" s="44">
        <f t="shared" si="2"/>
        <v>0.09606986899563319</v>
      </c>
      <c r="P18" s="9"/>
    </row>
    <row r="19" spans="1:16" ht="15.75" thickBot="1">
      <c r="A19" s="12"/>
      <c r="B19" s="23">
        <v>369.9</v>
      </c>
      <c r="C19" s="19" t="s">
        <v>28</v>
      </c>
      <c r="D19" s="43">
        <v>3292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3292</v>
      </c>
      <c r="O19" s="44">
        <f t="shared" si="2"/>
        <v>14.375545851528384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79099</v>
      </c>
      <c r="E20" s="14">
        <f aca="true" t="shared" si="7" ref="E20:M20">SUM(E5,E9,E11,E14,E17)</f>
        <v>45178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124277</v>
      </c>
      <c r="O20" s="36">
        <f t="shared" si="2"/>
        <v>542.6943231441048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68</v>
      </c>
      <c r="M22" s="45"/>
      <c r="N22" s="45"/>
      <c r="O22" s="40">
        <v>229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35362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35362</v>
      </c>
      <c r="O5" s="31">
        <f aca="true" t="shared" si="2" ref="O5:O20">(N5/O$22)</f>
        <v>155.09649122807016</v>
      </c>
      <c r="P5" s="6"/>
    </row>
    <row r="6" spans="1:16" ht="15">
      <c r="A6" s="12"/>
      <c r="B6" s="23">
        <v>311</v>
      </c>
      <c r="C6" s="19" t="s">
        <v>1</v>
      </c>
      <c r="D6" s="43">
        <v>10748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10748</v>
      </c>
      <c r="O6" s="44">
        <f t="shared" si="2"/>
        <v>47.14035087719298</v>
      </c>
      <c r="P6" s="9"/>
    </row>
    <row r="7" spans="1:16" ht="15">
      <c r="A7" s="12"/>
      <c r="B7" s="23">
        <v>315</v>
      </c>
      <c r="C7" s="19" t="s">
        <v>58</v>
      </c>
      <c r="D7" s="43">
        <v>2593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2593</v>
      </c>
      <c r="O7" s="44">
        <f t="shared" si="2"/>
        <v>11.37280701754386</v>
      </c>
      <c r="P7" s="9"/>
    </row>
    <row r="8" spans="1:16" ht="15">
      <c r="A8" s="12"/>
      <c r="B8" s="23">
        <v>319</v>
      </c>
      <c r="C8" s="19" t="s">
        <v>42</v>
      </c>
      <c r="D8" s="43">
        <v>22021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22021</v>
      </c>
      <c r="O8" s="44">
        <f t="shared" si="2"/>
        <v>96.58333333333333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2910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2910</v>
      </c>
      <c r="O9" s="42">
        <f t="shared" si="2"/>
        <v>12.763157894736842</v>
      </c>
      <c r="P9" s="10"/>
    </row>
    <row r="10" spans="1:16" ht="15">
      <c r="A10" s="12"/>
      <c r="B10" s="23">
        <v>323.9</v>
      </c>
      <c r="C10" s="19" t="s">
        <v>10</v>
      </c>
      <c r="D10" s="43">
        <v>2910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2910</v>
      </c>
      <c r="O10" s="44">
        <f t="shared" si="2"/>
        <v>12.763157894736842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SUM(D12:D13)</f>
        <v>30094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30094</v>
      </c>
      <c r="O11" s="42">
        <f t="shared" si="2"/>
        <v>131.99122807017545</v>
      </c>
      <c r="P11" s="10"/>
    </row>
    <row r="12" spans="1:16" ht="15">
      <c r="A12" s="12"/>
      <c r="B12" s="23">
        <v>335.18</v>
      </c>
      <c r="C12" s="19" t="s">
        <v>59</v>
      </c>
      <c r="D12" s="43">
        <v>11892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11892</v>
      </c>
      <c r="O12" s="44">
        <f t="shared" si="2"/>
        <v>52.1578947368421</v>
      </c>
      <c r="P12" s="9"/>
    </row>
    <row r="13" spans="1:16" ht="15">
      <c r="A13" s="12"/>
      <c r="B13" s="23">
        <v>335.19</v>
      </c>
      <c r="C13" s="19" t="s">
        <v>60</v>
      </c>
      <c r="D13" s="43">
        <v>18202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18202</v>
      </c>
      <c r="O13" s="44">
        <f t="shared" si="2"/>
        <v>79.83333333333333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SUM(D15:D16)</f>
        <v>2472</v>
      </c>
      <c r="E14" s="30">
        <f t="shared" si="5"/>
        <v>43558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46030</v>
      </c>
      <c r="O14" s="42">
        <f t="shared" si="2"/>
        <v>201.8859649122807</v>
      </c>
      <c r="P14" s="10"/>
    </row>
    <row r="15" spans="1:16" ht="15">
      <c r="A15" s="12"/>
      <c r="B15" s="23">
        <v>341.9</v>
      </c>
      <c r="C15" s="19" t="s">
        <v>61</v>
      </c>
      <c r="D15" s="43">
        <v>2472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2472</v>
      </c>
      <c r="O15" s="44">
        <f t="shared" si="2"/>
        <v>10.842105263157896</v>
      </c>
      <c r="P15" s="9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43558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43558</v>
      </c>
      <c r="O16" s="44">
        <f t="shared" si="2"/>
        <v>191.0438596491228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835</v>
      </c>
      <c r="E17" s="30">
        <f t="shared" si="6"/>
        <v>1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836</v>
      </c>
      <c r="O17" s="42">
        <f t="shared" si="2"/>
        <v>3.6666666666666665</v>
      </c>
      <c r="P17" s="10"/>
    </row>
    <row r="18" spans="1:16" ht="15">
      <c r="A18" s="12"/>
      <c r="B18" s="23">
        <v>361.1</v>
      </c>
      <c r="C18" s="19" t="s">
        <v>27</v>
      </c>
      <c r="D18" s="43">
        <v>20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</v>
      </c>
      <c r="O18" s="44">
        <f t="shared" si="2"/>
        <v>0.09210526315789473</v>
      </c>
      <c r="P18" s="9"/>
    </row>
    <row r="19" spans="1:16" ht="15.75" thickBot="1">
      <c r="A19" s="12"/>
      <c r="B19" s="23">
        <v>369.9</v>
      </c>
      <c r="C19" s="19" t="s">
        <v>28</v>
      </c>
      <c r="D19" s="43">
        <v>815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815</v>
      </c>
      <c r="O19" s="44">
        <f t="shared" si="2"/>
        <v>3.574561403508772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71673</v>
      </c>
      <c r="E20" s="14">
        <f aca="true" t="shared" si="7" ref="E20:M20">SUM(E5,E9,E11,E14,E17)</f>
        <v>43559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115232</v>
      </c>
      <c r="O20" s="36">
        <f t="shared" si="2"/>
        <v>505.4035087719298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66</v>
      </c>
      <c r="M22" s="45"/>
      <c r="N22" s="45"/>
      <c r="O22" s="40">
        <v>228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36656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36656</v>
      </c>
      <c r="O5" s="31">
        <f aca="true" t="shared" si="2" ref="O5:O22">(N5/O$24)</f>
        <v>144.88537549407116</v>
      </c>
      <c r="P5" s="6"/>
    </row>
    <row r="6" spans="1:16" ht="15">
      <c r="A6" s="12"/>
      <c r="B6" s="23">
        <v>311</v>
      </c>
      <c r="C6" s="19" t="s">
        <v>1</v>
      </c>
      <c r="D6" s="43">
        <v>10807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10807</v>
      </c>
      <c r="O6" s="44">
        <f t="shared" si="2"/>
        <v>42.715415019762844</v>
      </c>
      <c r="P6" s="9"/>
    </row>
    <row r="7" spans="1:16" ht="15">
      <c r="A7" s="12"/>
      <c r="B7" s="23">
        <v>315</v>
      </c>
      <c r="C7" s="19" t="s">
        <v>58</v>
      </c>
      <c r="D7" s="43">
        <v>4058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4058</v>
      </c>
      <c r="O7" s="44">
        <f t="shared" si="2"/>
        <v>16.039525691699605</v>
      </c>
      <c r="P7" s="9"/>
    </row>
    <row r="8" spans="1:16" ht="15">
      <c r="A8" s="12"/>
      <c r="B8" s="23">
        <v>319</v>
      </c>
      <c r="C8" s="19" t="s">
        <v>42</v>
      </c>
      <c r="D8" s="43">
        <v>21791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21791</v>
      </c>
      <c r="O8" s="44">
        <f t="shared" si="2"/>
        <v>86.1304347826087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3140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3140</v>
      </c>
      <c r="O9" s="42">
        <f t="shared" si="2"/>
        <v>12.411067193675889</v>
      </c>
      <c r="P9" s="10"/>
    </row>
    <row r="10" spans="1:16" ht="15">
      <c r="A10" s="12"/>
      <c r="B10" s="23">
        <v>323.9</v>
      </c>
      <c r="C10" s="19" t="s">
        <v>10</v>
      </c>
      <c r="D10" s="43">
        <v>3140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3140</v>
      </c>
      <c r="O10" s="44">
        <f t="shared" si="2"/>
        <v>12.411067193675889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SUM(D12:D13)</f>
        <v>53893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53893</v>
      </c>
      <c r="O11" s="42">
        <f t="shared" si="2"/>
        <v>213.01581027667984</v>
      </c>
      <c r="P11" s="10"/>
    </row>
    <row r="12" spans="1:16" ht="15">
      <c r="A12" s="12"/>
      <c r="B12" s="23">
        <v>335.18</v>
      </c>
      <c r="C12" s="19" t="s">
        <v>59</v>
      </c>
      <c r="D12" s="43">
        <v>11932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11932</v>
      </c>
      <c r="O12" s="44">
        <f t="shared" si="2"/>
        <v>47.16205533596838</v>
      </c>
      <c r="P12" s="9"/>
    </row>
    <row r="13" spans="1:16" ht="15">
      <c r="A13" s="12"/>
      <c r="B13" s="23">
        <v>335.19</v>
      </c>
      <c r="C13" s="19" t="s">
        <v>60</v>
      </c>
      <c r="D13" s="43">
        <v>41961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41961</v>
      </c>
      <c r="O13" s="44">
        <f t="shared" si="2"/>
        <v>165.85375494071147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SUM(D15:D16)</f>
        <v>1268</v>
      </c>
      <c r="E14" s="30">
        <f t="shared" si="5"/>
        <v>45031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46299</v>
      </c>
      <c r="O14" s="42">
        <f t="shared" si="2"/>
        <v>183</v>
      </c>
      <c r="P14" s="10"/>
    </row>
    <row r="15" spans="1:16" ht="15">
      <c r="A15" s="12"/>
      <c r="B15" s="23">
        <v>341.9</v>
      </c>
      <c r="C15" s="19" t="s">
        <v>61</v>
      </c>
      <c r="D15" s="43">
        <v>1268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1268</v>
      </c>
      <c r="O15" s="44">
        <f t="shared" si="2"/>
        <v>5.011857707509882</v>
      </c>
      <c r="P15" s="9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45031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45031</v>
      </c>
      <c r="O16" s="44">
        <f t="shared" si="2"/>
        <v>177.98814229249012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2169</v>
      </c>
      <c r="E17" s="30">
        <f t="shared" si="6"/>
        <v>4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2173</v>
      </c>
      <c r="O17" s="42">
        <f t="shared" si="2"/>
        <v>8.588932806324111</v>
      </c>
      <c r="P17" s="10"/>
    </row>
    <row r="18" spans="1:16" ht="15">
      <c r="A18" s="12"/>
      <c r="B18" s="23">
        <v>361.1</v>
      </c>
      <c r="C18" s="19" t="s">
        <v>27</v>
      </c>
      <c r="D18" s="43">
        <v>20</v>
      </c>
      <c r="E18" s="43">
        <v>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</v>
      </c>
      <c r="O18" s="44">
        <f t="shared" si="2"/>
        <v>0.09486166007905138</v>
      </c>
      <c r="P18" s="9"/>
    </row>
    <row r="19" spans="1:16" ht="15">
      <c r="A19" s="12"/>
      <c r="B19" s="23">
        <v>369.9</v>
      </c>
      <c r="C19" s="19" t="s">
        <v>28</v>
      </c>
      <c r="D19" s="43">
        <v>2149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2149</v>
      </c>
      <c r="O19" s="44">
        <f t="shared" si="2"/>
        <v>8.494071146245059</v>
      </c>
      <c r="P19" s="9"/>
    </row>
    <row r="20" spans="1:16" ht="15.75">
      <c r="A20" s="27" t="s">
        <v>22</v>
      </c>
      <c r="B20" s="28"/>
      <c r="C20" s="29"/>
      <c r="D20" s="30">
        <f aca="true" t="shared" si="7" ref="D20:M20">SUM(D21:D21)</f>
        <v>0</v>
      </c>
      <c r="E20" s="30">
        <f t="shared" si="7"/>
        <v>1917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1917</v>
      </c>
      <c r="O20" s="42">
        <f t="shared" si="2"/>
        <v>7.5770750988142295</v>
      </c>
      <c r="P20" s="9"/>
    </row>
    <row r="21" spans="1:16" ht="15.75" thickBot="1">
      <c r="A21" s="12"/>
      <c r="B21" s="23">
        <v>381</v>
      </c>
      <c r="C21" s="19" t="s">
        <v>29</v>
      </c>
      <c r="D21" s="43">
        <v>0</v>
      </c>
      <c r="E21" s="43">
        <v>1917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1917</v>
      </c>
      <c r="O21" s="44">
        <f t="shared" si="2"/>
        <v>7.5770750988142295</v>
      </c>
      <c r="P21" s="9"/>
    </row>
    <row r="22" spans="1:119" ht="16.5" thickBot="1">
      <c r="A22" s="13" t="s">
        <v>26</v>
      </c>
      <c r="B22" s="21"/>
      <c r="C22" s="20"/>
      <c r="D22" s="14">
        <f>SUM(D5,D9,D11,D14,D17,D20)</f>
        <v>97126</v>
      </c>
      <c r="E22" s="14">
        <f aca="true" t="shared" si="8" ref="E22:M22">SUM(E5,E9,E11,E14,E17,E20)</f>
        <v>46952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144078</v>
      </c>
      <c r="O22" s="36">
        <f t="shared" si="2"/>
        <v>569.4782608695652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64</v>
      </c>
      <c r="M24" s="45"/>
      <c r="N24" s="45"/>
      <c r="O24" s="40">
        <v>253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37129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37129</v>
      </c>
      <c r="O5" s="31">
        <f aca="true" t="shared" si="2" ref="O5:O22">(N5/O$24)</f>
        <v>145.60392156862744</v>
      </c>
      <c r="P5" s="6"/>
    </row>
    <row r="6" spans="1:16" ht="15">
      <c r="A6" s="12"/>
      <c r="B6" s="23">
        <v>311</v>
      </c>
      <c r="C6" s="19" t="s">
        <v>1</v>
      </c>
      <c r="D6" s="43">
        <v>11172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11172</v>
      </c>
      <c r="O6" s="44">
        <f t="shared" si="2"/>
        <v>43.811764705882354</v>
      </c>
      <c r="P6" s="9"/>
    </row>
    <row r="7" spans="1:16" ht="15">
      <c r="A7" s="12"/>
      <c r="B7" s="23">
        <v>315</v>
      </c>
      <c r="C7" s="19" t="s">
        <v>58</v>
      </c>
      <c r="D7" s="43">
        <v>4715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4715</v>
      </c>
      <c r="O7" s="44">
        <f t="shared" si="2"/>
        <v>18.49019607843137</v>
      </c>
      <c r="P7" s="9"/>
    </row>
    <row r="8" spans="1:16" ht="15">
      <c r="A8" s="12"/>
      <c r="B8" s="23">
        <v>319</v>
      </c>
      <c r="C8" s="19" t="s">
        <v>42</v>
      </c>
      <c r="D8" s="43">
        <v>21242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21242</v>
      </c>
      <c r="O8" s="44">
        <f t="shared" si="2"/>
        <v>83.30196078431372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SUM(D10:D10)</f>
        <v>2817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2817</v>
      </c>
      <c r="O9" s="42">
        <f t="shared" si="2"/>
        <v>11.047058823529412</v>
      </c>
      <c r="P9" s="10"/>
    </row>
    <row r="10" spans="1:16" ht="15">
      <c r="A10" s="12"/>
      <c r="B10" s="23">
        <v>323.9</v>
      </c>
      <c r="C10" s="19" t="s">
        <v>10</v>
      </c>
      <c r="D10" s="43">
        <v>2817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2817</v>
      </c>
      <c r="O10" s="44">
        <f t="shared" si="2"/>
        <v>11.047058823529412</v>
      </c>
      <c r="P10" s="9"/>
    </row>
    <row r="11" spans="1:16" ht="15.75">
      <c r="A11" s="27" t="s">
        <v>11</v>
      </c>
      <c r="B11" s="28"/>
      <c r="C11" s="29"/>
      <c r="D11" s="30">
        <f aca="true" t="shared" si="4" ref="D11:M11">SUM(D12:D13)</f>
        <v>30765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30765</v>
      </c>
      <c r="O11" s="42">
        <f t="shared" si="2"/>
        <v>120.6470588235294</v>
      </c>
      <c r="P11" s="10"/>
    </row>
    <row r="12" spans="1:16" ht="15">
      <c r="A12" s="12"/>
      <c r="B12" s="23">
        <v>335.18</v>
      </c>
      <c r="C12" s="19" t="s">
        <v>59</v>
      </c>
      <c r="D12" s="43">
        <v>12371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12371</v>
      </c>
      <c r="O12" s="44">
        <f t="shared" si="2"/>
        <v>48.51372549019608</v>
      </c>
      <c r="P12" s="9"/>
    </row>
    <row r="13" spans="1:16" ht="15">
      <c r="A13" s="12"/>
      <c r="B13" s="23">
        <v>335.19</v>
      </c>
      <c r="C13" s="19" t="s">
        <v>60</v>
      </c>
      <c r="D13" s="43">
        <v>18394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18394</v>
      </c>
      <c r="O13" s="44">
        <f t="shared" si="2"/>
        <v>72.13333333333334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SUM(D15:D16)</f>
        <v>1405</v>
      </c>
      <c r="E14" s="30">
        <f t="shared" si="5"/>
        <v>40691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42096</v>
      </c>
      <c r="O14" s="42">
        <f t="shared" si="2"/>
        <v>165.08235294117648</v>
      </c>
      <c r="P14" s="10"/>
    </row>
    <row r="15" spans="1:16" ht="15">
      <c r="A15" s="12"/>
      <c r="B15" s="23">
        <v>341.9</v>
      </c>
      <c r="C15" s="19" t="s">
        <v>61</v>
      </c>
      <c r="D15" s="43">
        <v>1405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1405</v>
      </c>
      <c r="O15" s="44">
        <f t="shared" si="2"/>
        <v>5.509803921568627</v>
      </c>
      <c r="P15" s="9"/>
    </row>
    <row r="16" spans="1:16" ht="15">
      <c r="A16" s="12"/>
      <c r="B16" s="23">
        <v>343.3</v>
      </c>
      <c r="C16" s="19" t="s">
        <v>24</v>
      </c>
      <c r="D16" s="43">
        <v>0</v>
      </c>
      <c r="E16" s="43">
        <v>40691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40691</v>
      </c>
      <c r="O16" s="44">
        <f t="shared" si="2"/>
        <v>159.57254901960783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1137</v>
      </c>
      <c r="E17" s="30">
        <f t="shared" si="6"/>
        <v>3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1140</v>
      </c>
      <c r="O17" s="42">
        <f t="shared" si="2"/>
        <v>4.470588235294118</v>
      </c>
      <c r="P17" s="10"/>
    </row>
    <row r="18" spans="1:16" ht="15">
      <c r="A18" s="12"/>
      <c r="B18" s="23">
        <v>361.1</v>
      </c>
      <c r="C18" s="19" t="s">
        <v>27</v>
      </c>
      <c r="D18" s="43">
        <v>34</v>
      </c>
      <c r="E18" s="43">
        <v>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</v>
      </c>
      <c r="O18" s="44">
        <f t="shared" si="2"/>
        <v>0.1450980392156863</v>
      </c>
      <c r="P18" s="9"/>
    </row>
    <row r="19" spans="1:16" ht="15">
      <c r="A19" s="12"/>
      <c r="B19" s="23">
        <v>369.9</v>
      </c>
      <c r="C19" s="19" t="s">
        <v>28</v>
      </c>
      <c r="D19" s="43">
        <v>1103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1103</v>
      </c>
      <c r="O19" s="44">
        <f t="shared" si="2"/>
        <v>4.325490196078431</v>
      </c>
      <c r="P19" s="9"/>
    </row>
    <row r="20" spans="1:16" ht="15.75">
      <c r="A20" s="27" t="s">
        <v>22</v>
      </c>
      <c r="B20" s="28"/>
      <c r="C20" s="29"/>
      <c r="D20" s="30">
        <f aca="true" t="shared" si="7" ref="D20:M20">SUM(D21:D21)</f>
        <v>1208</v>
      </c>
      <c r="E20" s="30">
        <f t="shared" si="7"/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1208</v>
      </c>
      <c r="O20" s="42">
        <f t="shared" si="2"/>
        <v>4.737254901960784</v>
      </c>
      <c r="P20" s="9"/>
    </row>
    <row r="21" spans="1:16" ht="15.75" thickBot="1">
      <c r="A21" s="12"/>
      <c r="B21" s="23">
        <v>381</v>
      </c>
      <c r="C21" s="19" t="s">
        <v>29</v>
      </c>
      <c r="D21" s="43">
        <v>1208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1208</v>
      </c>
      <c r="O21" s="44">
        <f t="shared" si="2"/>
        <v>4.737254901960784</v>
      </c>
      <c r="P21" s="9"/>
    </row>
    <row r="22" spans="1:119" ht="16.5" thickBot="1">
      <c r="A22" s="13" t="s">
        <v>26</v>
      </c>
      <c r="B22" s="21"/>
      <c r="C22" s="20"/>
      <c r="D22" s="14">
        <f>SUM(D5,D9,D11,D14,D17,D20)</f>
        <v>74461</v>
      </c>
      <c r="E22" s="14">
        <f aca="true" t="shared" si="8" ref="E22:M22">SUM(E5,E9,E11,E14,E17,E20)</f>
        <v>40694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115155</v>
      </c>
      <c r="O22" s="36">
        <f t="shared" si="2"/>
        <v>451.5882352941176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62</v>
      </c>
      <c r="M24" s="45"/>
      <c r="N24" s="45"/>
      <c r="O24" s="40">
        <v>255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2023-03-13T18:47:05Z</cp:lastPrinted>
  <dcterms:created xsi:type="dcterms:W3CDTF">2000-08-31T21:26:31Z</dcterms:created>
  <dcterms:modified xsi:type="dcterms:W3CDTF">2023-03-13T18:48:04Z</dcterms:modified>
  <cp:category/>
  <cp:version/>
  <cp:contentType/>
  <cp:contentStatus/>
</cp:coreProperties>
</file>