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4" r:id="rId12"/>
    <sheet name="2010" sheetId="35" r:id="rId13"/>
    <sheet name="2009" sheetId="33" r:id="rId14"/>
    <sheet name="2008" sheetId="37" r:id="rId15"/>
  </sheets>
  <definedNames>
    <definedName name="_xlnm.Print_Area" localSheetId="14">'2008'!$A$1:$O$46</definedName>
    <definedName name="_xlnm.Print_Area" localSheetId="13">'2009'!$A$1:$O$42</definedName>
    <definedName name="_xlnm.Print_Area" localSheetId="12">'2010'!$A$1:$O$43</definedName>
    <definedName name="_xlnm.Print_Area" localSheetId="11">'2011'!$A$1:$O$44</definedName>
    <definedName name="_xlnm.Print_Area" localSheetId="10">'2012'!$A$1:$O$44</definedName>
    <definedName name="_xlnm.Print_Area" localSheetId="9">'2013'!$A$1:$O$41</definedName>
    <definedName name="_xlnm.Print_Area" localSheetId="8">'2014'!$A$1:$O$42</definedName>
    <definedName name="_xlnm.Print_Area" localSheetId="7">'2015'!$A$1:$O$44</definedName>
    <definedName name="_xlnm.Print_Area" localSheetId="6">'2016'!$A$1:$O$42</definedName>
    <definedName name="_xlnm.Print_Area" localSheetId="5">'2017'!$A$1:$O$43</definedName>
    <definedName name="_xlnm.Print_Area" localSheetId="4">'2018'!$A$1:$O$45</definedName>
    <definedName name="_xlnm.Print_Area" localSheetId="3">'2019'!$A$1:$O$47</definedName>
    <definedName name="_xlnm.Print_Area" localSheetId="2">'2020'!$A$1:$O$46</definedName>
    <definedName name="_xlnm.Print_Area" localSheetId="1">'2021'!$A$1:$P$45</definedName>
    <definedName name="_xlnm.Print_Area" localSheetId="0">'2022'!$A$1:$P$45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0" i="47" l="1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8" i="47" l="1"/>
  <c r="P38" i="47" s="1"/>
  <c r="O33" i="47"/>
  <c r="P33" i="47" s="1"/>
  <c r="O31" i="47"/>
  <c r="P31" i="47" s="1"/>
  <c r="O26" i="47"/>
  <c r="P26" i="47" s="1"/>
  <c r="F41" i="47"/>
  <c r="G41" i="47"/>
  <c r="O18" i="47"/>
  <c r="P18" i="47" s="1"/>
  <c r="M41" i="47"/>
  <c r="L41" i="47"/>
  <c r="D41" i="47"/>
  <c r="I41" i="47"/>
  <c r="J41" i="47"/>
  <c r="O12" i="47"/>
  <c r="P12" i="47" s="1"/>
  <c r="K41" i="47"/>
  <c r="N41" i="47"/>
  <c r="H41" i="47"/>
  <c r="E41" i="47"/>
  <c r="O5" i="47"/>
  <c r="P5" i="47" s="1"/>
  <c r="O40" i="46"/>
  <c r="P40" i="46"/>
  <c r="N39" i="46"/>
  <c r="M39" i="46"/>
  <c r="L39" i="46"/>
  <c r="K39" i="46"/>
  <c r="J39" i="46"/>
  <c r="I39" i="46"/>
  <c r="H39" i="46"/>
  <c r="G39" i="46"/>
  <c r="F39" i="46"/>
  <c r="F41" i="46" s="1"/>
  <c r="E39" i="46"/>
  <c r="D39" i="46"/>
  <c r="O38" i="46"/>
  <c r="P38" i="46" s="1"/>
  <c r="O37" i="46"/>
  <c r="P37" i="46" s="1"/>
  <c r="O36" i="46"/>
  <c r="P36" i="46" s="1"/>
  <c r="O35" i="46"/>
  <c r="P35" i="46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 s="1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/>
  <c r="O30" i="46"/>
  <c r="P30" i="46"/>
  <c r="O29" i="46"/>
  <c r="P29" i="46" s="1"/>
  <c r="N28" i="46"/>
  <c r="M28" i="46"/>
  <c r="L28" i="46"/>
  <c r="K28" i="46"/>
  <c r="J28" i="46"/>
  <c r="I28" i="46"/>
  <c r="H28" i="46"/>
  <c r="G28" i="46"/>
  <c r="O28" i="46" s="1"/>
  <c r="F28" i="46"/>
  <c r="E28" i="46"/>
  <c r="D28" i="46"/>
  <c r="O27" i="46"/>
  <c r="P27" i="46" s="1"/>
  <c r="O26" i="46"/>
  <c r="P26" i="46"/>
  <c r="O25" i="46"/>
  <c r="P25" i="46" s="1"/>
  <c r="O24" i="46"/>
  <c r="P24" i="46" s="1"/>
  <c r="O23" i="46"/>
  <c r="P23" i="46" s="1"/>
  <c r="O22" i="46"/>
  <c r="P22" i="46"/>
  <c r="O21" i="46"/>
  <c r="P21" i="46" s="1"/>
  <c r="O20" i="46"/>
  <c r="P20" i="46"/>
  <c r="N19" i="46"/>
  <c r="M19" i="46"/>
  <c r="L19" i="46"/>
  <c r="K19" i="46"/>
  <c r="J19" i="46"/>
  <c r="O19" i="46" s="1"/>
  <c r="I19" i="46"/>
  <c r="H19" i="46"/>
  <c r="G19" i="46"/>
  <c r="F19" i="46"/>
  <c r="E19" i="46"/>
  <c r="D19" i="46"/>
  <c r="O18" i="46"/>
  <c r="P18" i="46" s="1"/>
  <c r="O17" i="46"/>
  <c r="P17" i="46"/>
  <c r="O16" i="46"/>
  <c r="P16" i="46"/>
  <c r="O15" i="46"/>
  <c r="P15" i="46"/>
  <c r="O14" i="46"/>
  <c r="P14" i="46" s="1"/>
  <c r="N13" i="46"/>
  <c r="M13" i="46"/>
  <c r="L13" i="46"/>
  <c r="K13" i="46"/>
  <c r="J13" i="46"/>
  <c r="I13" i="46"/>
  <c r="H13" i="46"/>
  <c r="G13" i="46"/>
  <c r="G41" i="46" s="1"/>
  <c r="F13" i="46"/>
  <c r="E13" i="46"/>
  <c r="D13" i="46"/>
  <c r="O12" i="46"/>
  <c r="P12" i="46" s="1"/>
  <c r="O11" i="46"/>
  <c r="P11" i="46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 s="1"/>
  <c r="N37" i="45"/>
  <c r="O37" i="45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N29" i="45" s="1"/>
  <c r="E29" i="45"/>
  <c r="D29" i="45"/>
  <c r="N28" i="45"/>
  <c r="O28" i="45" s="1"/>
  <c r="N27" i="45"/>
  <c r="O27" i="45" s="1"/>
  <c r="N26" i="45"/>
  <c r="O26" i="45" s="1"/>
  <c r="N25" i="45"/>
  <c r="O25" i="45"/>
  <c r="N24" i="45"/>
  <c r="O24" i="45"/>
  <c r="N23" i="45"/>
  <c r="O23" i="45"/>
  <c r="N22" i="45"/>
  <c r="O22" i="45" s="1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/>
  <c r="N16" i="45"/>
  <c r="O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42" i="44"/>
  <c r="O42" i="44" s="1"/>
  <c r="M41" i="44"/>
  <c r="L41" i="44"/>
  <c r="K41" i="44"/>
  <c r="J41" i="44"/>
  <c r="I41" i="44"/>
  <c r="H41" i="44"/>
  <c r="G41" i="44"/>
  <c r="F41" i="44"/>
  <c r="N41" i="44" s="1"/>
  <c r="O41" i="44" s="1"/>
  <c r="E41" i="44"/>
  <c r="D41" i="44"/>
  <c r="N40" i="44"/>
  <c r="O40" i="44" s="1"/>
  <c r="N39" i="44"/>
  <c r="O39" i="44" s="1"/>
  <c r="N38" i="44"/>
  <c r="O38" i="44" s="1"/>
  <c r="N37" i="44"/>
  <c r="O37" i="44" s="1"/>
  <c r="M36" i="44"/>
  <c r="L36" i="44"/>
  <c r="N36" i="44" s="1"/>
  <c r="O36" i="44" s="1"/>
  <c r="K36" i="44"/>
  <c r="J36" i="44"/>
  <c r="I36" i="44"/>
  <c r="H36" i="44"/>
  <c r="G36" i="44"/>
  <c r="F36" i="44"/>
  <c r="E36" i="44"/>
  <c r="D36" i="44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/>
  <c r="N31" i="44"/>
  <c r="O31" i="44"/>
  <c r="N30" i="44"/>
  <c r="O30" i="44" s="1"/>
  <c r="M29" i="44"/>
  <c r="L29" i="44"/>
  <c r="K29" i="44"/>
  <c r="J29" i="44"/>
  <c r="I29" i="44"/>
  <c r="H29" i="44"/>
  <c r="G29" i="44"/>
  <c r="F29" i="44"/>
  <c r="N29" i="44" s="1"/>
  <c r="E29" i="44"/>
  <c r="D29" i="44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/>
  <c r="N22" i="44"/>
  <c r="O22" i="44" s="1"/>
  <c r="N21" i="44"/>
  <c r="O21" i="44" s="1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N13" i="44" s="1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40" i="43"/>
  <c r="O40" i="43" s="1"/>
  <c r="M39" i="43"/>
  <c r="L39" i="43"/>
  <c r="K39" i="43"/>
  <c r="J39" i="43"/>
  <c r="I39" i="43"/>
  <c r="H39" i="43"/>
  <c r="G39" i="43"/>
  <c r="F39" i="43"/>
  <c r="N39" i="43" s="1"/>
  <c r="O39" i="43" s="1"/>
  <c r="E39" i="43"/>
  <c r="D39" i="43"/>
  <c r="N38" i="43"/>
  <c r="O38" i="43" s="1"/>
  <c r="N37" i="43"/>
  <c r="O37" i="43" s="1"/>
  <c r="N36" i="43"/>
  <c r="O36" i="43" s="1"/>
  <c r="N35" i="43"/>
  <c r="O35" i="43" s="1"/>
  <c r="M34" i="43"/>
  <c r="L34" i="43"/>
  <c r="N34" i="43" s="1"/>
  <c r="O34" i="43" s="1"/>
  <c r="K34" i="43"/>
  <c r="J34" i="43"/>
  <c r="I34" i="43"/>
  <c r="H34" i="43"/>
  <c r="G34" i="43"/>
  <c r="F34" i="43"/>
  <c r="E34" i="43"/>
  <c r="D34" i="43"/>
  <c r="N33" i="43"/>
  <c r="O33" i="43" s="1"/>
  <c r="M32" i="43"/>
  <c r="L32" i="43"/>
  <c r="N32" i="43" s="1"/>
  <c r="O32" i="43" s="1"/>
  <c r="K32" i="43"/>
  <c r="J32" i="43"/>
  <c r="I32" i="43"/>
  <c r="H32" i="43"/>
  <c r="G32" i="43"/>
  <c r="F32" i="43"/>
  <c r="E32" i="43"/>
  <c r="D32" i="43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/>
  <c r="N26" i="43"/>
  <c r="O26" i="43" s="1"/>
  <c r="N25" i="43"/>
  <c r="O25" i="43"/>
  <c r="N24" i="43"/>
  <c r="O24" i="43" s="1"/>
  <c r="N23" i="43"/>
  <c r="O23" i="43" s="1"/>
  <c r="N22" i="43"/>
  <c r="O22" i="43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/>
  <c r="N16" i="43"/>
  <c r="O16" i="43" s="1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38" i="42"/>
  <c r="O38" i="42"/>
  <c r="M37" i="42"/>
  <c r="L37" i="42"/>
  <c r="K37" i="42"/>
  <c r="J37" i="42"/>
  <c r="I37" i="42"/>
  <c r="H37" i="42"/>
  <c r="G37" i="42"/>
  <c r="F37" i="42"/>
  <c r="E37" i="42"/>
  <c r="D37" i="42"/>
  <c r="N36" i="42"/>
  <c r="O36" i="42"/>
  <c r="N35" i="42"/>
  <c r="O35" i="42"/>
  <c r="N34" i="42"/>
  <c r="O34" i="42" s="1"/>
  <c r="N33" i="42"/>
  <c r="O33" i="42" s="1"/>
  <c r="M32" i="42"/>
  <c r="L32" i="42"/>
  <c r="K32" i="42"/>
  <c r="J32" i="42"/>
  <c r="I32" i="42"/>
  <c r="H32" i="42"/>
  <c r="N32" i="42" s="1"/>
  <c r="O32" i="42" s="1"/>
  <c r="G32" i="42"/>
  <c r="F32" i="42"/>
  <c r="E32" i="42"/>
  <c r="D32" i="42"/>
  <c r="N31" i="42"/>
  <c r="O31" i="42" s="1"/>
  <c r="M30" i="42"/>
  <c r="L30" i="42"/>
  <c r="K30" i="42"/>
  <c r="J30" i="42"/>
  <c r="I30" i="42"/>
  <c r="H30" i="42"/>
  <c r="H39" i="42" s="1"/>
  <c r="G30" i="42"/>
  <c r="F30" i="42"/>
  <c r="E30" i="42"/>
  <c r="D30" i="42"/>
  <c r="N29" i="42"/>
  <c r="O29" i="42" s="1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/>
  <c r="N23" i="42"/>
  <c r="O23" i="42"/>
  <c r="N22" i="42"/>
  <c r="O22" i="42" s="1"/>
  <c r="N21" i="42"/>
  <c r="O21" i="42"/>
  <c r="N20" i="42"/>
  <c r="O20" i="42" s="1"/>
  <c r="N19" i="42"/>
  <c r="O19" i="42" s="1"/>
  <c r="M18" i="42"/>
  <c r="L18" i="42"/>
  <c r="N18" i="42" s="1"/>
  <c r="O18" i="42" s="1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N13" i="42" s="1"/>
  <c r="O13" i="42" s="1"/>
  <c r="E13" i="42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37" i="41"/>
  <c r="O37" i="41" s="1"/>
  <c r="M36" i="41"/>
  <c r="L36" i="41"/>
  <c r="K36" i="41"/>
  <c r="J36" i="41"/>
  <c r="I36" i="41"/>
  <c r="H36" i="41"/>
  <c r="G36" i="41"/>
  <c r="F36" i="41"/>
  <c r="F38" i="41" s="1"/>
  <c r="E36" i="41"/>
  <c r="D36" i="41"/>
  <c r="N35" i="41"/>
  <c r="O35" i="41" s="1"/>
  <c r="N34" i="41"/>
  <c r="O34" i="41" s="1"/>
  <c r="N33" i="41"/>
  <c r="O33" i="41" s="1"/>
  <c r="N32" i="41"/>
  <c r="O32" i="41" s="1"/>
  <c r="M31" i="41"/>
  <c r="L31" i="41"/>
  <c r="N31" i="41" s="1"/>
  <c r="O31" i="41" s="1"/>
  <c r="K31" i="41"/>
  <c r="J31" i="41"/>
  <c r="I31" i="41"/>
  <c r="H31" i="41"/>
  <c r="G31" i="41"/>
  <c r="F31" i="41"/>
  <c r="E31" i="41"/>
  <c r="D31" i="41"/>
  <c r="N30" i="41"/>
  <c r="O30" i="41" s="1"/>
  <c r="M29" i="41"/>
  <c r="L29" i="41"/>
  <c r="N29" i="41" s="1"/>
  <c r="O29" i="41" s="1"/>
  <c r="K29" i="41"/>
  <c r="J29" i="41"/>
  <c r="I29" i="41"/>
  <c r="H29" i="41"/>
  <c r="G29" i="41"/>
  <c r="F29" i="41"/>
  <c r="E29" i="41"/>
  <c r="D29" i="41"/>
  <c r="N28" i="41"/>
  <c r="O28" i="41" s="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D38" i="41" s="1"/>
  <c r="N24" i="41"/>
  <c r="O24" i="41"/>
  <c r="N23" i="41"/>
  <c r="O23" i="41" s="1"/>
  <c r="N22" i="41"/>
  <c r="O22" i="41"/>
  <c r="N21" i="41"/>
  <c r="O21" i="41" s="1"/>
  <c r="N20" i="41"/>
  <c r="O20" i="41" s="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N15" i="41"/>
  <c r="O15" i="41" s="1"/>
  <c r="N14" i="41"/>
  <c r="O14" i="41"/>
  <c r="M13" i="41"/>
  <c r="L13" i="41"/>
  <c r="K13" i="41"/>
  <c r="J13" i="41"/>
  <c r="I13" i="41"/>
  <c r="H13" i="41"/>
  <c r="N13" i="41" s="1"/>
  <c r="G13" i="41"/>
  <c r="F13" i="41"/>
  <c r="E13" i="41"/>
  <c r="D13" i="41"/>
  <c r="N12" i="41"/>
  <c r="O12" i="41"/>
  <c r="N11" i="41"/>
  <c r="O11" i="41" s="1"/>
  <c r="N10" i="41"/>
  <c r="O10" i="41" s="1"/>
  <c r="N9" i="41"/>
  <c r="O9" i="4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39" i="40"/>
  <c r="O39" i="40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 s="1"/>
  <c r="N34" i="40"/>
  <c r="O34" i="40"/>
  <c r="N33" i="40"/>
  <c r="O33" i="40"/>
  <c r="M32" i="40"/>
  <c r="L32" i="40"/>
  <c r="K32" i="40"/>
  <c r="J32" i="40"/>
  <c r="I32" i="40"/>
  <c r="H32" i="40"/>
  <c r="G32" i="40"/>
  <c r="F32" i="40"/>
  <c r="E32" i="40"/>
  <c r="D32" i="40"/>
  <c r="N32" i="40" s="1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 s="1"/>
  <c r="N27" i="40"/>
  <c r="O27" i="40"/>
  <c r="M26" i="40"/>
  <c r="L26" i="40"/>
  <c r="K26" i="40"/>
  <c r="J26" i="40"/>
  <c r="I26" i="40"/>
  <c r="H26" i="40"/>
  <c r="N26" i="40" s="1"/>
  <c r="O26" i="40" s="1"/>
  <c r="G26" i="40"/>
  <c r="F26" i="40"/>
  <c r="E26" i="40"/>
  <c r="D26" i="40"/>
  <c r="N25" i="40"/>
  <c r="O25" i="40"/>
  <c r="N24" i="40"/>
  <c r="O24" i="40" s="1"/>
  <c r="N23" i="40"/>
  <c r="O23" i="40" s="1"/>
  <c r="N22" i="40"/>
  <c r="O22" i="40"/>
  <c r="N21" i="40"/>
  <c r="O21" i="40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 s="1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37" i="39"/>
  <c r="O37" i="39" s="1"/>
  <c r="N36" i="39"/>
  <c r="O36" i="39"/>
  <c r="N35" i="39"/>
  <c r="O35" i="39" s="1"/>
  <c r="N34" i="39"/>
  <c r="O34" i="39"/>
  <c r="M33" i="39"/>
  <c r="L33" i="39"/>
  <c r="K33" i="39"/>
  <c r="J33" i="39"/>
  <c r="I33" i="39"/>
  <c r="N33" i="39" s="1"/>
  <c r="O33" i="39" s="1"/>
  <c r="H33" i="39"/>
  <c r="G33" i="39"/>
  <c r="F33" i="39"/>
  <c r="E33" i="39"/>
  <c r="D33" i="39"/>
  <c r="N32" i="39"/>
  <c r="O32" i="39"/>
  <c r="M31" i="39"/>
  <c r="L31" i="39"/>
  <c r="K31" i="39"/>
  <c r="J31" i="39"/>
  <c r="I31" i="39"/>
  <c r="H31" i="39"/>
  <c r="G31" i="39"/>
  <c r="F31" i="39"/>
  <c r="E31" i="39"/>
  <c r="D31" i="39"/>
  <c r="N30" i="39"/>
  <c r="O30" i="39"/>
  <c r="N29" i="39"/>
  <c r="O29" i="39" s="1"/>
  <c r="N28" i="39"/>
  <c r="O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/>
  <c r="N23" i="39"/>
  <c r="O23" i="39" s="1"/>
  <c r="N22" i="39"/>
  <c r="O22" i="39"/>
  <c r="N21" i="39"/>
  <c r="O21" i="39" s="1"/>
  <c r="N20" i="39"/>
  <c r="O20" i="39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D38" i="39"/>
  <c r="N17" i="39"/>
  <c r="O17" i="39"/>
  <c r="N16" i="39"/>
  <c r="O16" i="39" s="1"/>
  <c r="N15" i="39"/>
  <c r="O15" i="39"/>
  <c r="N14" i="39"/>
  <c r="O14" i="39" s="1"/>
  <c r="M13" i="39"/>
  <c r="L13" i="39"/>
  <c r="K13" i="39"/>
  <c r="J13" i="39"/>
  <c r="N13" i="39" s="1"/>
  <c r="O13" i="39" s="1"/>
  <c r="I13" i="39"/>
  <c r="H13" i="39"/>
  <c r="G13" i="39"/>
  <c r="G38" i="39" s="1"/>
  <c r="F13" i="39"/>
  <c r="E13" i="39"/>
  <c r="D13" i="39"/>
  <c r="N12" i="39"/>
  <c r="O12" i="39" s="1"/>
  <c r="N11" i="39"/>
  <c r="O11" i="39" s="1"/>
  <c r="N10" i="39"/>
  <c r="O10" i="39"/>
  <c r="N9" i="39"/>
  <c r="O9" i="39"/>
  <c r="N8" i="39"/>
  <c r="O8" i="39" s="1"/>
  <c r="N7" i="39"/>
  <c r="O7" i="39"/>
  <c r="N6" i="39"/>
  <c r="O6" i="39" s="1"/>
  <c r="M5" i="39"/>
  <c r="M38" i="39"/>
  <c r="L5" i="39"/>
  <c r="L38" i="39"/>
  <c r="K5" i="39"/>
  <c r="K38" i="39"/>
  <c r="J5" i="39"/>
  <c r="J38" i="39" s="1"/>
  <c r="I5" i="39"/>
  <c r="H5" i="39"/>
  <c r="H38" i="39" s="1"/>
  <c r="G5" i="39"/>
  <c r="F5" i="39"/>
  <c r="F38" i="39" s="1"/>
  <c r="E5" i="39"/>
  <c r="E38" i="39" s="1"/>
  <c r="D5" i="39"/>
  <c r="N36" i="38"/>
  <c r="O36" i="38" s="1"/>
  <c r="M35" i="38"/>
  <c r="L35" i="38"/>
  <c r="K35" i="38"/>
  <c r="J35" i="38"/>
  <c r="I35" i="38"/>
  <c r="H35" i="38"/>
  <c r="G35" i="38"/>
  <c r="F35" i="38"/>
  <c r="N35" i="38" s="1"/>
  <c r="E35" i="38"/>
  <c r="D35" i="38"/>
  <c r="N34" i="38"/>
  <c r="O34" i="38" s="1"/>
  <c r="N33" i="38"/>
  <c r="O33" i="38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M28" i="38"/>
  <c r="L28" i="38"/>
  <c r="N28" i="38" s="1"/>
  <c r="O28" i="38" s="1"/>
  <c r="K28" i="38"/>
  <c r="J28" i="38"/>
  <c r="I28" i="38"/>
  <c r="H28" i="38"/>
  <c r="G28" i="38"/>
  <c r="F28" i="38"/>
  <c r="E28" i="38"/>
  <c r="D28" i="38"/>
  <c r="N27" i="38"/>
  <c r="O27" i="38" s="1"/>
  <c r="N26" i="38"/>
  <c r="O26" i="38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 s="1"/>
  <c r="N21" i="38"/>
  <c r="O21" i="38" s="1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7" i="38"/>
  <c r="O17" i="38" s="1"/>
  <c r="N16" i="38"/>
  <c r="O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N13" i="38" s="1"/>
  <c r="O13" i="38" s="1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 s="1"/>
  <c r="N37" i="37"/>
  <c r="O37" i="37" s="1"/>
  <c r="N36" i="37"/>
  <c r="O36" i="37" s="1"/>
  <c r="M35" i="37"/>
  <c r="L35" i="37"/>
  <c r="N35" i="37" s="1"/>
  <c r="O35" i="37" s="1"/>
  <c r="K35" i="37"/>
  <c r="J35" i="37"/>
  <c r="I35" i="37"/>
  <c r="H35" i="37"/>
  <c r="G35" i="37"/>
  <c r="F35" i="37"/>
  <c r="E35" i="37"/>
  <c r="D35" i="37"/>
  <c r="N34" i="37"/>
  <c r="O34" i="37" s="1"/>
  <c r="M33" i="37"/>
  <c r="L33" i="37"/>
  <c r="N33" i="37" s="1"/>
  <c r="O33" i="37" s="1"/>
  <c r="K33" i="37"/>
  <c r="J33" i="37"/>
  <c r="I33" i="37"/>
  <c r="H33" i="37"/>
  <c r="G33" i="37"/>
  <c r="F33" i="37"/>
  <c r="E33" i="37"/>
  <c r="D33" i="37"/>
  <c r="N32" i="37"/>
  <c r="O32" i="37" s="1"/>
  <c r="N31" i="37"/>
  <c r="O31" i="37"/>
  <c r="N30" i="37"/>
  <c r="O30" i="37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6" i="37"/>
  <c r="O26" i="37" s="1"/>
  <c r="N25" i="37"/>
  <c r="O25" i="37" s="1"/>
  <c r="N24" i="37"/>
  <c r="O24" i="37" s="1"/>
  <c r="N23" i="37"/>
  <c r="O23" i="37"/>
  <c r="N22" i="37"/>
  <c r="O22" i="37" s="1"/>
  <c r="N21" i="37"/>
  <c r="O21" i="37" s="1"/>
  <c r="N20" i="37"/>
  <c r="O20" i="37" s="1"/>
  <c r="N19" i="37"/>
  <c r="O19" i="37" s="1"/>
  <c r="N18" i="37"/>
  <c r="O18" i="37" s="1"/>
  <c r="N17" i="37"/>
  <c r="O17" i="37"/>
  <c r="M16" i="37"/>
  <c r="L16" i="37"/>
  <c r="K16" i="37"/>
  <c r="J16" i="37"/>
  <c r="I16" i="37"/>
  <c r="H16" i="37"/>
  <c r="H42" i="37" s="1"/>
  <c r="G16" i="37"/>
  <c r="F16" i="37"/>
  <c r="E16" i="37"/>
  <c r="D16" i="37"/>
  <c r="N15" i="37"/>
  <c r="O15" i="37" s="1"/>
  <c r="N14" i="37"/>
  <c r="O14" i="37"/>
  <c r="N13" i="37"/>
  <c r="O13" i="37"/>
  <c r="M12" i="37"/>
  <c r="L12" i="37"/>
  <c r="L42" i="37" s="1"/>
  <c r="K12" i="37"/>
  <c r="J12" i="37"/>
  <c r="I12" i="37"/>
  <c r="H12" i="37"/>
  <c r="G12" i="37"/>
  <c r="N12" i="37" s="1"/>
  <c r="O12" i="37" s="1"/>
  <c r="F12" i="37"/>
  <c r="E12" i="37"/>
  <c r="D12" i="37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/>
  <c r="M5" i="37"/>
  <c r="L5" i="37"/>
  <c r="K5" i="37"/>
  <c r="J5" i="37"/>
  <c r="J42" i="37" s="1"/>
  <c r="I5" i="37"/>
  <c r="H5" i="37"/>
  <c r="G5" i="37"/>
  <c r="F5" i="37"/>
  <c r="E5" i="37"/>
  <c r="D5" i="37"/>
  <c r="D42" i="37" s="1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 s="1"/>
  <c r="N36" i="36"/>
  <c r="O36" i="36" s="1"/>
  <c r="N35" i="36"/>
  <c r="O35" i="36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3" i="36" s="1"/>
  <c r="O33" i="36" s="1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 s="1"/>
  <c r="N28" i="36"/>
  <c r="O28" i="36" s="1"/>
  <c r="N27" i="36"/>
  <c r="O27" i="36" s="1"/>
  <c r="N26" i="36"/>
  <c r="O26" i="36" s="1"/>
  <c r="M25" i="36"/>
  <c r="L25" i="36"/>
  <c r="N25" i="36" s="1"/>
  <c r="O25" i="36" s="1"/>
  <c r="K25" i="36"/>
  <c r="J25" i="36"/>
  <c r="I25" i="36"/>
  <c r="H25" i="36"/>
  <c r="G25" i="36"/>
  <c r="F25" i="36"/>
  <c r="E25" i="36"/>
  <c r="D25" i="36"/>
  <c r="N24" i="36"/>
  <c r="O24" i="36" s="1"/>
  <c r="N23" i="36"/>
  <c r="O23" i="36"/>
  <c r="N22" i="36"/>
  <c r="O22" i="36" s="1"/>
  <c r="N21" i="36"/>
  <c r="O21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N13" i="36" s="1"/>
  <c r="O13" i="36" s="1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H5" i="36"/>
  <c r="G5" i="36"/>
  <c r="F5" i="36"/>
  <c r="E5" i="36"/>
  <c r="D5" i="36"/>
  <c r="N38" i="35"/>
  <c r="O38" i="35" s="1"/>
  <c r="N37" i="35"/>
  <c r="O37" i="35" s="1"/>
  <c r="N36" i="35"/>
  <c r="O36" i="35" s="1"/>
  <c r="N35" i="35"/>
  <c r="O35" i="35"/>
  <c r="M34" i="35"/>
  <c r="L34" i="35"/>
  <c r="K34" i="35"/>
  <c r="J34" i="35"/>
  <c r="I34" i="35"/>
  <c r="H34" i="35"/>
  <c r="G34" i="35"/>
  <c r="F34" i="35"/>
  <c r="E34" i="35"/>
  <c r="D34" i="35"/>
  <c r="N33" i="35"/>
  <c r="O33" i="35"/>
  <c r="M32" i="35"/>
  <c r="L32" i="35"/>
  <c r="K32" i="35"/>
  <c r="J32" i="35"/>
  <c r="I32" i="35"/>
  <c r="H32" i="35"/>
  <c r="G32" i="35"/>
  <c r="F32" i="35"/>
  <c r="E32" i="35"/>
  <c r="N32" i="35" s="1"/>
  <c r="D32" i="35"/>
  <c r="O32" i="35"/>
  <c r="N31" i="35"/>
  <c r="O31" i="35" s="1"/>
  <c r="N30" i="35"/>
  <c r="O30" i="35" s="1"/>
  <c r="N29" i="35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5" i="35"/>
  <c r="O25" i="35" s="1"/>
  <c r="N24" i="35"/>
  <c r="O24" i="35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/>
  <c r="M17" i="35"/>
  <c r="L17" i="35"/>
  <c r="K17" i="35"/>
  <c r="J17" i="35"/>
  <c r="I17" i="35"/>
  <c r="H17" i="35"/>
  <c r="G17" i="35"/>
  <c r="G39" i="35" s="1"/>
  <c r="F17" i="35"/>
  <c r="E17" i="35"/>
  <c r="D17" i="35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N13" i="35" s="1"/>
  <c r="O13" i="35" s="1"/>
  <c r="E13" i="35"/>
  <c r="D13" i="35"/>
  <c r="N12" i="35"/>
  <c r="O12" i="35"/>
  <c r="N11" i="35"/>
  <c r="O11" i="35"/>
  <c r="N10" i="35"/>
  <c r="O10" i="35"/>
  <c r="N9" i="35"/>
  <c r="O9" i="35" s="1"/>
  <c r="N8" i="35"/>
  <c r="O8" i="35"/>
  <c r="N7" i="35"/>
  <c r="O7" i="35" s="1"/>
  <c r="N6" i="35"/>
  <c r="O6" i="35"/>
  <c r="M5" i="35"/>
  <c r="M39" i="35"/>
  <c r="L5" i="35"/>
  <c r="K5" i="35"/>
  <c r="J5" i="35"/>
  <c r="J39" i="35"/>
  <c r="I5" i="35"/>
  <c r="I39" i="35" s="1"/>
  <c r="H5" i="35"/>
  <c r="H39" i="35"/>
  <c r="G5" i="35"/>
  <c r="F5" i="35"/>
  <c r="F39" i="35" s="1"/>
  <c r="E5" i="35"/>
  <c r="E39" i="35"/>
  <c r="D5" i="35"/>
  <c r="D39" i="35"/>
  <c r="N39" i="34"/>
  <c r="O39" i="34" s="1"/>
  <c r="M38" i="34"/>
  <c r="L38" i="34"/>
  <c r="K38" i="34"/>
  <c r="J38" i="34"/>
  <c r="I38" i="34"/>
  <c r="H38" i="34"/>
  <c r="G38" i="34"/>
  <c r="F38" i="34"/>
  <c r="N38" i="34" s="1"/>
  <c r="O38" i="34" s="1"/>
  <c r="E38" i="34"/>
  <c r="D38" i="34"/>
  <c r="N37" i="34"/>
  <c r="O37" i="34" s="1"/>
  <c r="N36" i="34"/>
  <c r="O36" i="34" s="1"/>
  <c r="N35" i="34"/>
  <c r="O35" i="34" s="1"/>
  <c r="N34" i="34"/>
  <c r="O34" i="34"/>
  <c r="M33" i="34"/>
  <c r="L33" i="34"/>
  <c r="K33" i="34"/>
  <c r="J33" i="34"/>
  <c r="I33" i="34"/>
  <c r="H33" i="34"/>
  <c r="G33" i="34"/>
  <c r="F33" i="34"/>
  <c r="E33" i="34"/>
  <c r="D33" i="34"/>
  <c r="N32" i="34"/>
  <c r="O32" i="34"/>
  <c r="M31" i="34"/>
  <c r="L31" i="34"/>
  <c r="K31" i="34"/>
  <c r="J31" i="34"/>
  <c r="I31" i="34"/>
  <c r="H31" i="34"/>
  <c r="G31" i="34"/>
  <c r="N31" i="34" s="1"/>
  <c r="F31" i="34"/>
  <c r="E31" i="34"/>
  <c r="D31" i="34"/>
  <c r="N30" i="34"/>
  <c r="O30" i="34"/>
  <c r="N29" i="34"/>
  <c r="O29" i="34"/>
  <c r="N28" i="34"/>
  <c r="O28" i="34" s="1"/>
  <c r="N27" i="34"/>
  <c r="O27" i="34" s="1"/>
  <c r="M26" i="34"/>
  <c r="M40" i="34" s="1"/>
  <c r="L26" i="34"/>
  <c r="K26" i="34"/>
  <c r="J26" i="34"/>
  <c r="I26" i="34"/>
  <c r="H26" i="34"/>
  <c r="G26" i="34"/>
  <c r="F26" i="34"/>
  <c r="E26" i="34"/>
  <c r="D26" i="34"/>
  <c r="N25" i="34"/>
  <c r="O25" i="34" s="1"/>
  <c r="N24" i="34"/>
  <c r="O24" i="34" s="1"/>
  <c r="N23" i="34"/>
  <c r="O23" i="34"/>
  <c r="N22" i="34"/>
  <c r="O22" i="34"/>
  <c r="N21" i="34"/>
  <c r="O21" i="34" s="1"/>
  <c r="N20" i="34"/>
  <c r="O20" i="34" s="1"/>
  <c r="N19" i="34"/>
  <c r="O19" i="34" s="1"/>
  <c r="N18" i="34"/>
  <c r="O18" i="34" s="1"/>
  <c r="M17" i="34"/>
  <c r="L17" i="34"/>
  <c r="K17" i="34"/>
  <c r="J17" i="34"/>
  <c r="I17" i="34"/>
  <c r="I40" i="34" s="1"/>
  <c r="H17" i="34"/>
  <c r="G17" i="34"/>
  <c r="F17" i="34"/>
  <c r="E17" i="34"/>
  <c r="D17" i="34"/>
  <c r="N16" i="34"/>
  <c r="O16" i="34"/>
  <c r="N15" i="34"/>
  <c r="O15" i="34"/>
  <c r="N14" i="34"/>
  <c r="O14" i="34" s="1"/>
  <c r="M13" i="34"/>
  <c r="L13" i="34"/>
  <c r="K13" i="34"/>
  <c r="K40" i="34" s="1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/>
  <c r="N10" i="34"/>
  <c r="O10" i="34"/>
  <c r="N9" i="34"/>
  <c r="O9" i="34"/>
  <c r="N8" i="34"/>
  <c r="O8" i="34" s="1"/>
  <c r="N7" i="34"/>
  <c r="O7" i="34"/>
  <c r="N6" i="34"/>
  <c r="O6" i="34" s="1"/>
  <c r="M5" i="34"/>
  <c r="L5" i="34"/>
  <c r="L40" i="34" s="1"/>
  <c r="K5" i="34"/>
  <c r="J5" i="34"/>
  <c r="J40" i="34" s="1"/>
  <c r="I5" i="34"/>
  <c r="H5" i="34"/>
  <c r="G5" i="34"/>
  <c r="F5" i="34"/>
  <c r="E5" i="34"/>
  <c r="D5" i="34"/>
  <c r="D40" i="34" s="1"/>
  <c r="N37" i="33"/>
  <c r="O37" i="33"/>
  <c r="N24" i="33"/>
  <c r="O24" i="33"/>
  <c r="N25" i="33"/>
  <c r="O25" i="33"/>
  <c r="N26" i="33"/>
  <c r="O26" i="33" s="1"/>
  <c r="N27" i="33"/>
  <c r="O27" i="33"/>
  <c r="N16" i="33"/>
  <c r="O16" i="33" s="1"/>
  <c r="N17" i="33"/>
  <c r="O17" i="33"/>
  <c r="N18" i="33"/>
  <c r="O18" i="33"/>
  <c r="N19" i="33"/>
  <c r="O19" i="33"/>
  <c r="N20" i="33"/>
  <c r="O20" i="33" s="1"/>
  <c r="N21" i="33"/>
  <c r="O21" i="33"/>
  <c r="N22" i="33"/>
  <c r="O22" i="33" s="1"/>
  <c r="E23" i="33"/>
  <c r="F23" i="33"/>
  <c r="G23" i="33"/>
  <c r="H23" i="33"/>
  <c r="I23" i="33"/>
  <c r="J23" i="33"/>
  <c r="K23" i="33"/>
  <c r="L23" i="33"/>
  <c r="M23" i="33"/>
  <c r="D23" i="33"/>
  <c r="N23" i="33" s="1"/>
  <c r="O23" i="33" s="1"/>
  <c r="E15" i="33"/>
  <c r="F15" i="33"/>
  <c r="G15" i="33"/>
  <c r="H15" i="33"/>
  <c r="I15" i="33"/>
  <c r="J15" i="33"/>
  <c r="K15" i="33"/>
  <c r="L15" i="33"/>
  <c r="M15" i="33"/>
  <c r="D15" i="33"/>
  <c r="N15" i="33" s="1"/>
  <c r="O15" i="33" s="1"/>
  <c r="E12" i="33"/>
  <c r="F12" i="33"/>
  <c r="G12" i="33"/>
  <c r="N12" i="33" s="1"/>
  <c r="O12" i="33" s="1"/>
  <c r="H12" i="33"/>
  <c r="I12" i="33"/>
  <c r="J12" i="33"/>
  <c r="K12" i="33"/>
  <c r="L12" i="33"/>
  <c r="M12" i="33"/>
  <c r="D12" i="33"/>
  <c r="E5" i="33"/>
  <c r="F5" i="33"/>
  <c r="G5" i="33"/>
  <c r="G38" i="33" s="1"/>
  <c r="H5" i="33"/>
  <c r="I5" i="33"/>
  <c r="J5" i="33"/>
  <c r="K5" i="33"/>
  <c r="L5" i="33"/>
  <c r="M5" i="33"/>
  <c r="D5" i="33"/>
  <c r="D38" i="33" s="1"/>
  <c r="E36" i="33"/>
  <c r="F36" i="33"/>
  <c r="G36" i="33"/>
  <c r="H36" i="33"/>
  <c r="I36" i="33"/>
  <c r="J36" i="33"/>
  <c r="K36" i="33"/>
  <c r="L36" i="33"/>
  <c r="M36" i="33"/>
  <c r="D36" i="33"/>
  <c r="N33" i="33"/>
  <c r="O33" i="33" s="1"/>
  <c r="N34" i="33"/>
  <c r="O34" i="33"/>
  <c r="N35" i="33"/>
  <c r="O35" i="33" s="1"/>
  <c r="N32" i="33"/>
  <c r="O32" i="33" s="1"/>
  <c r="E31" i="33"/>
  <c r="F31" i="33"/>
  <c r="N31" i="33" s="1"/>
  <c r="O31" i="33" s="1"/>
  <c r="G31" i="33"/>
  <c r="H31" i="33"/>
  <c r="I31" i="33"/>
  <c r="J31" i="33"/>
  <c r="K31" i="33"/>
  <c r="L31" i="33"/>
  <c r="M31" i="33"/>
  <c r="M38" i="33" s="1"/>
  <c r="D31" i="33"/>
  <c r="E29" i="33"/>
  <c r="E38" i="33" s="1"/>
  <c r="F29" i="33"/>
  <c r="G29" i="33"/>
  <c r="N29" i="33" s="1"/>
  <c r="O29" i="33" s="1"/>
  <c r="H29" i="33"/>
  <c r="H38" i="33" s="1"/>
  <c r="I29" i="33"/>
  <c r="I38" i="33"/>
  <c r="J29" i="33"/>
  <c r="J38" i="33" s="1"/>
  <c r="K29" i="33"/>
  <c r="L29" i="33"/>
  <c r="M29" i="33"/>
  <c r="D29" i="33"/>
  <c r="N30" i="33"/>
  <c r="O30" i="33"/>
  <c r="N28" i="33"/>
  <c r="O28" i="33" s="1"/>
  <c r="N13" i="33"/>
  <c r="O13" i="33"/>
  <c r="N14" i="33"/>
  <c r="O14" i="33" s="1"/>
  <c r="N7" i="33"/>
  <c r="O7" i="33"/>
  <c r="N8" i="33"/>
  <c r="O8" i="33"/>
  <c r="N9" i="33"/>
  <c r="O9" i="33"/>
  <c r="N10" i="33"/>
  <c r="O10" i="33" s="1"/>
  <c r="N11" i="33"/>
  <c r="O11" i="33"/>
  <c r="N6" i="33"/>
  <c r="O6" i="33" s="1"/>
  <c r="O31" i="34"/>
  <c r="N33" i="34"/>
  <c r="O33" i="34" s="1"/>
  <c r="E40" i="34"/>
  <c r="N34" i="35"/>
  <c r="O34" i="35" s="1"/>
  <c r="N17" i="35"/>
  <c r="O17" i="35"/>
  <c r="K40" i="36"/>
  <c r="E40" i="36"/>
  <c r="H40" i="36"/>
  <c r="M40" i="36"/>
  <c r="I40" i="36"/>
  <c r="K42" i="37"/>
  <c r="M42" i="37"/>
  <c r="E42" i="37"/>
  <c r="N27" i="37"/>
  <c r="O27" i="37" s="1"/>
  <c r="N16" i="37"/>
  <c r="O16" i="37"/>
  <c r="I42" i="37"/>
  <c r="H37" i="38"/>
  <c r="G37" i="38"/>
  <c r="K37" i="38"/>
  <c r="M37" i="38"/>
  <c r="J37" i="38"/>
  <c r="E37" i="38"/>
  <c r="I37" i="38"/>
  <c r="O35" i="38"/>
  <c r="N30" i="38"/>
  <c r="O30" i="38" s="1"/>
  <c r="D37" i="38"/>
  <c r="N26" i="39"/>
  <c r="O26" i="39"/>
  <c r="N18" i="39"/>
  <c r="O18" i="39" s="1"/>
  <c r="N5" i="39"/>
  <c r="O5" i="39" s="1"/>
  <c r="N5" i="34"/>
  <c r="O5" i="34" s="1"/>
  <c r="F38" i="33"/>
  <c r="N36" i="33"/>
  <c r="O36" i="33" s="1"/>
  <c r="L40" i="40"/>
  <c r="G40" i="40"/>
  <c r="F40" i="40"/>
  <c r="I40" i="40"/>
  <c r="K40" i="40"/>
  <c r="N5" i="40"/>
  <c r="O5" i="40"/>
  <c r="E40" i="40"/>
  <c r="M40" i="40"/>
  <c r="N13" i="40"/>
  <c r="O13" i="40"/>
  <c r="N18" i="40"/>
  <c r="O18" i="40" s="1"/>
  <c r="O32" i="40"/>
  <c r="J38" i="41"/>
  <c r="M38" i="41"/>
  <c r="K38" i="41"/>
  <c r="G38" i="41"/>
  <c r="N36" i="41"/>
  <c r="O36" i="41" s="1"/>
  <c r="E38" i="41"/>
  <c r="O13" i="41"/>
  <c r="N18" i="41"/>
  <c r="O18" i="41"/>
  <c r="I38" i="41"/>
  <c r="J39" i="42"/>
  <c r="N37" i="42"/>
  <c r="O37" i="42" s="1"/>
  <c r="K39" i="42"/>
  <c r="L39" i="42"/>
  <c r="M39" i="42"/>
  <c r="G39" i="42"/>
  <c r="I39" i="42"/>
  <c r="N30" i="42"/>
  <c r="O30" i="42" s="1"/>
  <c r="N26" i="42"/>
  <c r="O26" i="42" s="1"/>
  <c r="E39" i="42"/>
  <c r="D39" i="42"/>
  <c r="K41" i="43"/>
  <c r="E41" i="43"/>
  <c r="M41" i="43"/>
  <c r="J41" i="43"/>
  <c r="H41" i="43"/>
  <c r="N29" i="43"/>
  <c r="O29" i="43"/>
  <c r="N5" i="43"/>
  <c r="O5" i="43"/>
  <c r="N13" i="43"/>
  <c r="O13" i="43"/>
  <c r="G41" i="43"/>
  <c r="I41" i="43"/>
  <c r="D41" i="43"/>
  <c r="M43" i="44"/>
  <c r="K43" i="44"/>
  <c r="O29" i="44"/>
  <c r="I43" i="44"/>
  <c r="G43" i="44"/>
  <c r="H43" i="44"/>
  <c r="O13" i="44"/>
  <c r="E43" i="44"/>
  <c r="D43" i="44"/>
  <c r="L42" i="45"/>
  <c r="M42" i="45"/>
  <c r="O29" i="45"/>
  <c r="G42" i="45"/>
  <c r="E42" i="45"/>
  <c r="K42" i="45"/>
  <c r="N33" i="45"/>
  <c r="O33" i="45" s="1"/>
  <c r="N40" i="45"/>
  <c r="O40" i="45" s="1"/>
  <c r="F42" i="45"/>
  <c r="H42" i="45"/>
  <c r="N13" i="45"/>
  <c r="O13" i="45"/>
  <c r="I42" i="45"/>
  <c r="N35" i="45"/>
  <c r="O35" i="45"/>
  <c r="D42" i="45"/>
  <c r="N5" i="45"/>
  <c r="O5" i="45" s="1"/>
  <c r="O32" i="46"/>
  <c r="P32" i="46"/>
  <c r="O34" i="46"/>
  <c r="P34" i="46" s="1"/>
  <c r="P28" i="46"/>
  <c r="I41" i="46"/>
  <c r="P19" i="46"/>
  <c r="H41" i="46"/>
  <c r="K41" i="46"/>
  <c r="D41" i="46"/>
  <c r="J41" i="46"/>
  <c r="L41" i="46"/>
  <c r="E41" i="46"/>
  <c r="M41" i="46"/>
  <c r="N41" i="46"/>
  <c r="O5" i="46"/>
  <c r="P5" i="46"/>
  <c r="O41" i="47" l="1"/>
  <c r="P41" i="47" s="1"/>
  <c r="O41" i="46"/>
  <c r="P41" i="46" s="1"/>
  <c r="O39" i="46"/>
  <c r="P39" i="46" s="1"/>
  <c r="I38" i="39"/>
  <c r="N38" i="39" s="1"/>
  <c r="O38" i="39" s="1"/>
  <c r="N31" i="39"/>
  <c r="O31" i="39" s="1"/>
  <c r="H40" i="40"/>
  <c r="N34" i="44"/>
  <c r="O34" i="44" s="1"/>
  <c r="L43" i="44"/>
  <c r="N19" i="45"/>
  <c r="O19" i="45" s="1"/>
  <c r="J42" i="45"/>
  <c r="N42" i="45" s="1"/>
  <c r="O42" i="45" s="1"/>
  <c r="N38" i="41"/>
  <c r="O38" i="41" s="1"/>
  <c r="N19" i="44"/>
  <c r="O19" i="44" s="1"/>
  <c r="J43" i="44"/>
  <c r="N40" i="37"/>
  <c r="O40" i="37" s="1"/>
  <c r="F42" i="37"/>
  <c r="O13" i="46"/>
  <c r="P13" i="46" s="1"/>
  <c r="L38" i="41"/>
  <c r="N26" i="34"/>
  <c r="O26" i="34" s="1"/>
  <c r="N5" i="37"/>
  <c r="O5" i="37" s="1"/>
  <c r="G42" i="37"/>
  <c r="N25" i="41"/>
  <c r="O25" i="41" s="1"/>
  <c r="F40" i="34"/>
  <c r="N40" i="34" s="1"/>
  <c r="O40" i="34" s="1"/>
  <c r="N26" i="35"/>
  <c r="O26" i="35" s="1"/>
  <c r="L39" i="35"/>
  <c r="N38" i="36"/>
  <c r="O38" i="36" s="1"/>
  <c r="J40" i="36"/>
  <c r="N18" i="38"/>
  <c r="O18" i="38" s="1"/>
  <c r="L37" i="38"/>
  <c r="F39" i="42"/>
  <c r="N39" i="42" s="1"/>
  <c r="O39" i="42" s="1"/>
  <c r="N5" i="42"/>
  <c r="O5" i="42" s="1"/>
  <c r="N38" i="33"/>
  <c r="O38" i="33" s="1"/>
  <c r="K39" i="35"/>
  <c r="N39" i="35" s="1"/>
  <c r="O39" i="35" s="1"/>
  <c r="N5" i="35"/>
  <c r="O5" i="35" s="1"/>
  <c r="G40" i="36"/>
  <c r="N5" i="36"/>
  <c r="O5" i="36" s="1"/>
  <c r="H38" i="41"/>
  <c r="N5" i="41"/>
  <c r="O5" i="41" s="1"/>
  <c r="N19" i="43"/>
  <c r="O19" i="43" s="1"/>
  <c r="F41" i="43"/>
  <c r="L38" i="33"/>
  <c r="L40" i="36"/>
  <c r="N17" i="36"/>
  <c r="O17" i="36" s="1"/>
  <c r="N37" i="40"/>
  <c r="O37" i="40" s="1"/>
  <c r="J40" i="40"/>
  <c r="N5" i="44"/>
  <c r="O5" i="44" s="1"/>
  <c r="F43" i="44"/>
  <c r="L41" i="43"/>
  <c r="K38" i="33"/>
  <c r="N31" i="36"/>
  <c r="O31" i="36" s="1"/>
  <c r="D40" i="36"/>
  <c r="F37" i="38"/>
  <c r="N37" i="38" s="1"/>
  <c r="O37" i="38" s="1"/>
  <c r="N5" i="38"/>
  <c r="O5" i="38" s="1"/>
  <c r="F40" i="36"/>
  <c r="N41" i="43"/>
  <c r="O41" i="43" s="1"/>
  <c r="H40" i="34"/>
  <c r="N42" i="37"/>
  <c r="O42" i="37" s="1"/>
  <c r="N30" i="40"/>
  <c r="O30" i="40" s="1"/>
  <c r="D40" i="40"/>
  <c r="G40" i="34"/>
  <c r="N5" i="33"/>
  <c r="O5" i="33" s="1"/>
  <c r="N17" i="34"/>
  <c r="O17" i="34" s="1"/>
  <c r="N40" i="36" l="1"/>
  <c r="O40" i="36" s="1"/>
  <c r="N40" i="40"/>
  <c r="O40" i="40" s="1"/>
  <c r="N43" i="44"/>
  <c r="O43" i="44" s="1"/>
</calcChain>
</file>

<file path=xl/sharedStrings.xml><?xml version="1.0" encoding="utf-8"?>
<sst xmlns="http://schemas.openxmlformats.org/spreadsheetml/2006/main" count="841" uniqueCount="136">
  <si>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</si>
  <si>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</si>
  <si>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</si>
  <si>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</si>
  <si>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</si>
  <si>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</si>
  <si>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</si>
  <si>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</si>
  <si>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</si>
  <si>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</si>
  <si>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</si>
  <si>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</si>
  <si>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</si>
  <si>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Gas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</si>
  <si>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</si>
  <si>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</si>
  <si>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</si>
  <si>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</si>
  <si>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</si>
  <si>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Physical Environment - Water Supply System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</si>
  <si>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</si>
  <si>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</si>
  <si>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</si>
  <si>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</si>
  <si>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</si>
  <si>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</si>
  <si>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</si>
  <si>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</si>
  <si>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</si>
  <si>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</si>
  <si>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</si>
  <si>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</si>
  <si>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</si>
  <si>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</si>
  <si>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Physical Environment - Water Utility</t>
  </si>
  <si>
    <t>Physical Environment - Garbage / Solid Waste</t>
  </si>
  <si>
    <t>Human Services - Animal Control and Shelter Fees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</si>
  <si>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</si>
  <si>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</si>
  <si>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</si>
  <si>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</si>
  <si>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Rents and Royalties</t>
  </si>
  <si>
    <t>Contributions and Donations from Private Sources</t>
  </si>
  <si>
    <t>Other Miscellaneous Revenues - Other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</si>
  <si>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</si>
  <si>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</si>
  <si>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</si>
  <si>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</si>
  <si>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</si>
  <si>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</si>
  <si>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</si>
  <si>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</si>
  <si>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Inglis Revenues Reported by Account Code and Fund Type</t>
  </si>
  <si>
    <t>Local Fiscal Year Ended September 30, 2011</t>
  </si>
  <si>
    <t>Local Business Tax</t>
  </si>
  <si>
    <t>Special Assessments - Charges for Public Services</t>
  </si>
  <si>
    <t>Federal Grant - Public Safety</t>
  </si>
  <si>
    <t>Federal Grant - Economic Environment</t>
  </si>
  <si>
    <t>State Shared Revenues - General Gov't - Other General Government</t>
  </si>
  <si>
    <t>Non-Operating - Inter-Fund Group Transfers In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</si>
  <si>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</si>
  <si>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</si>
  <si>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2010</t>
  </si>
  <si>
    <t>Building Permits</t>
  </si>
  <si>
    <t>State Grant - Physical Environment - Stormwater Management</t>
  </si>
  <si>
    <t>2010 Municipal Census Population:</t>
  </si>
  <si>
    <t>Local Fiscal Year Ended September 30, 2012</t>
  </si>
  <si>
    <t>Utility Service Tax - Other</t>
  </si>
  <si>
    <t>2012 Municipal Population:</t>
  </si>
  <si>
    <t>Local Fiscal Year Ended September 30, 2008</t>
  </si>
  <si>
    <t>Permits and Franchise Fees</t>
  </si>
  <si>
    <t>Franchise Fee - Solid Waste</t>
  </si>
  <si>
    <t>Other Permits and Fees</t>
  </si>
  <si>
    <t>Federal Grant - Physical Environment - Other Physical Environment</t>
  </si>
  <si>
    <t>State Grant - General Government</t>
  </si>
  <si>
    <t>State Grant - Other</t>
  </si>
  <si>
    <t>General Gov't (Not Court-Related) - Other General Gov't Charges and Fees</t>
  </si>
  <si>
    <t>Physical Environment - Other Physical Environment Charges</t>
  </si>
  <si>
    <t>2008 Municipal Population:</t>
  </si>
  <si>
    <t>Local Fiscal Year Ended September 30, 2013</t>
  </si>
  <si>
    <t>Utility Service Tax - Propane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</si>
  <si>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</si>
  <si>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</si>
  <si>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</si>
  <si>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</si>
  <si>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</si>
  <si>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</si>
  <si>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2014</t>
  </si>
  <si>
    <t>State Grant - Transportation - Other Transportation</t>
  </si>
  <si>
    <t>State Shared Revenues - General Government - Alcoholic Beverage License Tax</t>
  </si>
  <si>
    <t>Shared Revenue from Other Local Units</t>
  </si>
  <si>
    <t>2014 Municipal Population:</t>
  </si>
  <si>
    <t>Local Fiscal Year Ended September 30, 2015</t>
  </si>
  <si>
    <t>Utility Service Tax - Fuel Oil</t>
  </si>
  <si>
    <t>Proprietary Non-Operating - Other Non-Operating Sources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</si>
  <si>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</si>
  <si>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</si>
  <si>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</si>
  <si>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</si>
  <si>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</si>
  <si>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</si>
  <si>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Transportation - Other Transportation</t>
  </si>
  <si>
    <t>State Grant - Public Safety</t>
  </si>
  <si>
    <t>State Grant - Physical Environment - Sewer / Wastewater</t>
  </si>
  <si>
    <t>2018 Municipal Population:</t>
  </si>
  <si>
    <t>Local Fiscal Year Ended September 30, 2019</t>
  </si>
  <si>
    <t>State Grant - Economic Environment</t>
  </si>
  <si>
    <t>General Government - Other General Government Charges and Fees</t>
  </si>
  <si>
    <t>Public Safety - Other Public Safety Charges and Fees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</si>
  <si>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</si>
  <si>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</si>
  <si>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</si>
  <si>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</si>
  <si>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</si>
  <si>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</si>
  <si>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</si>
  <si>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</si>
  <si>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</si>
  <si>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</si>
  <si>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</si>
  <si>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</si>
  <si>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</si>
  <si>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</si>
  <si>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</si>
  <si>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</si>
  <si>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</si>
  <si>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</si>
  <si>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</si>
  <si>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Permits - Other</t>
  </si>
  <si>
    <t>Franchise Fee - Other</t>
  </si>
  <si>
    <t>Federal Grant - General Government</t>
  </si>
  <si>
    <t>State Shared Revenues - General Government - Other General Government</t>
  </si>
  <si>
    <t>State Shared Revenues - Transportation - Airport Development</t>
  </si>
  <si>
    <t>Public Safety - Law Enforcement Services</t>
  </si>
  <si>
    <t>Proprietary Non-Operating Sources - Interest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</si>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</sst>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114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115</v>
      </c>
      <c r="N4" s="35" t="s">
        <v>9</v>
      </c>
      <c r="O4" s="35" t="s">
        <v>116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117</v>
      </c>
      <c r="B5" s="26"/>
      <c r="C5" s="26"/>
      <c r="D5" s="27">
        <f>SUM(D6:D11)</f>
        <v>671870</v>
      </c>
      <c r="E5" s="27">
        <f>SUM(E6:E11)</f>
        <v>24908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696778</v>
      </c>
      <c r="P5" s="33">
        <f>(O5/P$43)</f>
        <v>467.00938337801608</v>
      </c>
      <c r="Q5" s="6"/>
    </row>
    <row r="6" spans="1:134">
      <c r="A6" s="12"/>
      <c r="B6" s="25">
        <v>311</v>
      </c>
      <c r="C6" s="20" t="s">
        <v>2</v>
      </c>
      <c r="D6" s="46">
        <v>333506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333506</v>
      </c>
      <c r="P6" s="47">
        <f>(O6/P$43)</f>
        <v>223.52949061662198</v>
      </c>
      <c r="Q6" s="9"/>
    </row>
    <row r="7" spans="1:134">
      <c r="A7" s="12"/>
      <c r="B7" s="25">
        <v>312.41000000000003</v>
      </c>
      <c r="C7" s="20" t="s">
        <v>118</v>
      </c>
      <c r="D7" s="46">
        <v>174133</v>
      </c>
      <c r="E7" s="46">
        <v>24908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199041</v>
      </c>
      <c r="P7" s="47">
        <f>(O7/P$43)</f>
        <v>133.40549597855227</v>
      </c>
      <c r="Q7" s="9"/>
    </row>
    <row r="8" spans="1:134">
      <c r="A8" s="12"/>
      <c r="B8" s="25">
        <v>314.10000000000002</v>
      </c>
      <c r="C8" s="20" t="s">
        <v>12</v>
      </c>
      <c r="D8" s="46">
        <v>112771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112771</v>
      </c>
      <c r="P8" s="47">
        <f>(O8/P$43)</f>
        <v>75.583780160857913</v>
      </c>
      <c r="Q8" s="9"/>
    </row>
    <row r="9" spans="1:134">
      <c r="A9" s="12"/>
      <c r="B9" s="25">
        <v>314.7</v>
      </c>
      <c r="C9" s="20" t="s">
        <v>93</v>
      </c>
      <c r="D9" s="46">
        <v>4554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4554</v>
      </c>
      <c r="P9" s="47">
        <f>(O9/P$43)</f>
        <v>3.052278820375335</v>
      </c>
      <c r="Q9" s="9"/>
    </row>
    <row r="10" spans="1:134">
      <c r="A10" s="12"/>
      <c r="B10" s="25">
        <v>315.10000000000002</v>
      </c>
      <c r="C10" s="20" t="s">
        <v>120</v>
      </c>
      <c r="D10" s="46">
        <v>36886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36886</v>
      </c>
      <c r="P10" s="47">
        <f>(O10/P$43)</f>
        <v>24.722520107238605</v>
      </c>
      <c r="Q10" s="9"/>
    </row>
    <row r="11" spans="1:134">
      <c r="A11" s="12"/>
      <c r="B11" s="25">
        <v>316</v>
      </c>
      <c r="C11" s="20" t="s">
        <v>82</v>
      </c>
      <c r="D11" s="46">
        <v>10020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10020</v>
      </c>
      <c r="P11" s="47">
        <f>(O11/P$43)</f>
        <v>6.7158176943699734</v>
      </c>
      <c r="Q11" s="9"/>
    </row>
    <row r="12" spans="1:134" ht="15.75">
      <c r="A12" s="29" t="s">
        <v>15</v>
      </c>
      <c r="B12" s="30"/>
      <c r="C12" s="31"/>
      <c r="D12" s="32">
        <f>SUM(D13:D17)</f>
        <v>139836</v>
      </c>
      <c r="E12" s="32">
        <f>SUM(E13:E17)</f>
        <v>0</v>
      </c>
      <c r="F12" s="32">
        <f>SUM(F13:F17)</f>
        <v>0</v>
      </c>
      <c r="G12" s="32">
        <f>SUM(G13:G17)</f>
        <v>0</v>
      </c>
      <c r="H12" s="32">
        <f>SUM(H13:H17)</f>
        <v>0</v>
      </c>
      <c r="I12" s="32">
        <f>SUM(I13:I17)</f>
        <v>0</v>
      </c>
      <c r="J12" s="32">
        <f>SUM(J13:J17)</f>
        <v>0</v>
      </c>
      <c r="K12" s="32">
        <f>SUM(K13:K17)</f>
        <v>0</v>
      </c>
      <c r="L12" s="32">
        <f>SUM(L13:L17)</f>
        <v>0</v>
      </c>
      <c r="M12" s="32">
        <f>SUM(M13:M17)</f>
        <v>0</v>
      </c>
      <c r="N12" s="32">
        <f>SUM(N13:N17)</f>
        <v>0</v>
      </c>
      <c r="O12" s="44">
        <f>SUM(D12:N12)</f>
        <v>139836</v>
      </c>
      <c r="P12" s="45">
        <f>(O12/P$43)</f>
        <v>93.723860589812332</v>
      </c>
      <c r="Q12" s="10"/>
    </row>
    <row r="13" spans="1:134">
      <c r="A13" s="12"/>
      <c r="B13" s="25">
        <v>322</v>
      </c>
      <c r="C13" s="20" t="s">
        <v>121</v>
      </c>
      <c r="D13" s="46">
        <v>39839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39839</v>
      </c>
      <c r="P13" s="47">
        <f>(O13/P$43)</f>
        <v>26.701742627345844</v>
      </c>
      <c r="Q13" s="9"/>
    </row>
    <row r="14" spans="1:134">
      <c r="A14" s="12"/>
      <c r="B14" s="25">
        <v>322.89999999999998</v>
      </c>
      <c r="C14" s="20" t="s">
        <v>128</v>
      </c>
      <c r="D14" s="46">
        <v>96832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7" si="1">SUM(D14:N14)</f>
        <v>96832</v>
      </c>
      <c r="P14" s="47">
        <f>(O14/P$43)</f>
        <v>64.90080428954424</v>
      </c>
      <c r="Q14" s="9"/>
    </row>
    <row r="15" spans="1:134">
      <c r="A15" s="12"/>
      <c r="B15" s="25">
        <v>323.7</v>
      </c>
      <c r="C15" s="20" t="s">
        <v>71</v>
      </c>
      <c r="D15" s="46">
        <v>554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554</v>
      </c>
      <c r="P15" s="47">
        <f>(O15/P$43)</f>
        <v>0.37131367292225204</v>
      </c>
      <c r="Q15" s="9"/>
    </row>
    <row r="16" spans="1:134">
      <c r="A16" s="12"/>
      <c r="B16" s="25">
        <v>323.89999999999998</v>
      </c>
      <c r="C16" s="20" t="s">
        <v>129</v>
      </c>
      <c r="D16" s="46">
        <v>2496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2496</v>
      </c>
      <c r="P16" s="47">
        <f>(O16/P$43)</f>
        <v>1.6729222520107239</v>
      </c>
      <c r="Q16" s="9"/>
    </row>
    <row r="17" spans="1:17">
      <c r="A17" s="12"/>
      <c r="B17" s="25">
        <v>329.1</v>
      </c>
      <c r="C17" s="20" t="s">
        <v>122</v>
      </c>
      <c r="D17" s="46">
        <v>115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115</v>
      </c>
      <c r="P17" s="47">
        <f>(O17/P$43)</f>
        <v>7.7077747989276135E-2</v>
      </c>
      <c r="Q17" s="9"/>
    </row>
    <row r="18" spans="1:17" ht="15.75">
      <c r="A18" s="29" t="s">
        <v>123</v>
      </c>
      <c r="B18" s="30"/>
      <c r="C18" s="31"/>
      <c r="D18" s="32">
        <f>SUM(D19:D25)</f>
        <v>937904</v>
      </c>
      <c r="E18" s="32">
        <f>SUM(E19:E25)</f>
        <v>15849</v>
      </c>
      <c r="F18" s="32">
        <f>SUM(F19:F25)</f>
        <v>0</v>
      </c>
      <c r="G18" s="32">
        <f>SUM(G19:G25)</f>
        <v>0</v>
      </c>
      <c r="H18" s="32">
        <f>SUM(H19:H25)</f>
        <v>0</v>
      </c>
      <c r="I18" s="32">
        <f>SUM(I19:I25)</f>
        <v>0</v>
      </c>
      <c r="J18" s="32">
        <f>SUM(J19:J25)</f>
        <v>0</v>
      </c>
      <c r="K18" s="32">
        <f>SUM(K19:K25)</f>
        <v>0</v>
      </c>
      <c r="L18" s="32">
        <f>SUM(L19:L25)</f>
        <v>0</v>
      </c>
      <c r="M18" s="32">
        <f>SUM(M19:M25)</f>
        <v>0</v>
      </c>
      <c r="N18" s="32">
        <f>SUM(N19:N25)</f>
        <v>0</v>
      </c>
      <c r="O18" s="44">
        <f>SUM(D18:N18)</f>
        <v>953753</v>
      </c>
      <c r="P18" s="45">
        <f>(O18/P$43)</f>
        <v>639.24463806970505</v>
      </c>
      <c r="Q18" s="10"/>
    </row>
    <row r="19" spans="1:17">
      <c r="A19" s="12"/>
      <c r="B19" s="25">
        <v>331.1</v>
      </c>
      <c r="C19" s="20" t="s">
        <v>130</v>
      </c>
      <c r="D19" s="46">
        <v>674650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674650</v>
      </c>
      <c r="P19" s="47">
        <f>(O19/P$43)</f>
        <v>452.17828418230562</v>
      </c>
      <c r="Q19" s="9"/>
    </row>
    <row r="20" spans="1:17">
      <c r="A20" s="12"/>
      <c r="B20" s="25">
        <v>335.14</v>
      </c>
      <c r="C20" s="20" t="s">
        <v>84</v>
      </c>
      <c r="D20" s="46">
        <v>1293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3" si="2">SUM(D20:N20)</f>
        <v>1293</v>
      </c>
      <c r="P20" s="47">
        <f>(O20/P$43)</f>
        <v>0.86662198391420908</v>
      </c>
      <c r="Q20" s="9"/>
    </row>
    <row r="21" spans="1:17">
      <c r="A21" s="12"/>
      <c r="B21" s="25">
        <v>335.15</v>
      </c>
      <c r="C21" s="20" t="s">
        <v>89</v>
      </c>
      <c r="D21" s="46">
        <v>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84</v>
      </c>
      <c r="P21" s="47">
        <f>(O21/P$43)</f>
        <v>5.6300268096514748E-2</v>
      </c>
      <c r="Q21" s="9"/>
    </row>
    <row r="22" spans="1:17">
      <c r="A22" s="12"/>
      <c r="B22" s="25">
        <v>335.18</v>
      </c>
      <c r="C22" s="20" t="s">
        <v>125</v>
      </c>
      <c r="D22" s="46">
        <v>92128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92128</v>
      </c>
      <c r="P22" s="47">
        <f>(O22/P$43)</f>
        <v>61.747989276139407</v>
      </c>
      <c r="Q22" s="9"/>
    </row>
    <row r="23" spans="1:17">
      <c r="A23" s="12"/>
      <c r="B23" s="25">
        <v>335.19</v>
      </c>
      <c r="C23" s="20" t="s">
        <v>131</v>
      </c>
      <c r="D23" s="46">
        <v>45696</v>
      </c>
      <c r="E23" s="46">
        <v>15005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60701</v>
      </c>
      <c r="P23" s="47">
        <f>(O23/P$43)</f>
        <v>40.684316353887397</v>
      </c>
      <c r="Q23" s="9"/>
    </row>
    <row r="24" spans="1:17">
      <c r="A24" s="12"/>
      <c r="B24" s="25">
        <v>335.41</v>
      </c>
      <c r="C24" s="20" t="s">
        <v>132</v>
      </c>
      <c r="D24" s="46">
        <v>0</v>
      </c>
      <c r="E24" s="46">
        <v>844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3">SUM(D24:N24)</f>
        <v>844</v>
      </c>
      <c r="P24" s="47">
        <f>(O24/P$43)</f>
        <v>0.56568364611260058</v>
      </c>
      <c r="Q24" s="9"/>
    </row>
    <row r="25" spans="1:17">
      <c r="A25" s="12"/>
      <c r="B25" s="25">
        <v>338</v>
      </c>
      <c r="C25" s="20" t="s">
        <v>90</v>
      </c>
      <c r="D25" s="46">
        <v>124053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124053</v>
      </c>
      <c r="P25" s="47">
        <f>(O25/P$43)</f>
        <v>83.14544235924933</v>
      </c>
      <c r="Q25" s="9"/>
    </row>
    <row r="26" spans="1:17" ht="15.75">
      <c r="A26" s="29" t="s">
        <v>30</v>
      </c>
      <c r="B26" s="30"/>
      <c r="C26" s="31"/>
      <c r="D26" s="32">
        <f>SUM(D27:D30)</f>
        <v>124027</v>
      </c>
      <c r="E26" s="32">
        <f>SUM(E27:E30)</f>
        <v>0</v>
      </c>
      <c r="F26" s="32">
        <f>SUM(F27:F30)</f>
        <v>0</v>
      </c>
      <c r="G26" s="32">
        <f>SUM(G27:G30)</f>
        <v>0</v>
      </c>
      <c r="H26" s="32">
        <f>SUM(H27:H30)</f>
        <v>0</v>
      </c>
      <c r="I26" s="32">
        <f>SUM(I27:I30)</f>
        <v>490619</v>
      </c>
      <c r="J26" s="32">
        <f>SUM(J27:J30)</f>
        <v>0</v>
      </c>
      <c r="K26" s="32">
        <f>SUM(K27:K30)</f>
        <v>0</v>
      </c>
      <c r="L26" s="32">
        <f>SUM(L27:L30)</f>
        <v>0</v>
      </c>
      <c r="M26" s="32">
        <f>SUM(M27:M30)</f>
        <v>0</v>
      </c>
      <c r="N26" s="32">
        <f>SUM(N27:N30)</f>
        <v>0</v>
      </c>
      <c r="O26" s="32">
        <f>SUM(D26:N26)</f>
        <v>614646</v>
      </c>
      <c r="P26" s="45">
        <f>(O26/P$43)</f>
        <v>411.9611260053619</v>
      </c>
      <c r="Q26" s="10"/>
    </row>
    <row r="27" spans="1:17">
      <c r="A27" s="12"/>
      <c r="B27" s="25">
        <v>342.1</v>
      </c>
      <c r="C27" s="20" t="s">
        <v>133</v>
      </c>
      <c r="D27" s="46">
        <v>50589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0" si="4">SUM(D27:N27)</f>
        <v>50589</v>
      </c>
      <c r="P27" s="47">
        <f>(O27/P$43)</f>
        <v>33.906836461126005</v>
      </c>
      <c r="Q27" s="9"/>
    </row>
    <row r="28" spans="1:17">
      <c r="A28" s="12"/>
      <c r="B28" s="25">
        <v>342.2</v>
      </c>
      <c r="C28" s="20" t="s">
        <v>33</v>
      </c>
      <c r="D28" s="46">
        <v>72329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72329</v>
      </c>
      <c r="P28" s="47">
        <f>(O28/P$43)</f>
        <v>48.477882037533512</v>
      </c>
      <c r="Q28" s="9"/>
    </row>
    <row r="29" spans="1:17">
      <c r="A29" s="12"/>
      <c r="B29" s="25">
        <v>343.4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490619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490619</v>
      </c>
      <c r="P29" s="47">
        <f>(O29/P$43)</f>
        <v>328.83310991957103</v>
      </c>
      <c r="Q29" s="9"/>
    </row>
    <row r="30" spans="1:17">
      <c r="A30" s="12"/>
      <c r="B30" s="25">
        <v>346.4</v>
      </c>
      <c r="C30" s="20" t="s">
        <v>36</v>
      </c>
      <c r="D30" s="46">
        <v>1109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1109</v>
      </c>
      <c r="P30" s="47">
        <f>(O30/P$43)</f>
        <v>0.74329758713136729</v>
      </c>
      <c r="Q30" s="9"/>
    </row>
    <row r="31" spans="1:17" ht="15.75">
      <c r="A31" s="29" t="s">
        <v>31</v>
      </c>
      <c r="B31" s="30"/>
      <c r="C31" s="31"/>
      <c r="D31" s="32">
        <f>SUM(D32:D32)</f>
        <v>5261</v>
      </c>
      <c r="E31" s="32">
        <f>SUM(E32:E32)</f>
        <v>0</v>
      </c>
      <c r="F31" s="32">
        <f>SUM(F32:F32)</f>
        <v>0</v>
      </c>
      <c r="G31" s="32">
        <f>SUM(G32:G32)</f>
        <v>0</v>
      </c>
      <c r="H31" s="32">
        <f>SUM(H32:H32)</f>
        <v>0</v>
      </c>
      <c r="I31" s="32">
        <f>SUM(I32:I32)</f>
        <v>0</v>
      </c>
      <c r="J31" s="32">
        <f>SUM(J32:J32)</f>
        <v>0</v>
      </c>
      <c r="K31" s="32">
        <f>SUM(K32:K32)</f>
        <v>0</v>
      </c>
      <c r="L31" s="32">
        <f>SUM(L32:L32)</f>
        <v>0</v>
      </c>
      <c r="M31" s="32">
        <f>SUM(M32:M32)</f>
        <v>0</v>
      </c>
      <c r="N31" s="32">
        <f>SUM(N32:N32)</f>
        <v>0</v>
      </c>
      <c r="O31" s="32">
        <f>SUM(D31:N31)</f>
        <v>5261</v>
      </c>
      <c r="P31" s="45">
        <f>(O31/P$43)</f>
        <v>3.5261394101876675</v>
      </c>
      <c r="Q31" s="10"/>
    </row>
    <row r="32" spans="1:17">
      <c r="A32" s="13"/>
      <c r="B32" s="39">
        <v>351.1</v>
      </c>
      <c r="C32" s="21" t="s">
        <v>39</v>
      </c>
      <c r="D32" s="46">
        <v>5261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5261</v>
      </c>
      <c r="P32" s="47">
        <f>(O32/P$43)</f>
        <v>3.5261394101876675</v>
      </c>
      <c r="Q32" s="9"/>
    </row>
    <row r="33" spans="1:120" ht="15.75">
      <c r="A33" s="29" t="s">
        <v>3</v>
      </c>
      <c r="B33" s="30"/>
      <c r="C33" s="31"/>
      <c r="D33" s="32">
        <f>SUM(D34:D37)</f>
        <v>16429</v>
      </c>
      <c r="E33" s="32">
        <f>SUM(E34:E37)</f>
        <v>224</v>
      </c>
      <c r="F33" s="32">
        <f>SUM(F34:F37)</f>
        <v>0</v>
      </c>
      <c r="G33" s="32">
        <f>SUM(G34:G37)</f>
        <v>0</v>
      </c>
      <c r="H33" s="32">
        <f>SUM(H34:H37)</f>
        <v>0</v>
      </c>
      <c r="I33" s="32">
        <f>SUM(I34:I37)</f>
        <v>0</v>
      </c>
      <c r="J33" s="32">
        <f>SUM(J34:J37)</f>
        <v>0</v>
      </c>
      <c r="K33" s="32">
        <f>SUM(K34:K37)</f>
        <v>0</v>
      </c>
      <c r="L33" s="32">
        <f>SUM(L34:L37)</f>
        <v>0</v>
      </c>
      <c r="M33" s="32">
        <f>SUM(M34:M37)</f>
        <v>0</v>
      </c>
      <c r="N33" s="32">
        <f>SUM(N34:N37)</f>
        <v>0</v>
      </c>
      <c r="O33" s="32">
        <f>SUM(D33:N33)</f>
        <v>16653</v>
      </c>
      <c r="P33" s="45">
        <f>(O33/P$43)</f>
        <v>11.161528150134048</v>
      </c>
      <c r="Q33" s="10"/>
    </row>
    <row r="34" spans="1:120">
      <c r="A34" s="12"/>
      <c r="B34" s="25">
        <v>361.1</v>
      </c>
      <c r="C34" s="20" t="s">
        <v>40</v>
      </c>
      <c r="D34" s="46">
        <v>73</v>
      </c>
      <c r="E34" s="46">
        <v>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168</v>
      </c>
      <c r="P34" s="47">
        <f>(O34/P$43)</f>
        <v>0.1126005361930295</v>
      </c>
      <c r="Q34" s="9"/>
    </row>
    <row r="35" spans="1:120">
      <c r="A35" s="12"/>
      <c r="B35" s="25">
        <v>362</v>
      </c>
      <c r="C35" s="20" t="s">
        <v>41</v>
      </c>
      <c r="D35" s="46">
        <v>3664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0" si="5">SUM(D35:N35)</f>
        <v>3664</v>
      </c>
      <c r="P35" s="47">
        <f>(O35/P$43)</f>
        <v>2.455764075067024</v>
      </c>
      <c r="Q35" s="9"/>
    </row>
    <row r="36" spans="1:120">
      <c r="A36" s="12"/>
      <c r="B36" s="25">
        <v>366</v>
      </c>
      <c r="C36" s="20" t="s">
        <v>42</v>
      </c>
      <c r="D36" s="46">
        <v>3757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5"/>
        <v>3757</v>
      </c>
      <c r="P36" s="47">
        <f>(O36/P$43)</f>
        <v>2.5180965147453085</v>
      </c>
      <c r="Q36" s="9"/>
    </row>
    <row r="37" spans="1:120">
      <c r="A37" s="12"/>
      <c r="B37" s="25">
        <v>369.9</v>
      </c>
      <c r="C37" s="20" t="s">
        <v>43</v>
      </c>
      <c r="D37" s="46">
        <v>8935</v>
      </c>
      <c r="E37" s="46">
        <v>129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9064</v>
      </c>
      <c r="P37" s="47">
        <f>(O37/P$43)</f>
        <v>6.0750670241286864</v>
      </c>
      <c r="Q37" s="9"/>
    </row>
    <row r="38" spans="1:120" ht="15.75">
      <c r="A38" s="29" t="s">
        <v>32</v>
      </c>
      <c r="B38" s="30"/>
      <c r="C38" s="31"/>
      <c r="D38" s="32">
        <f>SUM(D39:D40)</f>
        <v>2400</v>
      </c>
      <c r="E38" s="32">
        <f>SUM(E39:E40)</f>
        <v>0</v>
      </c>
      <c r="F38" s="32">
        <f>SUM(F39:F40)</f>
        <v>0</v>
      </c>
      <c r="G38" s="32">
        <f>SUM(G39:G40)</f>
        <v>0</v>
      </c>
      <c r="H38" s="32">
        <f>SUM(H39:H40)</f>
        <v>0</v>
      </c>
      <c r="I38" s="32">
        <f>SUM(I39:I40)</f>
        <v>648</v>
      </c>
      <c r="J38" s="32">
        <f>SUM(J39:J40)</f>
        <v>0</v>
      </c>
      <c r="K38" s="32">
        <f>SUM(K39:K40)</f>
        <v>0</v>
      </c>
      <c r="L38" s="32">
        <f>SUM(L39:L40)</f>
        <v>0</v>
      </c>
      <c r="M38" s="32">
        <f>SUM(M39:M40)</f>
        <v>0</v>
      </c>
      <c r="N38" s="32">
        <f>SUM(N39:N40)</f>
        <v>0</v>
      </c>
      <c r="O38" s="32">
        <f t="shared" si="5"/>
        <v>3048</v>
      </c>
      <c r="P38" s="45">
        <f>(O38/P$43)</f>
        <v>2.0428954423592494</v>
      </c>
      <c r="Q38" s="9"/>
    </row>
    <row r="39" spans="1:120">
      <c r="A39" s="12"/>
      <c r="B39" s="25">
        <v>381</v>
      </c>
      <c r="C39" s="20" t="s">
        <v>59</v>
      </c>
      <c r="D39" s="46">
        <v>2400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2400</v>
      </c>
      <c r="P39" s="47">
        <f>(O39/P$43)</f>
        <v>1.6085790884718498</v>
      </c>
      <c r="Q39" s="9"/>
    </row>
    <row r="40" spans="1:120" ht="15.75" thickBot="1">
      <c r="A40" s="12"/>
      <c r="B40" s="25">
        <v>389.1</v>
      </c>
      <c r="C40" s="20" t="s">
        <v>134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648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648</v>
      </c>
      <c r="P40" s="47">
        <f>(O40/P$43)</f>
        <v>0.43431635388739948</v>
      </c>
      <c r="Q40" s="9"/>
    </row>
    <row r="41" spans="1:120" ht="16.5" thickBot="1">
      <c r="A41" s="14" t="s">
        <v>37</v>
      </c>
      <c r="B41" s="23"/>
      <c r="C41" s="22"/>
      <c r="D41" s="15">
        <f>SUM(D5,D12,D18,D26,D31,D33,D38)</f>
        <v>1897727</v>
      </c>
      <c r="E41" s="15">
        <f>SUM(E5,E12,E18,E26,E31,E33,E38)</f>
        <v>40981</v>
      </c>
      <c r="F41" s="15">
        <f>SUM(F5,F12,F18,F26,F31,F33,F38)</f>
        <v>0</v>
      </c>
      <c r="G41" s="15">
        <f>SUM(G5,G12,G18,G26,G31,G33,G38)</f>
        <v>0</v>
      </c>
      <c r="H41" s="15">
        <f>SUM(H5,H12,H18,H26,H31,H33,H38)</f>
        <v>0</v>
      </c>
      <c r="I41" s="15">
        <f>SUM(I5,I12,I18,I26,I31,I33,I38)</f>
        <v>491267</v>
      </c>
      <c r="J41" s="15">
        <f>SUM(J5,J12,J18,J26,J31,J33,J38)</f>
        <v>0</v>
      </c>
      <c r="K41" s="15">
        <f>SUM(K5,K12,K18,K26,K31,K33,K38)</f>
        <v>0</v>
      </c>
      <c r="L41" s="15">
        <f>SUM(L5,L12,L18,L26,L31,L33,L38)</f>
        <v>0</v>
      </c>
      <c r="M41" s="15">
        <f>SUM(M5,M12,M18,M26,M31,M33,M38)</f>
        <v>0</v>
      </c>
      <c r="N41" s="15">
        <f>SUM(N5,N12,N18,N26,N31,N33,N38)</f>
        <v>0</v>
      </c>
      <c r="O41" s="15">
        <f>SUM(D41:N41)</f>
        <v>2429975</v>
      </c>
      <c r="P41" s="38">
        <f>(O41/P$43)</f>
        <v>1628.6695710455765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135</v>
      </c>
      <c r="N43" s="48"/>
      <c r="O43" s="48"/>
      <c r="P43" s="43">
        <v>1492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61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520706</v>
      </c>
      <c r="E5" s="27">
        <f t="shared" si="0"/>
        <v>27255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547961</v>
      </c>
      <c r="O5" s="33">
        <f t="shared" ref="O5:O37" si="1">(N5/O$39)</f>
        <v>417.01750380517501</v>
      </c>
      <c r="P5" s="6"/>
    </row>
    <row r="6" spans="1:133">
      <c r="A6" s="12"/>
      <c r="B6" s="25">
        <v>311</v>
      </c>
      <c r="C6" s="20" t="s">
        <v>2</v>
      </c>
      <c r="D6" s="46">
        <v>295171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295171</v>
      </c>
      <c r="O6" s="47">
        <f t="shared" si="1"/>
        <v>224.63546423135463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27255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27255</v>
      </c>
      <c r="O7" s="47">
        <f t="shared" si="1"/>
        <v>20.74200913242009</v>
      </c>
      <c r="P7" s="9"/>
    </row>
    <row r="8" spans="1:133">
      <c r="A8" s="12"/>
      <c r="B8" s="25">
        <v>312.60000000000002</v>
      </c>
      <c r="C8" s="20" t="s">
        <v>11</v>
      </c>
      <c r="D8" s="46">
        <v>90342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90342</v>
      </c>
      <c r="O8" s="47">
        <f t="shared" si="1"/>
        <v>68.753424657534254</v>
      </c>
      <c r="P8" s="9"/>
    </row>
    <row r="9" spans="1:133">
      <c r="A9" s="12"/>
      <c r="B9" s="25">
        <v>314.10000000000002</v>
      </c>
      <c r="C9" s="20" t="s">
        <v>12</v>
      </c>
      <c r="D9" s="46">
        <v>78528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78528</v>
      </c>
      <c r="O9" s="47">
        <f t="shared" si="1"/>
        <v>59.762557077625573</v>
      </c>
      <c r="P9" s="9"/>
    </row>
    <row r="10" spans="1:133">
      <c r="A10" s="12"/>
      <c r="B10" s="25">
        <v>314.8</v>
      </c>
      <c r="C10" s="20" t="s">
        <v>80</v>
      </c>
      <c r="D10" s="46">
        <v>2329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2329</v>
      </c>
      <c r="O10" s="47">
        <f t="shared" si="1"/>
        <v>1.7724505327245053</v>
      </c>
      <c r="P10" s="9"/>
    </row>
    <row r="11" spans="1:133">
      <c r="A11" s="12"/>
      <c r="B11" s="25">
        <v>315</v>
      </c>
      <c r="C11" s="20" t="s">
        <v>81</v>
      </c>
      <c r="D11" s="46">
        <v>45835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45835</v>
      </c>
      <c r="O11" s="47">
        <f t="shared" si="1"/>
        <v>34.882039573820393</v>
      </c>
      <c r="P11" s="9"/>
    </row>
    <row r="12" spans="1:133">
      <c r="A12" s="12"/>
      <c r="B12" s="25">
        <v>316</v>
      </c>
      <c r="C12" s="20" t="s">
        <v>82</v>
      </c>
      <c r="D12" s="46">
        <v>8501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8501</v>
      </c>
      <c r="O12" s="47">
        <f t="shared" si="1"/>
        <v>6.4695585996955858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128635</v>
      </c>
      <c r="E13" s="32">
        <f t="shared" si="3"/>
        <v>65374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194009</v>
      </c>
      <c r="O13" s="45">
        <f t="shared" si="1"/>
        <v>147.64764079147642</v>
      </c>
      <c r="P13" s="10"/>
    </row>
    <row r="14" spans="1:133">
      <c r="A14" s="12"/>
      <c r="B14" s="25">
        <v>323.10000000000002</v>
      </c>
      <c r="C14" s="20" t="s">
        <v>16</v>
      </c>
      <c r="D14" s="46">
        <v>87571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87571</v>
      </c>
      <c r="O14" s="47">
        <f t="shared" si="1"/>
        <v>66.644596651445966</v>
      </c>
      <c r="P14" s="9"/>
    </row>
    <row r="15" spans="1:133">
      <c r="A15" s="12"/>
      <c r="B15" s="25">
        <v>323.7</v>
      </c>
      <c r="C15" s="20" t="s">
        <v>71</v>
      </c>
      <c r="D15" s="46">
        <v>9486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9486</v>
      </c>
      <c r="O15" s="47">
        <f t="shared" si="1"/>
        <v>7.2191780821917808</v>
      </c>
      <c r="P15" s="9"/>
    </row>
    <row r="16" spans="1:133">
      <c r="A16" s="12"/>
      <c r="B16" s="25">
        <v>325.2</v>
      </c>
      <c r="C16" s="20" t="s">
        <v>55</v>
      </c>
      <c r="D16" s="46">
        <v>26120</v>
      </c>
      <c r="E16" s="46">
        <v>65374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91494</v>
      </c>
      <c r="O16" s="47">
        <f t="shared" si="1"/>
        <v>69.630136986301366</v>
      </c>
      <c r="P16" s="9"/>
    </row>
    <row r="17" spans="1:16">
      <c r="A17" s="12"/>
      <c r="B17" s="25">
        <v>329</v>
      </c>
      <c r="C17" s="20" t="s">
        <v>17</v>
      </c>
      <c r="D17" s="46">
        <v>5458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5458</v>
      </c>
      <c r="O17" s="47">
        <f t="shared" si="1"/>
        <v>4.153729071537291</v>
      </c>
      <c r="P17" s="9"/>
    </row>
    <row r="18" spans="1:16" ht="15.75">
      <c r="A18" s="29" t="s">
        <v>18</v>
      </c>
      <c r="B18" s="30"/>
      <c r="C18" s="31"/>
      <c r="D18" s="32">
        <f t="shared" ref="D18:M18" si="5">SUM(D19:D22)</f>
        <v>77276</v>
      </c>
      <c r="E18" s="32">
        <f t="shared" si="5"/>
        <v>14794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92070</v>
      </c>
      <c r="O18" s="45">
        <f t="shared" si="1"/>
        <v>70.06849315068493</v>
      </c>
      <c r="P18" s="10"/>
    </row>
    <row r="19" spans="1:16">
      <c r="A19" s="12"/>
      <c r="B19" s="25">
        <v>335.12</v>
      </c>
      <c r="C19" s="20" t="s">
        <v>83</v>
      </c>
      <c r="D19" s="46">
        <v>30717</v>
      </c>
      <c r="E19" s="46">
        <v>10863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41580</v>
      </c>
      <c r="O19" s="47">
        <f t="shared" si="1"/>
        <v>31.643835616438356</v>
      </c>
      <c r="P19" s="9"/>
    </row>
    <row r="20" spans="1:16">
      <c r="A20" s="12"/>
      <c r="B20" s="25">
        <v>335.14</v>
      </c>
      <c r="C20" s="20" t="s">
        <v>84</v>
      </c>
      <c r="D20" s="46">
        <v>1186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1186</v>
      </c>
      <c r="O20" s="47">
        <f t="shared" si="1"/>
        <v>0.9025875190258752</v>
      </c>
      <c r="P20" s="9"/>
    </row>
    <row r="21" spans="1:16">
      <c r="A21" s="12"/>
      <c r="B21" s="25">
        <v>335.18</v>
      </c>
      <c r="C21" s="20" t="s">
        <v>85</v>
      </c>
      <c r="D21" s="46">
        <v>45373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45373</v>
      </c>
      <c r="O21" s="47">
        <f t="shared" si="1"/>
        <v>34.530441400304412</v>
      </c>
      <c r="P21" s="9"/>
    </row>
    <row r="22" spans="1:16">
      <c r="A22" s="12"/>
      <c r="B22" s="25">
        <v>335.49</v>
      </c>
      <c r="C22" s="20" t="s">
        <v>25</v>
      </c>
      <c r="D22" s="46">
        <v>0</v>
      </c>
      <c r="E22" s="46">
        <v>3931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3931</v>
      </c>
      <c r="O22" s="47">
        <f t="shared" si="1"/>
        <v>2.9916286149162863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SUM(D24:D27)</f>
        <v>54497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439917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494414</v>
      </c>
      <c r="O23" s="45">
        <f t="shared" si="1"/>
        <v>376.26636225266361</v>
      </c>
      <c r="P23" s="10"/>
    </row>
    <row r="24" spans="1:16">
      <c r="A24" s="12"/>
      <c r="B24" s="25">
        <v>342.2</v>
      </c>
      <c r="C24" s="20" t="s">
        <v>33</v>
      </c>
      <c r="D24" s="46">
        <v>48876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48876</v>
      </c>
      <c r="O24" s="47">
        <f t="shared" si="1"/>
        <v>37.196347031963469</v>
      </c>
      <c r="P24" s="9"/>
    </row>
    <row r="25" spans="1:16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439917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439917</v>
      </c>
      <c r="O25" s="47">
        <f t="shared" si="1"/>
        <v>334.79223744292239</v>
      </c>
      <c r="P25" s="9"/>
    </row>
    <row r="26" spans="1:16">
      <c r="A26" s="12"/>
      <c r="B26" s="25">
        <v>346.4</v>
      </c>
      <c r="C26" s="20" t="s">
        <v>36</v>
      </c>
      <c r="D26" s="46">
        <v>4667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4667</v>
      </c>
      <c r="O26" s="47">
        <f t="shared" si="1"/>
        <v>3.5517503805175039</v>
      </c>
      <c r="P26" s="9"/>
    </row>
    <row r="27" spans="1:16">
      <c r="A27" s="12"/>
      <c r="B27" s="25">
        <v>349</v>
      </c>
      <c r="C27" s="20" t="s">
        <v>0</v>
      </c>
      <c r="D27" s="46">
        <v>954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954</v>
      </c>
      <c r="O27" s="47">
        <f t="shared" si="1"/>
        <v>0.72602739726027399</v>
      </c>
      <c r="P27" s="9"/>
    </row>
    <row r="28" spans="1:16" ht="15.75">
      <c r="A28" s="29" t="s">
        <v>31</v>
      </c>
      <c r="B28" s="30"/>
      <c r="C28" s="31"/>
      <c r="D28" s="32">
        <f t="shared" ref="D28:M28" si="7">SUM(D29:D29)</f>
        <v>14855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14855</v>
      </c>
      <c r="O28" s="45">
        <f t="shared" si="1"/>
        <v>11.30517503805175</v>
      </c>
      <c r="P28" s="10"/>
    </row>
    <row r="29" spans="1:16">
      <c r="A29" s="13"/>
      <c r="B29" s="39">
        <v>351.1</v>
      </c>
      <c r="C29" s="21" t="s">
        <v>39</v>
      </c>
      <c r="D29" s="46">
        <v>14855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14855</v>
      </c>
      <c r="O29" s="47">
        <f t="shared" si="1"/>
        <v>11.30517503805175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SUM(D31:D34)</f>
        <v>34199</v>
      </c>
      <c r="E30" s="32">
        <f t="shared" si="8"/>
        <v>5611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5144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44954</v>
      </c>
      <c r="O30" s="45">
        <f t="shared" si="1"/>
        <v>34.211567732115675</v>
      </c>
      <c r="P30" s="10"/>
    </row>
    <row r="31" spans="1:16">
      <c r="A31" s="12"/>
      <c r="B31" s="25">
        <v>361.1</v>
      </c>
      <c r="C31" s="20" t="s">
        <v>40</v>
      </c>
      <c r="D31" s="46">
        <v>1169</v>
      </c>
      <c r="E31" s="46">
        <v>124</v>
      </c>
      <c r="F31" s="46">
        <v>0</v>
      </c>
      <c r="G31" s="46">
        <v>0</v>
      </c>
      <c r="H31" s="46">
        <v>0</v>
      </c>
      <c r="I31" s="46">
        <v>2030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3323</v>
      </c>
      <c r="O31" s="47">
        <f t="shared" si="1"/>
        <v>2.5289193302891935</v>
      </c>
      <c r="P31" s="9"/>
    </row>
    <row r="32" spans="1:16">
      <c r="A32" s="12"/>
      <c r="B32" s="25">
        <v>362</v>
      </c>
      <c r="C32" s="20" t="s">
        <v>41</v>
      </c>
      <c r="D32" s="46">
        <v>1840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1840</v>
      </c>
      <c r="O32" s="47">
        <f t="shared" si="1"/>
        <v>1.4003044140030441</v>
      </c>
      <c r="P32" s="9"/>
    </row>
    <row r="33" spans="1:119">
      <c r="A33" s="12"/>
      <c r="B33" s="25">
        <v>366</v>
      </c>
      <c r="C33" s="20" t="s">
        <v>42</v>
      </c>
      <c r="D33" s="46">
        <v>14875</v>
      </c>
      <c r="E33" s="46">
        <v>5487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20362</v>
      </c>
      <c r="O33" s="47">
        <f t="shared" si="1"/>
        <v>15.496194824961949</v>
      </c>
      <c r="P33" s="9"/>
    </row>
    <row r="34" spans="1:119">
      <c r="A34" s="12"/>
      <c r="B34" s="25">
        <v>369.9</v>
      </c>
      <c r="C34" s="20" t="s">
        <v>43</v>
      </c>
      <c r="D34" s="46">
        <v>16315</v>
      </c>
      <c r="E34" s="46">
        <v>0</v>
      </c>
      <c r="F34" s="46">
        <v>0</v>
      </c>
      <c r="G34" s="46">
        <v>0</v>
      </c>
      <c r="H34" s="46">
        <v>0</v>
      </c>
      <c r="I34" s="46">
        <v>3114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19429</v>
      </c>
      <c r="O34" s="47">
        <f t="shared" si="1"/>
        <v>14.786149162861491</v>
      </c>
      <c r="P34" s="9"/>
    </row>
    <row r="35" spans="1:119" ht="15.75">
      <c r="A35" s="29" t="s">
        <v>32</v>
      </c>
      <c r="B35" s="30"/>
      <c r="C35" s="31"/>
      <c r="D35" s="32">
        <f t="shared" ref="D35:M35" si="9">SUM(D36:D36)</f>
        <v>17373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17373</v>
      </c>
      <c r="O35" s="45">
        <f t="shared" si="1"/>
        <v>13.221461187214611</v>
      </c>
      <c r="P35" s="9"/>
    </row>
    <row r="36" spans="1:119" ht="15.75" thickBot="1">
      <c r="A36" s="12"/>
      <c r="B36" s="25">
        <v>381</v>
      </c>
      <c r="C36" s="20" t="s">
        <v>59</v>
      </c>
      <c r="D36" s="46">
        <v>17373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17373</v>
      </c>
      <c r="O36" s="47">
        <f t="shared" si="1"/>
        <v>13.221461187214611</v>
      </c>
      <c r="P36" s="9"/>
    </row>
    <row r="37" spans="1:119" ht="16.5" thickBot="1">
      <c r="A37" s="14" t="s">
        <v>37</v>
      </c>
      <c r="B37" s="23"/>
      <c r="C37" s="22"/>
      <c r="D37" s="15">
        <f t="shared" ref="D37:M37" si="10">SUM(D5,D13,D18,D23,D28,D30,D35)</f>
        <v>847541</v>
      </c>
      <c r="E37" s="15">
        <f t="shared" si="10"/>
        <v>113034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445061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1405636</v>
      </c>
      <c r="O37" s="38">
        <f t="shared" si="1"/>
        <v>1069.738203957382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86</v>
      </c>
      <c r="M39" s="48"/>
      <c r="N39" s="48"/>
      <c r="O39" s="43">
        <v>1314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565965</v>
      </c>
      <c r="E5" s="27">
        <f t="shared" si="0"/>
        <v>29292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595257</v>
      </c>
      <c r="O5" s="33">
        <f t="shared" ref="O5:O40" si="1">(N5/O$42)</f>
        <v>451.29416224412432</v>
      </c>
      <c r="P5" s="6"/>
    </row>
    <row r="6" spans="1:133">
      <c r="A6" s="12"/>
      <c r="B6" s="25">
        <v>311</v>
      </c>
      <c r="C6" s="20" t="s">
        <v>2</v>
      </c>
      <c r="D6" s="46">
        <v>350223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350223</v>
      </c>
      <c r="O6" s="47">
        <f t="shared" si="1"/>
        <v>265.52160727824111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29292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29292</v>
      </c>
      <c r="O7" s="47">
        <f t="shared" si="1"/>
        <v>22.207733131159969</v>
      </c>
      <c r="P7" s="9"/>
    </row>
    <row r="8" spans="1:133">
      <c r="A8" s="12"/>
      <c r="B8" s="25">
        <v>312.60000000000002</v>
      </c>
      <c r="C8" s="20" t="s">
        <v>11</v>
      </c>
      <c r="D8" s="46">
        <v>86589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86589</v>
      </c>
      <c r="O8" s="47">
        <f t="shared" si="1"/>
        <v>65.647460197119031</v>
      </c>
      <c r="P8" s="9"/>
    </row>
    <row r="9" spans="1:133">
      <c r="A9" s="12"/>
      <c r="B9" s="25">
        <v>314.10000000000002</v>
      </c>
      <c r="C9" s="20" t="s">
        <v>12</v>
      </c>
      <c r="D9" s="46">
        <v>76681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76681</v>
      </c>
      <c r="O9" s="47">
        <f t="shared" si="1"/>
        <v>58.135708870356332</v>
      </c>
      <c r="P9" s="9"/>
    </row>
    <row r="10" spans="1:133">
      <c r="A10" s="12"/>
      <c r="B10" s="25">
        <v>314.89999999999998</v>
      </c>
      <c r="C10" s="20" t="s">
        <v>67</v>
      </c>
      <c r="D10" s="46">
        <v>3019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3019</v>
      </c>
      <c r="O10" s="47">
        <f t="shared" si="1"/>
        <v>2.288855193328279</v>
      </c>
      <c r="P10" s="9"/>
    </row>
    <row r="11" spans="1:133">
      <c r="A11" s="12"/>
      <c r="B11" s="25">
        <v>315</v>
      </c>
      <c r="C11" s="20" t="s">
        <v>14</v>
      </c>
      <c r="D11" s="46">
        <v>41248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41248</v>
      </c>
      <c r="O11" s="47">
        <f t="shared" si="1"/>
        <v>31.272175890826382</v>
      </c>
      <c r="P11" s="9"/>
    </row>
    <row r="12" spans="1:133">
      <c r="A12" s="12"/>
      <c r="B12" s="25">
        <v>316</v>
      </c>
      <c r="C12" s="20" t="s">
        <v>54</v>
      </c>
      <c r="D12" s="46">
        <v>8205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8205</v>
      </c>
      <c r="O12" s="47">
        <f t="shared" si="1"/>
        <v>6.2206216830932526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133333</v>
      </c>
      <c r="E13" s="32">
        <f t="shared" si="3"/>
        <v>68695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202028</v>
      </c>
      <c r="O13" s="45">
        <f t="shared" si="1"/>
        <v>153.16755117513267</v>
      </c>
      <c r="P13" s="10"/>
    </row>
    <row r="14" spans="1:133">
      <c r="A14" s="12"/>
      <c r="B14" s="25">
        <v>323.10000000000002</v>
      </c>
      <c r="C14" s="20" t="s">
        <v>16</v>
      </c>
      <c r="D14" s="46">
        <v>89800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89800</v>
      </c>
      <c r="O14" s="47">
        <f t="shared" si="1"/>
        <v>68.08188021228203</v>
      </c>
      <c r="P14" s="9"/>
    </row>
    <row r="15" spans="1:133">
      <c r="A15" s="12"/>
      <c r="B15" s="25">
        <v>325.2</v>
      </c>
      <c r="C15" s="20" t="s">
        <v>55</v>
      </c>
      <c r="D15" s="46">
        <v>26696</v>
      </c>
      <c r="E15" s="46">
        <v>68695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95391</v>
      </c>
      <c r="O15" s="47">
        <f t="shared" si="1"/>
        <v>72.320697498104622</v>
      </c>
      <c r="P15" s="9"/>
    </row>
    <row r="16" spans="1:133">
      <c r="A16" s="12"/>
      <c r="B16" s="25">
        <v>329</v>
      </c>
      <c r="C16" s="20" t="s">
        <v>17</v>
      </c>
      <c r="D16" s="46">
        <v>16837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16837</v>
      </c>
      <c r="O16" s="47">
        <f t="shared" si="1"/>
        <v>12.764973464746019</v>
      </c>
      <c r="P16" s="9"/>
    </row>
    <row r="17" spans="1:16" ht="15.75">
      <c r="A17" s="29" t="s">
        <v>18</v>
      </c>
      <c r="B17" s="30"/>
      <c r="C17" s="31"/>
      <c r="D17" s="32">
        <f t="shared" ref="D17:M17" si="5">SUM(D18:D24)</f>
        <v>499567</v>
      </c>
      <c r="E17" s="32">
        <f t="shared" si="5"/>
        <v>15122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514689</v>
      </c>
      <c r="O17" s="45">
        <f t="shared" si="1"/>
        <v>390.21152388172857</v>
      </c>
      <c r="P17" s="10"/>
    </row>
    <row r="18" spans="1:16">
      <c r="A18" s="12"/>
      <c r="B18" s="25">
        <v>331.2</v>
      </c>
      <c r="C18" s="20" t="s">
        <v>56</v>
      </c>
      <c r="D18" s="46">
        <v>2763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2763</v>
      </c>
      <c r="O18" s="47">
        <f t="shared" si="1"/>
        <v>2.0947687642153148</v>
      </c>
      <c r="P18" s="9"/>
    </row>
    <row r="19" spans="1:16">
      <c r="A19" s="12"/>
      <c r="B19" s="25">
        <v>331.5</v>
      </c>
      <c r="C19" s="20" t="s">
        <v>57</v>
      </c>
      <c r="D19" s="46">
        <v>419747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419747</v>
      </c>
      <c r="O19" s="47">
        <f t="shared" si="1"/>
        <v>318.2312357846854</v>
      </c>
      <c r="P19" s="9"/>
    </row>
    <row r="20" spans="1:16">
      <c r="A20" s="12"/>
      <c r="B20" s="25">
        <v>335.12</v>
      </c>
      <c r="C20" s="20" t="s">
        <v>21</v>
      </c>
      <c r="D20" s="46">
        <v>30145</v>
      </c>
      <c r="E20" s="46">
        <v>12010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42155</v>
      </c>
      <c r="O20" s="47">
        <f t="shared" si="1"/>
        <v>31.959818043972707</v>
      </c>
      <c r="P20" s="9"/>
    </row>
    <row r="21" spans="1:16">
      <c r="A21" s="12"/>
      <c r="B21" s="25">
        <v>335.14</v>
      </c>
      <c r="C21" s="20" t="s">
        <v>22</v>
      </c>
      <c r="D21" s="46">
        <v>1076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1076</v>
      </c>
      <c r="O21" s="47">
        <f t="shared" si="1"/>
        <v>0.81576952236542832</v>
      </c>
      <c r="P21" s="9"/>
    </row>
    <row r="22" spans="1:16">
      <c r="A22" s="12"/>
      <c r="B22" s="25">
        <v>335.15</v>
      </c>
      <c r="C22" s="20" t="s">
        <v>23</v>
      </c>
      <c r="D22" s="46">
        <v>1954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1954</v>
      </c>
      <c r="O22" s="47">
        <f t="shared" si="1"/>
        <v>1.4814253222137983</v>
      </c>
      <c r="P22" s="9"/>
    </row>
    <row r="23" spans="1:16">
      <c r="A23" s="12"/>
      <c r="B23" s="25">
        <v>335.18</v>
      </c>
      <c r="C23" s="20" t="s">
        <v>24</v>
      </c>
      <c r="D23" s="46">
        <v>43882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43882</v>
      </c>
      <c r="O23" s="47">
        <f t="shared" si="1"/>
        <v>33.269143290371495</v>
      </c>
      <c r="P23" s="9"/>
    </row>
    <row r="24" spans="1:16">
      <c r="A24" s="12"/>
      <c r="B24" s="25">
        <v>335.49</v>
      </c>
      <c r="C24" s="20" t="s">
        <v>25</v>
      </c>
      <c r="D24" s="46">
        <v>0</v>
      </c>
      <c r="E24" s="46">
        <v>3112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3112</v>
      </c>
      <c r="O24" s="47">
        <f t="shared" si="1"/>
        <v>2.3593631539044733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SUM(D26:D30)</f>
        <v>67198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460539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527737</v>
      </c>
      <c r="O25" s="45">
        <f t="shared" si="1"/>
        <v>400.10386656558001</v>
      </c>
      <c r="P25" s="10"/>
    </row>
    <row r="26" spans="1:16">
      <c r="A26" s="12"/>
      <c r="B26" s="25">
        <v>342.2</v>
      </c>
      <c r="C26" s="20" t="s">
        <v>33</v>
      </c>
      <c r="D26" s="46">
        <v>48876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48876</v>
      </c>
      <c r="O26" s="47">
        <f t="shared" si="1"/>
        <v>37.055344958301745</v>
      </c>
      <c r="P26" s="9"/>
    </row>
    <row r="27" spans="1:16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460539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460539</v>
      </c>
      <c r="O27" s="47">
        <f t="shared" si="1"/>
        <v>349.15769522365429</v>
      </c>
      <c r="P27" s="9"/>
    </row>
    <row r="28" spans="1:16">
      <c r="A28" s="12"/>
      <c r="B28" s="25">
        <v>343.4</v>
      </c>
      <c r="C28" s="20" t="s">
        <v>35</v>
      </c>
      <c r="D28" s="46">
        <v>9605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9605</v>
      </c>
      <c r="O28" s="47">
        <f t="shared" si="1"/>
        <v>7.2820318423047761</v>
      </c>
      <c r="P28" s="9"/>
    </row>
    <row r="29" spans="1:16">
      <c r="A29" s="12"/>
      <c r="B29" s="25">
        <v>346.4</v>
      </c>
      <c r="C29" s="20" t="s">
        <v>36</v>
      </c>
      <c r="D29" s="46">
        <v>8005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8005</v>
      </c>
      <c r="O29" s="47">
        <f t="shared" si="1"/>
        <v>6.0689916603487495</v>
      </c>
      <c r="P29" s="9"/>
    </row>
    <row r="30" spans="1:16">
      <c r="A30" s="12"/>
      <c r="B30" s="25">
        <v>349</v>
      </c>
      <c r="C30" s="20" t="s">
        <v>0</v>
      </c>
      <c r="D30" s="46">
        <v>712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712</v>
      </c>
      <c r="O30" s="47">
        <f t="shared" si="1"/>
        <v>0.53980288097043216</v>
      </c>
      <c r="P30" s="9"/>
    </row>
    <row r="31" spans="1:16" ht="15.75">
      <c r="A31" s="29" t="s">
        <v>31</v>
      </c>
      <c r="B31" s="30"/>
      <c r="C31" s="31"/>
      <c r="D31" s="32">
        <f t="shared" ref="D31:M31" si="7">SUM(D32:D32)</f>
        <v>13603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13603</v>
      </c>
      <c r="O31" s="45">
        <f t="shared" si="1"/>
        <v>10.313115996967399</v>
      </c>
      <c r="P31" s="10"/>
    </row>
    <row r="32" spans="1:16">
      <c r="A32" s="13"/>
      <c r="B32" s="39">
        <v>351.1</v>
      </c>
      <c r="C32" s="21" t="s">
        <v>39</v>
      </c>
      <c r="D32" s="46">
        <v>13603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13603</v>
      </c>
      <c r="O32" s="47">
        <f t="shared" si="1"/>
        <v>10.313115996967399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SUM(D34:D37)</f>
        <v>18916</v>
      </c>
      <c r="E33" s="32">
        <f t="shared" si="8"/>
        <v>8180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7257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34353</v>
      </c>
      <c r="O33" s="45">
        <f t="shared" si="1"/>
        <v>26.044730856709627</v>
      </c>
      <c r="P33" s="10"/>
    </row>
    <row r="34" spans="1:119">
      <c r="A34" s="12"/>
      <c r="B34" s="25">
        <v>361.1</v>
      </c>
      <c r="C34" s="20" t="s">
        <v>40</v>
      </c>
      <c r="D34" s="46">
        <v>1833</v>
      </c>
      <c r="E34" s="46">
        <v>54</v>
      </c>
      <c r="F34" s="46">
        <v>0</v>
      </c>
      <c r="G34" s="46">
        <v>0</v>
      </c>
      <c r="H34" s="46">
        <v>0</v>
      </c>
      <c r="I34" s="46">
        <v>2488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4375</v>
      </c>
      <c r="O34" s="47">
        <f t="shared" si="1"/>
        <v>3.3169067475360121</v>
      </c>
      <c r="P34" s="9"/>
    </row>
    <row r="35" spans="1:119">
      <c r="A35" s="12"/>
      <c r="B35" s="25">
        <v>362</v>
      </c>
      <c r="C35" s="20" t="s">
        <v>41</v>
      </c>
      <c r="D35" s="46">
        <v>2575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2575</v>
      </c>
      <c r="O35" s="47">
        <f t="shared" si="1"/>
        <v>1.9522365428354813</v>
      </c>
      <c r="P35" s="9"/>
    </row>
    <row r="36" spans="1:119">
      <c r="A36" s="12"/>
      <c r="B36" s="25">
        <v>366</v>
      </c>
      <c r="C36" s="20" t="s">
        <v>42</v>
      </c>
      <c r="D36" s="46">
        <v>6264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6264</v>
      </c>
      <c r="O36" s="47">
        <f t="shared" si="1"/>
        <v>4.749052312357847</v>
      </c>
      <c r="P36" s="9"/>
    </row>
    <row r="37" spans="1:119">
      <c r="A37" s="12"/>
      <c r="B37" s="25">
        <v>369.9</v>
      </c>
      <c r="C37" s="20" t="s">
        <v>43</v>
      </c>
      <c r="D37" s="46">
        <v>8244</v>
      </c>
      <c r="E37" s="46">
        <v>8126</v>
      </c>
      <c r="F37" s="46">
        <v>0</v>
      </c>
      <c r="G37" s="46">
        <v>0</v>
      </c>
      <c r="H37" s="46">
        <v>0</v>
      </c>
      <c r="I37" s="46">
        <v>4769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21139</v>
      </c>
      <c r="O37" s="47">
        <f t="shared" si="1"/>
        <v>16.026535253980288</v>
      </c>
      <c r="P37" s="9"/>
    </row>
    <row r="38" spans="1:119" ht="15.75">
      <c r="A38" s="29" t="s">
        <v>32</v>
      </c>
      <c r="B38" s="30"/>
      <c r="C38" s="31"/>
      <c r="D38" s="32">
        <f t="shared" ref="D38:M38" si="9">SUM(D39:D39)</f>
        <v>23641</v>
      </c>
      <c r="E38" s="32">
        <f t="shared" si="9"/>
        <v>208437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232078</v>
      </c>
      <c r="O38" s="45">
        <f t="shared" si="1"/>
        <v>175.9499620924943</v>
      </c>
      <c r="P38" s="9"/>
    </row>
    <row r="39" spans="1:119" ht="15.75" thickBot="1">
      <c r="A39" s="12"/>
      <c r="B39" s="25">
        <v>381</v>
      </c>
      <c r="C39" s="20" t="s">
        <v>59</v>
      </c>
      <c r="D39" s="46">
        <v>23641</v>
      </c>
      <c r="E39" s="46">
        <v>208437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232078</v>
      </c>
      <c r="O39" s="47">
        <f t="shared" si="1"/>
        <v>175.9499620924943</v>
      </c>
      <c r="P39" s="9"/>
    </row>
    <row r="40" spans="1:119" ht="16.5" thickBot="1">
      <c r="A40" s="14" t="s">
        <v>37</v>
      </c>
      <c r="B40" s="23"/>
      <c r="C40" s="22"/>
      <c r="D40" s="15">
        <f t="shared" ref="D40:M40" si="10">SUM(D5,D13,D17,D25,D31,D33,D38)</f>
        <v>1322223</v>
      </c>
      <c r="E40" s="15">
        <f t="shared" si="10"/>
        <v>329726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467796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2119745</v>
      </c>
      <c r="O40" s="38">
        <f t="shared" si="1"/>
        <v>1607.084912812737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68</v>
      </c>
      <c r="M42" s="48"/>
      <c r="N42" s="48"/>
      <c r="O42" s="43">
        <v>1319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601560</v>
      </c>
      <c r="E5" s="27">
        <f t="shared" si="0"/>
        <v>29429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630989</v>
      </c>
      <c r="O5" s="33">
        <f t="shared" ref="O5:O40" si="1">(N5/O$42)</f>
        <v>475.14231927710841</v>
      </c>
      <c r="P5" s="6"/>
    </row>
    <row r="6" spans="1:133">
      <c r="A6" s="12"/>
      <c r="B6" s="25">
        <v>311</v>
      </c>
      <c r="C6" s="20" t="s">
        <v>2</v>
      </c>
      <c r="D6" s="46">
        <v>359517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359517</v>
      </c>
      <c r="O6" s="47">
        <f t="shared" si="1"/>
        <v>270.7206325301205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29429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29429</v>
      </c>
      <c r="O7" s="47">
        <f t="shared" si="1"/>
        <v>22.160391566265059</v>
      </c>
      <c r="P7" s="9"/>
    </row>
    <row r="8" spans="1:133">
      <c r="A8" s="12"/>
      <c r="B8" s="25">
        <v>312.60000000000002</v>
      </c>
      <c r="C8" s="20" t="s">
        <v>11</v>
      </c>
      <c r="D8" s="46">
        <v>105941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105941</v>
      </c>
      <c r="O8" s="47">
        <f t="shared" si="1"/>
        <v>79.774849397590359</v>
      </c>
      <c r="P8" s="9"/>
    </row>
    <row r="9" spans="1:133">
      <c r="A9" s="12"/>
      <c r="B9" s="25">
        <v>314.10000000000002</v>
      </c>
      <c r="C9" s="20" t="s">
        <v>12</v>
      </c>
      <c r="D9" s="46">
        <v>79603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79603</v>
      </c>
      <c r="O9" s="47">
        <f t="shared" si="1"/>
        <v>59.942018072289159</v>
      </c>
      <c r="P9" s="9"/>
    </row>
    <row r="10" spans="1:133">
      <c r="A10" s="12"/>
      <c r="B10" s="25">
        <v>314.39999999999998</v>
      </c>
      <c r="C10" s="20" t="s">
        <v>13</v>
      </c>
      <c r="D10" s="46">
        <v>3208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3208</v>
      </c>
      <c r="O10" s="47">
        <f t="shared" si="1"/>
        <v>2.4156626506024095</v>
      </c>
      <c r="P10" s="9"/>
    </row>
    <row r="11" spans="1:133">
      <c r="A11" s="12"/>
      <c r="B11" s="25">
        <v>315</v>
      </c>
      <c r="C11" s="20" t="s">
        <v>14</v>
      </c>
      <c r="D11" s="46">
        <v>43416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43416</v>
      </c>
      <c r="O11" s="47">
        <f t="shared" si="1"/>
        <v>32.692771084337352</v>
      </c>
      <c r="P11" s="9"/>
    </row>
    <row r="12" spans="1:133">
      <c r="A12" s="12"/>
      <c r="B12" s="25">
        <v>316</v>
      </c>
      <c r="C12" s="20" t="s">
        <v>54</v>
      </c>
      <c r="D12" s="46">
        <v>9875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9875</v>
      </c>
      <c r="O12" s="47">
        <f t="shared" si="1"/>
        <v>7.4359939759036147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146986</v>
      </c>
      <c r="E13" s="32">
        <f t="shared" si="3"/>
        <v>68498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215484</v>
      </c>
      <c r="O13" s="45">
        <f t="shared" si="1"/>
        <v>162.26204819277109</v>
      </c>
      <c r="P13" s="10"/>
    </row>
    <row r="14" spans="1:133">
      <c r="A14" s="12"/>
      <c r="B14" s="25">
        <v>323.10000000000002</v>
      </c>
      <c r="C14" s="20" t="s">
        <v>16</v>
      </c>
      <c r="D14" s="46">
        <v>98519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98519</v>
      </c>
      <c r="O14" s="47">
        <f t="shared" si="1"/>
        <v>74.185993975903614</v>
      </c>
      <c r="P14" s="9"/>
    </row>
    <row r="15" spans="1:133">
      <c r="A15" s="12"/>
      <c r="B15" s="25">
        <v>325.2</v>
      </c>
      <c r="C15" s="20" t="s">
        <v>55</v>
      </c>
      <c r="D15" s="46">
        <v>26502</v>
      </c>
      <c r="E15" s="46">
        <v>68498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95000</v>
      </c>
      <c r="O15" s="47">
        <f t="shared" si="1"/>
        <v>71.536144578313255</v>
      </c>
      <c r="P15" s="9"/>
    </row>
    <row r="16" spans="1:133">
      <c r="A16" s="12"/>
      <c r="B16" s="25">
        <v>329</v>
      </c>
      <c r="C16" s="20" t="s">
        <v>17</v>
      </c>
      <c r="D16" s="46">
        <v>21965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21965</v>
      </c>
      <c r="O16" s="47">
        <f t="shared" si="1"/>
        <v>16.539909638554217</v>
      </c>
      <c r="P16" s="9"/>
    </row>
    <row r="17" spans="1:16" ht="15.75">
      <c r="A17" s="29" t="s">
        <v>18</v>
      </c>
      <c r="B17" s="30"/>
      <c r="C17" s="31"/>
      <c r="D17" s="32">
        <f t="shared" ref="D17:M17" si="5">SUM(D18:D25)</f>
        <v>321878</v>
      </c>
      <c r="E17" s="32">
        <f t="shared" si="5"/>
        <v>14474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336352</v>
      </c>
      <c r="O17" s="45">
        <f t="shared" si="1"/>
        <v>253.27710843373495</v>
      </c>
      <c r="P17" s="10"/>
    </row>
    <row r="18" spans="1:16">
      <c r="A18" s="12"/>
      <c r="B18" s="25">
        <v>331.2</v>
      </c>
      <c r="C18" s="20" t="s">
        <v>56</v>
      </c>
      <c r="D18" s="46">
        <v>3621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3621</v>
      </c>
      <c r="O18" s="47">
        <f t="shared" si="1"/>
        <v>2.7266566265060241</v>
      </c>
      <c r="P18" s="9"/>
    </row>
    <row r="19" spans="1:16">
      <c r="A19" s="12"/>
      <c r="B19" s="25">
        <v>331.5</v>
      </c>
      <c r="C19" s="20" t="s">
        <v>57</v>
      </c>
      <c r="D19" s="46">
        <v>231210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231210</v>
      </c>
      <c r="O19" s="47">
        <f t="shared" si="1"/>
        <v>174.10391566265059</v>
      </c>
      <c r="P19" s="9"/>
    </row>
    <row r="20" spans="1:16">
      <c r="A20" s="12"/>
      <c r="B20" s="25">
        <v>335.12</v>
      </c>
      <c r="C20" s="20" t="s">
        <v>21</v>
      </c>
      <c r="D20" s="46">
        <v>0</v>
      </c>
      <c r="E20" s="46">
        <v>12077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12077</v>
      </c>
      <c r="O20" s="47">
        <f t="shared" si="1"/>
        <v>9.0941265060240966</v>
      </c>
      <c r="P20" s="9"/>
    </row>
    <row r="21" spans="1:16">
      <c r="A21" s="12"/>
      <c r="B21" s="25">
        <v>335.14</v>
      </c>
      <c r="C21" s="20" t="s">
        <v>22</v>
      </c>
      <c r="D21" s="46">
        <v>1117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1117</v>
      </c>
      <c r="O21" s="47">
        <f t="shared" si="1"/>
        <v>0.84111445783132532</v>
      </c>
      <c r="P21" s="9"/>
    </row>
    <row r="22" spans="1:16">
      <c r="A22" s="12"/>
      <c r="B22" s="25">
        <v>335.15</v>
      </c>
      <c r="C22" s="20" t="s">
        <v>23</v>
      </c>
      <c r="D22" s="46">
        <v>2008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2008</v>
      </c>
      <c r="O22" s="47">
        <f t="shared" si="1"/>
        <v>1.5120481927710843</v>
      </c>
      <c r="P22" s="9"/>
    </row>
    <row r="23" spans="1:16">
      <c r="A23" s="12"/>
      <c r="B23" s="25">
        <v>335.18</v>
      </c>
      <c r="C23" s="20" t="s">
        <v>24</v>
      </c>
      <c r="D23" s="46">
        <v>53607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53607</v>
      </c>
      <c r="O23" s="47">
        <f t="shared" si="1"/>
        <v>40.366716867469883</v>
      </c>
      <c r="P23" s="9"/>
    </row>
    <row r="24" spans="1:16">
      <c r="A24" s="12"/>
      <c r="B24" s="25">
        <v>335.19</v>
      </c>
      <c r="C24" s="20" t="s">
        <v>58</v>
      </c>
      <c r="D24" s="46">
        <v>30315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30315</v>
      </c>
      <c r="O24" s="47">
        <f t="shared" si="1"/>
        <v>22.827560240963855</v>
      </c>
      <c r="P24" s="9"/>
    </row>
    <row r="25" spans="1:16">
      <c r="A25" s="12"/>
      <c r="B25" s="25">
        <v>335.49</v>
      </c>
      <c r="C25" s="20" t="s">
        <v>25</v>
      </c>
      <c r="D25" s="46">
        <v>0</v>
      </c>
      <c r="E25" s="46">
        <v>2397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2397</v>
      </c>
      <c r="O25" s="47">
        <f t="shared" si="1"/>
        <v>1.8049698795180722</v>
      </c>
      <c r="P25" s="9"/>
    </row>
    <row r="26" spans="1:16" ht="15.75">
      <c r="A26" s="29" t="s">
        <v>30</v>
      </c>
      <c r="B26" s="30"/>
      <c r="C26" s="31"/>
      <c r="D26" s="32">
        <f t="shared" ref="D26:M26" si="7">SUM(D27:D30)</f>
        <v>59780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520251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ref="N26:N40" si="8">SUM(D26:M26)</f>
        <v>580031</v>
      </c>
      <c r="O26" s="45">
        <f t="shared" si="1"/>
        <v>436.77033132530119</v>
      </c>
      <c r="P26" s="10"/>
    </row>
    <row r="27" spans="1:16">
      <c r="A27" s="12"/>
      <c r="B27" s="25">
        <v>342.2</v>
      </c>
      <c r="C27" s="20" t="s">
        <v>33</v>
      </c>
      <c r="D27" s="46">
        <v>51449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51449</v>
      </c>
      <c r="O27" s="47">
        <f t="shared" si="1"/>
        <v>38.741716867469883</v>
      </c>
      <c r="P27" s="9"/>
    </row>
    <row r="28" spans="1:16">
      <c r="A28" s="12"/>
      <c r="B28" s="25">
        <v>343.3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520251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520251</v>
      </c>
      <c r="O28" s="47">
        <f t="shared" si="1"/>
        <v>391.75527108433732</v>
      </c>
      <c r="P28" s="9"/>
    </row>
    <row r="29" spans="1:16">
      <c r="A29" s="12"/>
      <c r="B29" s="25">
        <v>346.4</v>
      </c>
      <c r="C29" s="20" t="s">
        <v>36</v>
      </c>
      <c r="D29" s="46">
        <v>8000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8000</v>
      </c>
      <c r="O29" s="47">
        <f t="shared" si="1"/>
        <v>6.024096385542169</v>
      </c>
      <c r="P29" s="9"/>
    </row>
    <row r="30" spans="1:16">
      <c r="A30" s="12"/>
      <c r="B30" s="25">
        <v>349</v>
      </c>
      <c r="C30" s="20" t="s">
        <v>0</v>
      </c>
      <c r="D30" s="46">
        <v>331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331</v>
      </c>
      <c r="O30" s="47">
        <f t="shared" si="1"/>
        <v>0.24924698795180722</v>
      </c>
      <c r="P30" s="9"/>
    </row>
    <row r="31" spans="1:16" ht="15.75">
      <c r="A31" s="29" t="s">
        <v>31</v>
      </c>
      <c r="B31" s="30"/>
      <c r="C31" s="31"/>
      <c r="D31" s="32">
        <f t="shared" ref="D31:M31" si="9">SUM(D32:D32)</f>
        <v>18051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18051</v>
      </c>
      <c r="O31" s="45">
        <f t="shared" si="1"/>
        <v>13.59262048192771</v>
      </c>
      <c r="P31" s="10"/>
    </row>
    <row r="32" spans="1:16">
      <c r="A32" s="13"/>
      <c r="B32" s="39">
        <v>351.1</v>
      </c>
      <c r="C32" s="21" t="s">
        <v>39</v>
      </c>
      <c r="D32" s="46">
        <v>18051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18051</v>
      </c>
      <c r="O32" s="47">
        <f t="shared" si="1"/>
        <v>13.59262048192771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SUM(D34:D37)</f>
        <v>19415</v>
      </c>
      <c r="E33" s="32">
        <f t="shared" si="10"/>
        <v>86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3715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23216</v>
      </c>
      <c r="O33" s="45">
        <f t="shared" si="1"/>
        <v>17.481927710843372</v>
      </c>
      <c r="P33" s="10"/>
    </row>
    <row r="34" spans="1:119">
      <c r="A34" s="12"/>
      <c r="B34" s="25">
        <v>361.1</v>
      </c>
      <c r="C34" s="20" t="s">
        <v>40</v>
      </c>
      <c r="D34" s="46">
        <v>4857</v>
      </c>
      <c r="E34" s="46">
        <v>86</v>
      </c>
      <c r="F34" s="46">
        <v>0</v>
      </c>
      <c r="G34" s="46">
        <v>0</v>
      </c>
      <c r="H34" s="46">
        <v>0</v>
      </c>
      <c r="I34" s="46">
        <v>3715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8658</v>
      </c>
      <c r="O34" s="47">
        <f t="shared" si="1"/>
        <v>6.5195783132530121</v>
      </c>
      <c r="P34" s="9"/>
    </row>
    <row r="35" spans="1:119">
      <c r="A35" s="12"/>
      <c r="B35" s="25">
        <v>362</v>
      </c>
      <c r="C35" s="20" t="s">
        <v>41</v>
      </c>
      <c r="D35" s="46">
        <v>2050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2050</v>
      </c>
      <c r="O35" s="47">
        <f t="shared" si="1"/>
        <v>1.5436746987951808</v>
      </c>
      <c r="P35" s="9"/>
    </row>
    <row r="36" spans="1:119">
      <c r="A36" s="12"/>
      <c r="B36" s="25">
        <v>366</v>
      </c>
      <c r="C36" s="20" t="s">
        <v>42</v>
      </c>
      <c r="D36" s="46">
        <v>5698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5698</v>
      </c>
      <c r="O36" s="47">
        <f t="shared" si="1"/>
        <v>4.2906626506024095</v>
      </c>
      <c r="P36" s="9"/>
    </row>
    <row r="37" spans="1:119">
      <c r="A37" s="12"/>
      <c r="B37" s="25">
        <v>369.9</v>
      </c>
      <c r="C37" s="20" t="s">
        <v>43</v>
      </c>
      <c r="D37" s="46">
        <v>6810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6810</v>
      </c>
      <c r="O37" s="47">
        <f t="shared" si="1"/>
        <v>5.1280120481927707</v>
      </c>
      <c r="P37" s="9"/>
    </row>
    <row r="38" spans="1:119" ht="15.75">
      <c r="A38" s="29" t="s">
        <v>32</v>
      </c>
      <c r="B38" s="30"/>
      <c r="C38" s="31"/>
      <c r="D38" s="32">
        <f t="shared" ref="D38:M38" si="11">SUM(D39:D39)</f>
        <v>0</v>
      </c>
      <c r="E38" s="32">
        <f t="shared" si="11"/>
        <v>25000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8"/>
        <v>25000</v>
      </c>
      <c r="O38" s="45">
        <f t="shared" si="1"/>
        <v>18.825301204819276</v>
      </c>
      <c r="P38" s="9"/>
    </row>
    <row r="39" spans="1:119" ht="15.75" thickBot="1">
      <c r="A39" s="12"/>
      <c r="B39" s="25">
        <v>381</v>
      </c>
      <c r="C39" s="20" t="s">
        <v>59</v>
      </c>
      <c r="D39" s="46">
        <v>0</v>
      </c>
      <c r="E39" s="46">
        <v>25000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25000</v>
      </c>
      <c r="O39" s="47">
        <f t="shared" si="1"/>
        <v>18.825301204819276</v>
      </c>
      <c r="P39" s="9"/>
    </row>
    <row r="40" spans="1:119" ht="16.5" thickBot="1">
      <c r="A40" s="14" t="s">
        <v>37</v>
      </c>
      <c r="B40" s="23"/>
      <c r="C40" s="22"/>
      <c r="D40" s="15">
        <f t="shared" ref="D40:M40" si="12">SUM(D5,D13,D17,D26,D31,D33,D38)</f>
        <v>1167670</v>
      </c>
      <c r="E40" s="15">
        <f t="shared" si="12"/>
        <v>137487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523966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8"/>
        <v>1829123</v>
      </c>
      <c r="O40" s="38">
        <f t="shared" si="1"/>
        <v>1377.3516566265059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60</v>
      </c>
      <c r="M42" s="48"/>
      <c r="N42" s="48"/>
      <c r="O42" s="43">
        <v>1328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669223</v>
      </c>
      <c r="E5" s="27">
        <f t="shared" si="0"/>
        <v>95956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765179</v>
      </c>
      <c r="O5" s="33">
        <f t="shared" ref="O5:O39" si="1">(N5/O$41)</f>
        <v>577.49358490566033</v>
      </c>
      <c r="P5" s="6"/>
    </row>
    <row r="6" spans="1:133">
      <c r="A6" s="12"/>
      <c r="B6" s="25">
        <v>311</v>
      </c>
      <c r="C6" s="20" t="s">
        <v>2</v>
      </c>
      <c r="D6" s="46">
        <v>414821</v>
      </c>
      <c r="E6" s="46">
        <v>66797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481618</v>
      </c>
      <c r="O6" s="47">
        <f t="shared" si="1"/>
        <v>363.4852830188679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29159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29159</v>
      </c>
      <c r="O7" s="47">
        <f t="shared" si="1"/>
        <v>22.00679245283019</v>
      </c>
      <c r="P7" s="9"/>
    </row>
    <row r="8" spans="1:133">
      <c r="A8" s="12"/>
      <c r="B8" s="25">
        <v>312.60000000000002</v>
      </c>
      <c r="C8" s="20" t="s">
        <v>11</v>
      </c>
      <c r="D8" s="46">
        <v>108116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108116</v>
      </c>
      <c r="O8" s="47">
        <f t="shared" si="1"/>
        <v>81.59698113207547</v>
      </c>
      <c r="P8" s="9"/>
    </row>
    <row r="9" spans="1:133">
      <c r="A9" s="12"/>
      <c r="B9" s="25">
        <v>314.10000000000002</v>
      </c>
      <c r="C9" s="20" t="s">
        <v>12</v>
      </c>
      <c r="D9" s="46">
        <v>88055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88055</v>
      </c>
      <c r="O9" s="47">
        <f t="shared" si="1"/>
        <v>66.456603773584902</v>
      </c>
      <c r="P9" s="9"/>
    </row>
    <row r="10" spans="1:133">
      <c r="A10" s="12"/>
      <c r="B10" s="25">
        <v>314.39999999999998</v>
      </c>
      <c r="C10" s="20" t="s">
        <v>13</v>
      </c>
      <c r="D10" s="46">
        <v>3443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3443</v>
      </c>
      <c r="O10" s="47">
        <f t="shared" si="1"/>
        <v>2.5984905660377358</v>
      </c>
      <c r="P10" s="9"/>
    </row>
    <row r="11" spans="1:133">
      <c r="A11" s="12"/>
      <c r="B11" s="25">
        <v>315</v>
      </c>
      <c r="C11" s="20" t="s">
        <v>14</v>
      </c>
      <c r="D11" s="46">
        <v>46162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46162</v>
      </c>
      <c r="O11" s="47">
        <f t="shared" si="1"/>
        <v>34.839245283018869</v>
      </c>
      <c r="P11" s="9"/>
    </row>
    <row r="12" spans="1:133">
      <c r="A12" s="12"/>
      <c r="B12" s="25">
        <v>316</v>
      </c>
      <c r="C12" s="20" t="s">
        <v>54</v>
      </c>
      <c r="D12" s="46">
        <v>8626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8626</v>
      </c>
      <c r="O12" s="47">
        <f t="shared" si="1"/>
        <v>6.5101886792452834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124273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124273</v>
      </c>
      <c r="O13" s="45">
        <f t="shared" si="1"/>
        <v>93.79094339622641</v>
      </c>
      <c r="P13" s="10"/>
    </row>
    <row r="14" spans="1:133">
      <c r="A14" s="12"/>
      <c r="B14" s="25">
        <v>322</v>
      </c>
      <c r="C14" s="20" t="s">
        <v>63</v>
      </c>
      <c r="D14" s="46">
        <v>8840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8840</v>
      </c>
      <c r="O14" s="47">
        <f t="shared" si="1"/>
        <v>6.6716981132075475</v>
      </c>
      <c r="P14" s="9"/>
    </row>
    <row r="15" spans="1:133">
      <c r="A15" s="12"/>
      <c r="B15" s="25">
        <v>323.10000000000002</v>
      </c>
      <c r="C15" s="20" t="s">
        <v>16</v>
      </c>
      <c r="D15" s="46">
        <v>108871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108871</v>
      </c>
      <c r="O15" s="47">
        <f t="shared" si="1"/>
        <v>82.166792452830194</v>
      </c>
      <c r="P15" s="9"/>
    </row>
    <row r="16" spans="1:133">
      <c r="A16" s="12"/>
      <c r="B16" s="25">
        <v>329</v>
      </c>
      <c r="C16" s="20" t="s">
        <v>17</v>
      </c>
      <c r="D16" s="46">
        <v>6562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6562</v>
      </c>
      <c r="O16" s="47">
        <f t="shared" si="1"/>
        <v>4.9524528301886797</v>
      </c>
      <c r="P16" s="9"/>
    </row>
    <row r="17" spans="1:16" ht="15.75">
      <c r="A17" s="29" t="s">
        <v>18</v>
      </c>
      <c r="B17" s="30"/>
      <c r="C17" s="31"/>
      <c r="D17" s="32">
        <f t="shared" ref="D17:M17" si="5">SUM(D18:D25)</f>
        <v>235287</v>
      </c>
      <c r="E17" s="32">
        <f t="shared" si="5"/>
        <v>14436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21728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271451</v>
      </c>
      <c r="O17" s="45">
        <f t="shared" si="1"/>
        <v>204.868679245283</v>
      </c>
      <c r="P17" s="10"/>
    </row>
    <row r="18" spans="1:16">
      <c r="A18" s="12"/>
      <c r="B18" s="25">
        <v>331.2</v>
      </c>
      <c r="C18" s="20" t="s">
        <v>56</v>
      </c>
      <c r="D18" s="46">
        <v>78328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78328</v>
      </c>
      <c r="O18" s="47">
        <f t="shared" si="1"/>
        <v>59.115471698113204</v>
      </c>
      <c r="P18" s="9"/>
    </row>
    <row r="19" spans="1:16">
      <c r="A19" s="12"/>
      <c r="B19" s="25">
        <v>331.31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21728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21728</v>
      </c>
      <c r="O19" s="47">
        <f t="shared" si="1"/>
        <v>16.398490566037736</v>
      </c>
      <c r="P19" s="9"/>
    </row>
    <row r="20" spans="1:16">
      <c r="A20" s="12"/>
      <c r="B20" s="25">
        <v>334.36</v>
      </c>
      <c r="C20" s="20" t="s">
        <v>64</v>
      </c>
      <c r="D20" s="46">
        <v>68137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68137</v>
      </c>
      <c r="O20" s="47">
        <f t="shared" si="1"/>
        <v>51.424150943396228</v>
      </c>
      <c r="P20" s="9"/>
    </row>
    <row r="21" spans="1:16">
      <c r="A21" s="12"/>
      <c r="B21" s="25">
        <v>335.12</v>
      </c>
      <c r="C21" s="20" t="s">
        <v>21</v>
      </c>
      <c r="D21" s="46">
        <v>30274</v>
      </c>
      <c r="E21" s="46">
        <v>12109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42383</v>
      </c>
      <c r="O21" s="47">
        <f t="shared" si="1"/>
        <v>31.987169811320754</v>
      </c>
      <c r="P21" s="9"/>
    </row>
    <row r="22" spans="1:16">
      <c r="A22" s="12"/>
      <c r="B22" s="25">
        <v>335.14</v>
      </c>
      <c r="C22" s="20" t="s">
        <v>22</v>
      </c>
      <c r="D22" s="46">
        <v>1107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1107</v>
      </c>
      <c r="O22" s="47">
        <f t="shared" si="1"/>
        <v>0.83547169811320754</v>
      </c>
      <c r="P22" s="9"/>
    </row>
    <row r="23" spans="1:16">
      <c r="A23" s="12"/>
      <c r="B23" s="25">
        <v>335.15</v>
      </c>
      <c r="C23" s="20" t="s">
        <v>23</v>
      </c>
      <c r="D23" s="46">
        <v>1608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1608</v>
      </c>
      <c r="O23" s="47">
        <f t="shared" si="1"/>
        <v>1.2135849056603774</v>
      </c>
      <c r="P23" s="9"/>
    </row>
    <row r="24" spans="1:16">
      <c r="A24" s="12"/>
      <c r="B24" s="25">
        <v>335.18</v>
      </c>
      <c r="C24" s="20" t="s">
        <v>24</v>
      </c>
      <c r="D24" s="46">
        <v>55833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55833</v>
      </c>
      <c r="O24" s="47">
        <f t="shared" si="1"/>
        <v>42.138113207547171</v>
      </c>
      <c r="P24" s="9"/>
    </row>
    <row r="25" spans="1:16">
      <c r="A25" s="12"/>
      <c r="B25" s="25">
        <v>335.49</v>
      </c>
      <c r="C25" s="20" t="s">
        <v>25</v>
      </c>
      <c r="D25" s="46">
        <v>0</v>
      </c>
      <c r="E25" s="46">
        <v>2327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2327</v>
      </c>
      <c r="O25" s="47">
        <f t="shared" si="1"/>
        <v>1.7562264150943396</v>
      </c>
      <c r="P25" s="9"/>
    </row>
    <row r="26" spans="1:16" ht="15.75">
      <c r="A26" s="29" t="s">
        <v>30</v>
      </c>
      <c r="B26" s="30"/>
      <c r="C26" s="31"/>
      <c r="D26" s="32">
        <f t="shared" ref="D26:M26" si="7">SUM(D27:D31)</f>
        <v>69896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490754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ref="N26:N39" si="8">SUM(D26:M26)</f>
        <v>560650</v>
      </c>
      <c r="O26" s="45">
        <f t="shared" si="1"/>
        <v>423.1320754716981</v>
      </c>
      <c r="P26" s="10"/>
    </row>
    <row r="27" spans="1:16">
      <c r="A27" s="12"/>
      <c r="B27" s="25">
        <v>342.2</v>
      </c>
      <c r="C27" s="20" t="s">
        <v>33</v>
      </c>
      <c r="D27" s="46">
        <v>51449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51449</v>
      </c>
      <c r="O27" s="47">
        <f t="shared" si="1"/>
        <v>38.829433962264154</v>
      </c>
      <c r="P27" s="9"/>
    </row>
    <row r="28" spans="1:16">
      <c r="A28" s="12"/>
      <c r="B28" s="25">
        <v>343.3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490754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490754</v>
      </c>
      <c r="O28" s="47">
        <f t="shared" si="1"/>
        <v>370.38037735849059</v>
      </c>
      <c r="P28" s="9"/>
    </row>
    <row r="29" spans="1:16">
      <c r="A29" s="12"/>
      <c r="B29" s="25">
        <v>343.4</v>
      </c>
      <c r="C29" s="20" t="s">
        <v>35</v>
      </c>
      <c r="D29" s="46">
        <v>9723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9723</v>
      </c>
      <c r="O29" s="47">
        <f t="shared" si="1"/>
        <v>7.3381132075471696</v>
      </c>
      <c r="P29" s="9"/>
    </row>
    <row r="30" spans="1:16">
      <c r="A30" s="12"/>
      <c r="B30" s="25">
        <v>346.4</v>
      </c>
      <c r="C30" s="20" t="s">
        <v>36</v>
      </c>
      <c r="D30" s="46">
        <v>8290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8290</v>
      </c>
      <c r="O30" s="47">
        <f t="shared" si="1"/>
        <v>6.2566037735849056</v>
      </c>
      <c r="P30" s="9"/>
    </row>
    <row r="31" spans="1:16">
      <c r="A31" s="12"/>
      <c r="B31" s="25">
        <v>349</v>
      </c>
      <c r="C31" s="20" t="s">
        <v>0</v>
      </c>
      <c r="D31" s="46">
        <v>434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434</v>
      </c>
      <c r="O31" s="47">
        <f t="shared" si="1"/>
        <v>0.32754716981132076</v>
      </c>
      <c r="P31" s="9"/>
    </row>
    <row r="32" spans="1:16" ht="15.75">
      <c r="A32" s="29" t="s">
        <v>31</v>
      </c>
      <c r="B32" s="30"/>
      <c r="C32" s="31"/>
      <c r="D32" s="32">
        <f t="shared" ref="D32:M32" si="9">SUM(D33:D33)</f>
        <v>21042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21042</v>
      </c>
      <c r="O32" s="45">
        <f t="shared" si="1"/>
        <v>15.880754716981132</v>
      </c>
      <c r="P32" s="10"/>
    </row>
    <row r="33" spans="1:119">
      <c r="A33" s="13"/>
      <c r="B33" s="39">
        <v>351.1</v>
      </c>
      <c r="C33" s="21" t="s">
        <v>39</v>
      </c>
      <c r="D33" s="46">
        <v>21042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21042</v>
      </c>
      <c r="O33" s="47">
        <f t="shared" si="1"/>
        <v>15.880754716981132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SUM(D35:D38)</f>
        <v>35452</v>
      </c>
      <c r="E34" s="32">
        <f t="shared" si="10"/>
        <v>125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5403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40980</v>
      </c>
      <c r="O34" s="45">
        <f t="shared" si="1"/>
        <v>30.928301886792454</v>
      </c>
      <c r="P34" s="10"/>
    </row>
    <row r="35" spans="1:119">
      <c r="A35" s="12"/>
      <c r="B35" s="25">
        <v>361.1</v>
      </c>
      <c r="C35" s="20" t="s">
        <v>40</v>
      </c>
      <c r="D35" s="46">
        <v>8926</v>
      </c>
      <c r="E35" s="46">
        <v>125</v>
      </c>
      <c r="F35" s="46">
        <v>0</v>
      </c>
      <c r="G35" s="46">
        <v>0</v>
      </c>
      <c r="H35" s="46">
        <v>0</v>
      </c>
      <c r="I35" s="46">
        <v>5403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14454</v>
      </c>
      <c r="O35" s="47">
        <f t="shared" si="1"/>
        <v>10.908679245283018</v>
      </c>
      <c r="P35" s="9"/>
    </row>
    <row r="36" spans="1:119">
      <c r="A36" s="12"/>
      <c r="B36" s="25">
        <v>362</v>
      </c>
      <c r="C36" s="20" t="s">
        <v>41</v>
      </c>
      <c r="D36" s="46">
        <v>1450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1450</v>
      </c>
      <c r="O36" s="47">
        <f t="shared" si="1"/>
        <v>1.0943396226415094</v>
      </c>
      <c r="P36" s="9"/>
    </row>
    <row r="37" spans="1:119">
      <c r="A37" s="12"/>
      <c r="B37" s="25">
        <v>366</v>
      </c>
      <c r="C37" s="20" t="s">
        <v>42</v>
      </c>
      <c r="D37" s="46">
        <v>9164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9164</v>
      </c>
      <c r="O37" s="47">
        <f t="shared" si="1"/>
        <v>6.9162264150943393</v>
      </c>
      <c r="P37" s="9"/>
    </row>
    <row r="38" spans="1:119" ht="15.75" thickBot="1">
      <c r="A38" s="12"/>
      <c r="B38" s="25">
        <v>369.9</v>
      </c>
      <c r="C38" s="20" t="s">
        <v>43</v>
      </c>
      <c r="D38" s="46">
        <v>15912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15912</v>
      </c>
      <c r="O38" s="47">
        <f t="shared" si="1"/>
        <v>12.009056603773585</v>
      </c>
      <c r="P38" s="9"/>
    </row>
    <row r="39" spans="1:119" ht="16.5" thickBot="1">
      <c r="A39" s="14" t="s">
        <v>37</v>
      </c>
      <c r="B39" s="23"/>
      <c r="C39" s="22"/>
      <c r="D39" s="15">
        <f>SUM(D5,D13,D17,D26,D32,D34)</f>
        <v>1155173</v>
      </c>
      <c r="E39" s="15">
        <f t="shared" ref="E39:M39" si="11">SUM(E5,E13,E17,E26,E32,E34)</f>
        <v>110517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517885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8"/>
        <v>1783575</v>
      </c>
      <c r="O39" s="38">
        <f t="shared" si="1"/>
        <v>1346.0943396226414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65</v>
      </c>
      <c r="M41" s="48"/>
      <c r="N41" s="48"/>
      <c r="O41" s="43">
        <v>1325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678630</v>
      </c>
      <c r="E5" s="27">
        <f t="shared" si="0"/>
        <v>89404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768034</v>
      </c>
      <c r="O5" s="33">
        <f t="shared" ref="O5:O38" si="2">(N5/O$40)</f>
        <v>456.07719714964372</v>
      </c>
      <c r="P5" s="6"/>
    </row>
    <row r="6" spans="1:133">
      <c r="A6" s="12"/>
      <c r="B6" s="25">
        <v>311</v>
      </c>
      <c r="C6" s="20" t="s">
        <v>2</v>
      </c>
      <c r="D6" s="46">
        <v>424670</v>
      </c>
      <c r="E6" s="46">
        <v>63256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487926</v>
      </c>
      <c r="O6" s="47">
        <f t="shared" si="2"/>
        <v>289.74228028503563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26148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26148</v>
      </c>
      <c r="O7" s="47">
        <f t="shared" si="2"/>
        <v>15.527315914489311</v>
      </c>
      <c r="P7" s="9"/>
    </row>
    <row r="8" spans="1:133">
      <c r="A8" s="12"/>
      <c r="B8" s="25">
        <v>312.60000000000002</v>
      </c>
      <c r="C8" s="20" t="s">
        <v>11</v>
      </c>
      <c r="D8" s="46">
        <v>112247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112247</v>
      </c>
      <c r="O8" s="47">
        <f t="shared" si="2"/>
        <v>66.654988123515437</v>
      </c>
      <c r="P8" s="9"/>
    </row>
    <row r="9" spans="1:133">
      <c r="A9" s="12"/>
      <c r="B9" s="25">
        <v>314.10000000000002</v>
      </c>
      <c r="C9" s="20" t="s">
        <v>12</v>
      </c>
      <c r="D9" s="46">
        <v>88951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88951</v>
      </c>
      <c r="O9" s="47">
        <f t="shared" si="2"/>
        <v>52.821258907363422</v>
      </c>
      <c r="P9" s="9"/>
    </row>
    <row r="10" spans="1:133">
      <c r="A10" s="12"/>
      <c r="B10" s="25">
        <v>314.39999999999998</v>
      </c>
      <c r="C10" s="20" t="s">
        <v>13</v>
      </c>
      <c r="D10" s="46">
        <v>3821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3821</v>
      </c>
      <c r="O10" s="47">
        <f t="shared" si="2"/>
        <v>2.2690023752969122</v>
      </c>
      <c r="P10" s="9"/>
    </row>
    <row r="11" spans="1:133">
      <c r="A11" s="12"/>
      <c r="B11" s="25">
        <v>315</v>
      </c>
      <c r="C11" s="20" t="s">
        <v>14</v>
      </c>
      <c r="D11" s="46">
        <v>48941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48941</v>
      </c>
      <c r="O11" s="47">
        <f t="shared" si="2"/>
        <v>29.062351543942992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119910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119910</v>
      </c>
      <c r="O12" s="45">
        <f t="shared" si="2"/>
        <v>71.205463182897859</v>
      </c>
      <c r="P12" s="10"/>
    </row>
    <row r="13" spans="1:133">
      <c r="A13" s="12"/>
      <c r="B13" s="25">
        <v>323.10000000000002</v>
      </c>
      <c r="C13" s="20" t="s">
        <v>16</v>
      </c>
      <c r="D13" s="46">
        <v>105657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105657</v>
      </c>
      <c r="O13" s="47">
        <f t="shared" si="2"/>
        <v>62.7416864608076</v>
      </c>
      <c r="P13" s="9"/>
    </row>
    <row r="14" spans="1:133">
      <c r="A14" s="12"/>
      <c r="B14" s="25">
        <v>329</v>
      </c>
      <c r="C14" s="20" t="s">
        <v>17</v>
      </c>
      <c r="D14" s="46">
        <v>14253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14253</v>
      </c>
      <c r="O14" s="47">
        <f t="shared" si="2"/>
        <v>8.4637767220902607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SUM(D16:D22)</f>
        <v>224043</v>
      </c>
      <c r="E15" s="32">
        <f t="shared" si="4"/>
        <v>14349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570309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808701</v>
      </c>
      <c r="O15" s="45">
        <f t="shared" si="2"/>
        <v>480.22624703087888</v>
      </c>
      <c r="P15" s="10"/>
    </row>
    <row r="16" spans="1:133">
      <c r="A16" s="12"/>
      <c r="B16" s="25">
        <v>331.31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570309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570309</v>
      </c>
      <c r="O16" s="47">
        <f t="shared" si="2"/>
        <v>338.66330166270785</v>
      </c>
      <c r="P16" s="9"/>
    </row>
    <row r="17" spans="1:16">
      <c r="A17" s="12"/>
      <c r="B17" s="25">
        <v>334.7</v>
      </c>
      <c r="C17" s="20" t="s">
        <v>20</v>
      </c>
      <c r="D17" s="46">
        <v>131962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131962</v>
      </c>
      <c r="O17" s="47">
        <f t="shared" si="2"/>
        <v>78.362232779097383</v>
      </c>
      <c r="P17" s="9"/>
    </row>
    <row r="18" spans="1:16">
      <c r="A18" s="12"/>
      <c r="B18" s="25">
        <v>335.12</v>
      </c>
      <c r="C18" s="20" t="s">
        <v>21</v>
      </c>
      <c r="D18" s="46">
        <v>30345</v>
      </c>
      <c r="E18" s="46">
        <v>12089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42434</v>
      </c>
      <c r="O18" s="47">
        <f t="shared" si="2"/>
        <v>25.198337292161519</v>
      </c>
      <c r="P18" s="9"/>
    </row>
    <row r="19" spans="1:16">
      <c r="A19" s="12"/>
      <c r="B19" s="25">
        <v>335.14</v>
      </c>
      <c r="C19" s="20" t="s">
        <v>22</v>
      </c>
      <c r="D19" s="46">
        <v>1390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1390</v>
      </c>
      <c r="O19" s="47">
        <f t="shared" si="2"/>
        <v>0.82541567695961993</v>
      </c>
      <c r="P19" s="9"/>
    </row>
    <row r="20" spans="1:16">
      <c r="A20" s="12"/>
      <c r="B20" s="25">
        <v>335.15</v>
      </c>
      <c r="C20" s="20" t="s">
        <v>23</v>
      </c>
      <c r="D20" s="46">
        <v>1258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1258</v>
      </c>
      <c r="O20" s="47">
        <f t="shared" si="2"/>
        <v>0.74703087885985753</v>
      </c>
      <c r="P20" s="9"/>
    </row>
    <row r="21" spans="1:16">
      <c r="A21" s="12"/>
      <c r="B21" s="25">
        <v>335.18</v>
      </c>
      <c r="C21" s="20" t="s">
        <v>24</v>
      </c>
      <c r="D21" s="46">
        <v>59088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59088</v>
      </c>
      <c r="O21" s="47">
        <f t="shared" si="2"/>
        <v>35.087885985748215</v>
      </c>
      <c r="P21" s="9"/>
    </row>
    <row r="22" spans="1:16">
      <c r="A22" s="12"/>
      <c r="B22" s="25">
        <v>335.49</v>
      </c>
      <c r="C22" s="20" t="s">
        <v>25</v>
      </c>
      <c r="D22" s="46">
        <v>0</v>
      </c>
      <c r="E22" s="46">
        <v>2260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2260</v>
      </c>
      <c r="O22" s="47">
        <f t="shared" si="2"/>
        <v>1.3420427553444181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SUM(D24:D28)</f>
        <v>66692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543705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38" si="7">SUM(D23:M23)</f>
        <v>610397</v>
      </c>
      <c r="O23" s="45">
        <f t="shared" si="2"/>
        <v>362.46852731591451</v>
      </c>
      <c r="P23" s="10"/>
    </row>
    <row r="24" spans="1:16">
      <c r="A24" s="12"/>
      <c r="B24" s="25">
        <v>342.2</v>
      </c>
      <c r="C24" s="20" t="s">
        <v>33</v>
      </c>
      <c r="D24" s="46">
        <v>48438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48438</v>
      </c>
      <c r="O24" s="47">
        <f t="shared" si="2"/>
        <v>28.763657957244657</v>
      </c>
      <c r="P24" s="9"/>
    </row>
    <row r="25" spans="1:16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543705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543705</v>
      </c>
      <c r="O25" s="47">
        <f t="shared" si="2"/>
        <v>322.86520190023754</v>
      </c>
      <c r="P25" s="9"/>
    </row>
    <row r="26" spans="1:16">
      <c r="A26" s="12"/>
      <c r="B26" s="25">
        <v>343.4</v>
      </c>
      <c r="C26" s="20" t="s">
        <v>35</v>
      </c>
      <c r="D26" s="46">
        <v>9653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9653</v>
      </c>
      <c r="O26" s="47">
        <f t="shared" si="2"/>
        <v>5.7321852731591445</v>
      </c>
      <c r="P26" s="9"/>
    </row>
    <row r="27" spans="1:16">
      <c r="A27" s="12"/>
      <c r="B27" s="25">
        <v>346.4</v>
      </c>
      <c r="C27" s="20" t="s">
        <v>36</v>
      </c>
      <c r="D27" s="46">
        <v>8415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8415</v>
      </c>
      <c r="O27" s="47">
        <f t="shared" si="2"/>
        <v>4.9970308788598574</v>
      </c>
      <c r="P27" s="9"/>
    </row>
    <row r="28" spans="1:16">
      <c r="A28" s="12"/>
      <c r="B28" s="25">
        <v>349</v>
      </c>
      <c r="C28" s="20" t="s">
        <v>0</v>
      </c>
      <c r="D28" s="46">
        <v>186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186</v>
      </c>
      <c r="O28" s="47">
        <f t="shared" si="2"/>
        <v>0.11045130641330166</v>
      </c>
      <c r="P28" s="9"/>
    </row>
    <row r="29" spans="1:16" ht="15.75">
      <c r="A29" s="29" t="s">
        <v>31</v>
      </c>
      <c r="B29" s="30"/>
      <c r="C29" s="31"/>
      <c r="D29" s="32">
        <f t="shared" ref="D29:M29" si="8">SUM(D30:D30)</f>
        <v>28142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28142</v>
      </c>
      <c r="O29" s="45">
        <f t="shared" si="2"/>
        <v>16.711401425178146</v>
      </c>
      <c r="P29" s="10"/>
    </row>
    <row r="30" spans="1:16">
      <c r="A30" s="13"/>
      <c r="B30" s="39">
        <v>351.1</v>
      </c>
      <c r="C30" s="21" t="s">
        <v>39</v>
      </c>
      <c r="D30" s="46">
        <v>28142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28142</v>
      </c>
      <c r="O30" s="47">
        <f t="shared" si="2"/>
        <v>16.711401425178146</v>
      </c>
      <c r="P30" s="9"/>
    </row>
    <row r="31" spans="1:16" ht="15.75">
      <c r="A31" s="29" t="s">
        <v>3</v>
      </c>
      <c r="B31" s="30"/>
      <c r="C31" s="31"/>
      <c r="D31" s="32">
        <f t="shared" ref="D31:M31" si="9">SUM(D32:D35)</f>
        <v>187325</v>
      </c>
      <c r="E31" s="32">
        <f t="shared" si="9"/>
        <v>128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4515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7"/>
        <v>191968</v>
      </c>
      <c r="O31" s="45">
        <f t="shared" si="2"/>
        <v>113.99524940617577</v>
      </c>
      <c r="P31" s="10"/>
    </row>
    <row r="32" spans="1:16">
      <c r="A32" s="12"/>
      <c r="B32" s="25">
        <v>361.1</v>
      </c>
      <c r="C32" s="20" t="s">
        <v>40</v>
      </c>
      <c r="D32" s="46">
        <v>21904</v>
      </c>
      <c r="E32" s="46">
        <v>128</v>
      </c>
      <c r="F32" s="46">
        <v>0</v>
      </c>
      <c r="G32" s="46">
        <v>0</v>
      </c>
      <c r="H32" s="46">
        <v>0</v>
      </c>
      <c r="I32" s="46">
        <v>4515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26547</v>
      </c>
      <c r="O32" s="47">
        <f t="shared" si="2"/>
        <v>15.764251781472684</v>
      </c>
      <c r="P32" s="9"/>
    </row>
    <row r="33" spans="1:119">
      <c r="A33" s="12"/>
      <c r="B33" s="25">
        <v>362</v>
      </c>
      <c r="C33" s="20" t="s">
        <v>41</v>
      </c>
      <c r="D33" s="46">
        <v>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4000</v>
      </c>
      <c r="O33" s="47">
        <f t="shared" si="2"/>
        <v>2.3752969121140142</v>
      </c>
      <c r="P33" s="9"/>
    </row>
    <row r="34" spans="1:119">
      <c r="A34" s="12"/>
      <c r="B34" s="25">
        <v>366</v>
      </c>
      <c r="C34" s="20" t="s">
        <v>42</v>
      </c>
      <c r="D34" s="46">
        <v>133099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133099</v>
      </c>
      <c r="O34" s="47">
        <f t="shared" si="2"/>
        <v>79.037410926365794</v>
      </c>
      <c r="P34" s="9"/>
    </row>
    <row r="35" spans="1:119">
      <c r="A35" s="12"/>
      <c r="B35" s="25">
        <v>369.9</v>
      </c>
      <c r="C35" s="20" t="s">
        <v>43</v>
      </c>
      <c r="D35" s="46">
        <v>28322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28322</v>
      </c>
      <c r="O35" s="47">
        <f t="shared" si="2"/>
        <v>16.818289786223279</v>
      </c>
      <c r="P35" s="9"/>
    </row>
    <row r="36" spans="1:119" ht="15.75">
      <c r="A36" s="29" t="s">
        <v>32</v>
      </c>
      <c r="B36" s="30"/>
      <c r="C36" s="31"/>
      <c r="D36" s="32">
        <f t="shared" ref="D36:M36" si="10">SUM(D37:D37)</f>
        <v>0</v>
      </c>
      <c r="E36" s="32">
        <f t="shared" si="10"/>
        <v>89927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7"/>
        <v>89927</v>
      </c>
      <c r="O36" s="45">
        <f t="shared" si="2"/>
        <v>53.400831353919237</v>
      </c>
      <c r="P36" s="9"/>
    </row>
    <row r="37" spans="1:119" ht="15.75" thickBot="1">
      <c r="A37" s="12"/>
      <c r="B37" s="25">
        <v>384</v>
      </c>
      <c r="C37" s="20" t="s">
        <v>44</v>
      </c>
      <c r="D37" s="46">
        <v>0</v>
      </c>
      <c r="E37" s="46">
        <v>89927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89927</v>
      </c>
      <c r="O37" s="47">
        <f t="shared" si="2"/>
        <v>53.400831353919237</v>
      </c>
      <c r="P37" s="9"/>
    </row>
    <row r="38" spans="1:119" ht="16.5" thickBot="1">
      <c r="A38" s="14" t="s">
        <v>37</v>
      </c>
      <c r="B38" s="23"/>
      <c r="C38" s="22"/>
      <c r="D38" s="15">
        <f t="shared" ref="D38:M38" si="11">SUM(D5,D12,D15,D23,D29,D31,D36)</f>
        <v>1304742</v>
      </c>
      <c r="E38" s="15">
        <f t="shared" si="11"/>
        <v>193808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1118529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7"/>
        <v>2617079</v>
      </c>
      <c r="O38" s="38">
        <f t="shared" si="2"/>
        <v>1554.084916864608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51</v>
      </c>
      <c r="M40" s="48"/>
      <c r="N40" s="48"/>
      <c r="O40" s="43">
        <v>1684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thickBot="1">
      <c r="A42" s="52" t="s">
        <v>61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A42:O42"/>
    <mergeCell ref="A41:O41"/>
    <mergeCell ref="L40:N4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673051</v>
      </c>
      <c r="E5" s="27">
        <f t="shared" si="0"/>
        <v>97182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770233</v>
      </c>
      <c r="O5" s="33">
        <f t="shared" ref="O5:O42" si="2">(N5/O$44)</f>
        <v>446.77088167053364</v>
      </c>
      <c r="P5" s="6"/>
    </row>
    <row r="6" spans="1:133">
      <c r="A6" s="12"/>
      <c r="B6" s="25">
        <v>311</v>
      </c>
      <c r="C6" s="20" t="s">
        <v>2</v>
      </c>
      <c r="D6" s="46">
        <v>405758</v>
      </c>
      <c r="E6" s="46">
        <v>70178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475936</v>
      </c>
      <c r="O6" s="47">
        <f t="shared" si="2"/>
        <v>276.06496519721577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27004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27004</v>
      </c>
      <c r="O7" s="47">
        <f t="shared" si="2"/>
        <v>15.663573085846867</v>
      </c>
      <c r="P7" s="9"/>
    </row>
    <row r="8" spans="1:133">
      <c r="A8" s="12"/>
      <c r="B8" s="25">
        <v>312.60000000000002</v>
      </c>
      <c r="C8" s="20" t="s">
        <v>11</v>
      </c>
      <c r="D8" s="46">
        <v>129782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129782</v>
      </c>
      <c r="O8" s="47">
        <f t="shared" si="2"/>
        <v>75.279582366589324</v>
      </c>
      <c r="P8" s="9"/>
    </row>
    <row r="9" spans="1:133">
      <c r="A9" s="12"/>
      <c r="B9" s="25">
        <v>314.10000000000002</v>
      </c>
      <c r="C9" s="20" t="s">
        <v>12</v>
      </c>
      <c r="D9" s="46">
        <v>83719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83719</v>
      </c>
      <c r="O9" s="47">
        <f t="shared" si="2"/>
        <v>48.560904872389791</v>
      </c>
      <c r="P9" s="9"/>
    </row>
    <row r="10" spans="1:133">
      <c r="A10" s="12"/>
      <c r="B10" s="25">
        <v>314.39999999999998</v>
      </c>
      <c r="C10" s="20" t="s">
        <v>13</v>
      </c>
      <c r="D10" s="46">
        <v>3615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3615</v>
      </c>
      <c r="O10" s="47">
        <f t="shared" si="2"/>
        <v>2.0968677494199537</v>
      </c>
      <c r="P10" s="9"/>
    </row>
    <row r="11" spans="1:133">
      <c r="A11" s="12"/>
      <c r="B11" s="25">
        <v>315</v>
      </c>
      <c r="C11" s="20" t="s">
        <v>14</v>
      </c>
      <c r="D11" s="46">
        <v>50177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50177</v>
      </c>
      <c r="O11" s="47">
        <f t="shared" si="2"/>
        <v>29.104988399071924</v>
      </c>
      <c r="P11" s="9"/>
    </row>
    <row r="12" spans="1:133" ht="15.75">
      <c r="A12" s="29" t="s">
        <v>70</v>
      </c>
      <c r="B12" s="30"/>
      <c r="C12" s="31"/>
      <c r="D12" s="32">
        <f t="shared" ref="D12:M12" si="3">SUM(D13:D15)</f>
        <v>118399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118399</v>
      </c>
      <c r="O12" s="45">
        <f t="shared" si="2"/>
        <v>68.676914153132245</v>
      </c>
      <c r="P12" s="10"/>
    </row>
    <row r="13" spans="1:133">
      <c r="A13" s="12"/>
      <c r="B13" s="25">
        <v>323.10000000000002</v>
      </c>
      <c r="C13" s="20" t="s">
        <v>16</v>
      </c>
      <c r="D13" s="46">
        <v>94903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94903</v>
      </c>
      <c r="O13" s="47">
        <f t="shared" si="2"/>
        <v>55.048143851508122</v>
      </c>
      <c r="P13" s="9"/>
    </row>
    <row r="14" spans="1:133">
      <c r="A14" s="12"/>
      <c r="B14" s="25">
        <v>323.7</v>
      </c>
      <c r="C14" s="20" t="s">
        <v>71</v>
      </c>
      <c r="D14" s="46">
        <v>9391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9391</v>
      </c>
      <c r="O14" s="47">
        <f t="shared" si="2"/>
        <v>5.4472157772621808</v>
      </c>
      <c r="P14" s="9"/>
    </row>
    <row r="15" spans="1:133">
      <c r="A15" s="12"/>
      <c r="B15" s="25">
        <v>329</v>
      </c>
      <c r="C15" s="20" t="s">
        <v>72</v>
      </c>
      <c r="D15" s="46">
        <v>14105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14105</v>
      </c>
      <c r="O15" s="47">
        <f t="shared" si="2"/>
        <v>8.1815545243619496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SUM(D17:D26)</f>
        <v>169795</v>
      </c>
      <c r="E16" s="32">
        <f t="shared" si="4"/>
        <v>15651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63744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249190</v>
      </c>
      <c r="O16" s="45">
        <f t="shared" si="2"/>
        <v>144.54176334106728</v>
      </c>
      <c r="P16" s="10"/>
    </row>
    <row r="17" spans="1:16">
      <c r="A17" s="12"/>
      <c r="B17" s="25">
        <v>331.31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63744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5">SUM(D17:M17)</f>
        <v>63744</v>
      </c>
      <c r="O17" s="47">
        <f t="shared" si="2"/>
        <v>36.974477958236662</v>
      </c>
      <c r="P17" s="9"/>
    </row>
    <row r="18" spans="1:16">
      <c r="A18" s="12"/>
      <c r="B18" s="25">
        <v>331.39</v>
      </c>
      <c r="C18" s="20" t="s">
        <v>73</v>
      </c>
      <c r="D18" s="46">
        <v>9100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9100</v>
      </c>
      <c r="O18" s="47">
        <f t="shared" si="2"/>
        <v>5.2784222737819029</v>
      </c>
      <c r="P18" s="9"/>
    </row>
    <row r="19" spans="1:16">
      <c r="A19" s="12"/>
      <c r="B19" s="25">
        <v>334.1</v>
      </c>
      <c r="C19" s="20" t="s">
        <v>74</v>
      </c>
      <c r="D19" s="46">
        <v>1464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1464</v>
      </c>
      <c r="O19" s="47">
        <f t="shared" si="2"/>
        <v>0.84918793503480283</v>
      </c>
      <c r="P19" s="9"/>
    </row>
    <row r="20" spans="1:16">
      <c r="A20" s="12"/>
      <c r="B20" s="25">
        <v>334.36</v>
      </c>
      <c r="C20" s="20" t="s">
        <v>64</v>
      </c>
      <c r="D20" s="46">
        <v>24734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24734</v>
      </c>
      <c r="O20" s="47">
        <f t="shared" si="2"/>
        <v>14.346867749419953</v>
      </c>
      <c r="P20" s="9"/>
    </row>
    <row r="21" spans="1:16">
      <c r="A21" s="12"/>
      <c r="B21" s="25">
        <v>334.9</v>
      </c>
      <c r="C21" s="20" t="s">
        <v>75</v>
      </c>
      <c r="D21" s="46">
        <v>29613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29613</v>
      </c>
      <c r="O21" s="47">
        <f t="shared" si="2"/>
        <v>17.176914153132252</v>
      </c>
      <c r="P21" s="9"/>
    </row>
    <row r="22" spans="1:16">
      <c r="A22" s="12"/>
      <c r="B22" s="25">
        <v>335.12</v>
      </c>
      <c r="C22" s="20" t="s">
        <v>21</v>
      </c>
      <c r="D22" s="46">
        <v>31293</v>
      </c>
      <c r="E22" s="46">
        <v>13457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44750</v>
      </c>
      <c r="O22" s="47">
        <f t="shared" si="2"/>
        <v>25.957076566125291</v>
      </c>
      <c r="P22" s="9"/>
    </row>
    <row r="23" spans="1:16">
      <c r="A23" s="12"/>
      <c r="B23" s="25">
        <v>335.14</v>
      </c>
      <c r="C23" s="20" t="s">
        <v>22</v>
      </c>
      <c r="D23" s="46">
        <v>1036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1036</v>
      </c>
      <c r="O23" s="47">
        <f t="shared" si="2"/>
        <v>0.60092807424593964</v>
      </c>
      <c r="P23" s="9"/>
    </row>
    <row r="24" spans="1:16">
      <c r="A24" s="12"/>
      <c r="B24" s="25">
        <v>335.15</v>
      </c>
      <c r="C24" s="20" t="s">
        <v>23</v>
      </c>
      <c r="D24" s="46">
        <v>6685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6685</v>
      </c>
      <c r="O24" s="47">
        <f t="shared" si="2"/>
        <v>3.8776102088167055</v>
      </c>
      <c r="P24" s="9"/>
    </row>
    <row r="25" spans="1:16">
      <c r="A25" s="12"/>
      <c r="B25" s="25">
        <v>335.18</v>
      </c>
      <c r="C25" s="20" t="s">
        <v>24</v>
      </c>
      <c r="D25" s="46">
        <v>65870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65870</v>
      </c>
      <c r="O25" s="47">
        <f t="shared" si="2"/>
        <v>38.207656612529</v>
      </c>
      <c r="P25" s="9"/>
    </row>
    <row r="26" spans="1:16">
      <c r="A26" s="12"/>
      <c r="B26" s="25">
        <v>335.49</v>
      </c>
      <c r="C26" s="20" t="s">
        <v>25</v>
      </c>
      <c r="D26" s="46">
        <v>0</v>
      </c>
      <c r="E26" s="46">
        <v>2194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2194</v>
      </c>
      <c r="O26" s="47">
        <f t="shared" si="2"/>
        <v>1.2726218097447797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SUM(D28:D32)</f>
        <v>63662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472063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535725</v>
      </c>
      <c r="O27" s="45">
        <f t="shared" si="2"/>
        <v>310.7453596287703</v>
      </c>
      <c r="P27" s="10"/>
    </row>
    <row r="28" spans="1:16">
      <c r="A28" s="12"/>
      <c r="B28" s="25">
        <v>341.9</v>
      </c>
      <c r="C28" s="20" t="s">
        <v>76</v>
      </c>
      <c r="D28" s="46">
        <v>275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275</v>
      </c>
      <c r="O28" s="47">
        <f t="shared" si="2"/>
        <v>0.15951276102088166</v>
      </c>
      <c r="P28" s="9"/>
    </row>
    <row r="29" spans="1:16">
      <c r="A29" s="12"/>
      <c r="B29" s="25">
        <v>342.2</v>
      </c>
      <c r="C29" s="20" t="s">
        <v>33</v>
      </c>
      <c r="D29" s="46">
        <v>45000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45000</v>
      </c>
      <c r="O29" s="47">
        <f t="shared" si="2"/>
        <v>26.102088167053363</v>
      </c>
      <c r="P29" s="9"/>
    </row>
    <row r="30" spans="1:16">
      <c r="A30" s="12"/>
      <c r="B30" s="25">
        <v>343.3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472063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472063</v>
      </c>
      <c r="O30" s="47">
        <f t="shared" si="2"/>
        <v>273.81844547563804</v>
      </c>
      <c r="P30" s="9"/>
    </row>
    <row r="31" spans="1:16">
      <c r="A31" s="12"/>
      <c r="B31" s="25">
        <v>343.9</v>
      </c>
      <c r="C31" s="20" t="s">
        <v>77</v>
      </c>
      <c r="D31" s="46">
        <v>10292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10292</v>
      </c>
      <c r="O31" s="47">
        <f t="shared" si="2"/>
        <v>5.9698375870069604</v>
      </c>
      <c r="P31" s="9"/>
    </row>
    <row r="32" spans="1:16">
      <c r="A32" s="12"/>
      <c r="B32" s="25">
        <v>346.4</v>
      </c>
      <c r="C32" s="20" t="s">
        <v>36</v>
      </c>
      <c r="D32" s="46">
        <v>8095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8095</v>
      </c>
      <c r="O32" s="47">
        <f t="shared" si="2"/>
        <v>4.6954756380510441</v>
      </c>
      <c r="P32" s="9"/>
    </row>
    <row r="33" spans="1:119" ht="15.75">
      <c r="A33" s="29" t="s">
        <v>31</v>
      </c>
      <c r="B33" s="30"/>
      <c r="C33" s="31"/>
      <c r="D33" s="32">
        <f t="shared" ref="D33:M33" si="8">SUM(D34:D34)</f>
        <v>44448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44448</v>
      </c>
      <c r="O33" s="45">
        <f t="shared" si="2"/>
        <v>25.781902552204176</v>
      </c>
      <c r="P33" s="10"/>
    </row>
    <row r="34" spans="1:119">
      <c r="A34" s="13"/>
      <c r="B34" s="39">
        <v>351.1</v>
      </c>
      <c r="C34" s="21" t="s">
        <v>39</v>
      </c>
      <c r="D34" s="46">
        <v>44448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44448</v>
      </c>
      <c r="O34" s="47">
        <f t="shared" si="2"/>
        <v>25.781902552204176</v>
      </c>
      <c r="P34" s="9"/>
    </row>
    <row r="35" spans="1:119" ht="15.75">
      <c r="A35" s="29" t="s">
        <v>3</v>
      </c>
      <c r="B35" s="30"/>
      <c r="C35" s="31"/>
      <c r="D35" s="32">
        <f t="shared" ref="D35:M35" si="9">SUM(D36:D39)</f>
        <v>66051</v>
      </c>
      <c r="E35" s="32">
        <f t="shared" si="9"/>
        <v>300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7921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2" si="10">SUM(D35:M35)</f>
        <v>74272</v>
      </c>
      <c r="O35" s="45">
        <f t="shared" si="2"/>
        <v>43.081206496519719</v>
      </c>
      <c r="P35" s="10"/>
    </row>
    <row r="36" spans="1:119">
      <c r="A36" s="12"/>
      <c r="B36" s="25">
        <v>361.1</v>
      </c>
      <c r="C36" s="20" t="s">
        <v>40</v>
      </c>
      <c r="D36" s="46">
        <v>25472</v>
      </c>
      <c r="E36" s="46">
        <v>276</v>
      </c>
      <c r="F36" s="46">
        <v>0</v>
      </c>
      <c r="G36" s="46">
        <v>0</v>
      </c>
      <c r="H36" s="46">
        <v>0</v>
      </c>
      <c r="I36" s="46">
        <v>7921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33669</v>
      </c>
      <c r="O36" s="47">
        <f t="shared" si="2"/>
        <v>19.529582366589327</v>
      </c>
      <c r="P36" s="9"/>
    </row>
    <row r="37" spans="1:119">
      <c r="A37" s="12"/>
      <c r="B37" s="25">
        <v>362</v>
      </c>
      <c r="C37" s="20" t="s">
        <v>41</v>
      </c>
      <c r="D37" s="46">
        <v>3035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3035</v>
      </c>
      <c r="O37" s="47">
        <f t="shared" si="2"/>
        <v>1.7604408352668213</v>
      </c>
      <c r="P37" s="9"/>
    </row>
    <row r="38" spans="1:119">
      <c r="A38" s="12"/>
      <c r="B38" s="25">
        <v>366</v>
      </c>
      <c r="C38" s="20" t="s">
        <v>42</v>
      </c>
      <c r="D38" s="46">
        <v>33491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33491</v>
      </c>
      <c r="O38" s="47">
        <f t="shared" si="2"/>
        <v>19.42633410672854</v>
      </c>
      <c r="P38" s="9"/>
    </row>
    <row r="39" spans="1:119">
      <c r="A39" s="12"/>
      <c r="B39" s="25">
        <v>369.9</v>
      </c>
      <c r="C39" s="20" t="s">
        <v>43</v>
      </c>
      <c r="D39" s="46">
        <v>4053</v>
      </c>
      <c r="E39" s="46">
        <v>24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4077</v>
      </c>
      <c r="O39" s="47">
        <f t="shared" si="2"/>
        <v>2.3648491879350346</v>
      </c>
      <c r="P39" s="9"/>
    </row>
    <row r="40" spans="1:119" ht="15.75">
      <c r="A40" s="29" t="s">
        <v>32</v>
      </c>
      <c r="B40" s="30"/>
      <c r="C40" s="31"/>
      <c r="D40" s="32">
        <f t="shared" ref="D40:M40" si="11">SUM(D41:D41)</f>
        <v>5474</v>
      </c>
      <c r="E40" s="32">
        <f t="shared" si="11"/>
        <v>1867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7341</v>
      </c>
      <c r="O40" s="45">
        <f t="shared" si="2"/>
        <v>4.2581206496519721</v>
      </c>
      <c r="P40" s="9"/>
    </row>
    <row r="41" spans="1:119" ht="15.75" thickBot="1">
      <c r="A41" s="12"/>
      <c r="B41" s="25">
        <v>381</v>
      </c>
      <c r="C41" s="20" t="s">
        <v>59</v>
      </c>
      <c r="D41" s="46">
        <v>5474</v>
      </c>
      <c r="E41" s="46">
        <v>1867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7341</v>
      </c>
      <c r="O41" s="47">
        <f t="shared" si="2"/>
        <v>4.2581206496519721</v>
      </c>
      <c r="P41" s="9"/>
    </row>
    <row r="42" spans="1:119" ht="16.5" thickBot="1">
      <c r="A42" s="14" t="s">
        <v>37</v>
      </c>
      <c r="B42" s="23"/>
      <c r="C42" s="22"/>
      <c r="D42" s="15">
        <f t="shared" ref="D42:M42" si="12">SUM(D5,D12,D16,D27,D33,D35,D40)</f>
        <v>1140880</v>
      </c>
      <c r="E42" s="15">
        <f t="shared" si="12"/>
        <v>115000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543728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10"/>
        <v>1799608</v>
      </c>
      <c r="O42" s="38">
        <f t="shared" si="2"/>
        <v>1043.8561484918794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78</v>
      </c>
      <c r="M44" s="48"/>
      <c r="N44" s="48"/>
      <c r="O44" s="43">
        <v>1724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114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115</v>
      </c>
      <c r="N4" s="35" t="s">
        <v>9</v>
      </c>
      <c r="O4" s="35" t="s">
        <v>116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117</v>
      </c>
      <c r="B5" s="26"/>
      <c r="C5" s="26"/>
      <c r="D5" s="27">
        <f t="shared" ref="D5:N5" si="0">SUM(D6:D12)</f>
        <v>642565</v>
      </c>
      <c r="E5" s="27">
        <f t="shared" si="0"/>
        <v>24619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667184</v>
      </c>
      <c r="P5" s="33">
        <f t="shared" ref="P5:P41" si="1">(O5/P$43)</f>
        <v>449.88806473364804</v>
      </c>
      <c r="Q5" s="6"/>
    </row>
    <row r="6" spans="1:134">
      <c r="A6" s="12"/>
      <c r="B6" s="25">
        <v>311</v>
      </c>
      <c r="C6" s="20" t="s">
        <v>2</v>
      </c>
      <c r="D6" s="46">
        <v>338565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338565</v>
      </c>
      <c r="P6" s="47">
        <f t="shared" si="1"/>
        <v>228.29737019554958</v>
      </c>
      <c r="Q6" s="9"/>
    </row>
    <row r="7" spans="1:134">
      <c r="A7" s="12"/>
      <c r="B7" s="25">
        <v>312.41000000000003</v>
      </c>
      <c r="C7" s="20" t="s">
        <v>118</v>
      </c>
      <c r="D7" s="46">
        <v>0</v>
      </c>
      <c r="E7" s="46">
        <v>24619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24619</v>
      </c>
      <c r="P7" s="47">
        <f t="shared" si="1"/>
        <v>16.600809170600137</v>
      </c>
      <c r="Q7" s="9"/>
    </row>
    <row r="8" spans="1:134">
      <c r="A8" s="12"/>
      <c r="B8" s="25">
        <v>312.64</v>
      </c>
      <c r="C8" s="20" t="s">
        <v>119</v>
      </c>
      <c r="D8" s="46">
        <v>148164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148164</v>
      </c>
      <c r="P8" s="47">
        <f t="shared" si="1"/>
        <v>99.908293998651388</v>
      </c>
      <c r="Q8" s="9"/>
    </row>
    <row r="9" spans="1:134">
      <c r="A9" s="12"/>
      <c r="B9" s="25">
        <v>314.10000000000002</v>
      </c>
      <c r="C9" s="20" t="s">
        <v>12</v>
      </c>
      <c r="D9" s="46">
        <v>105217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105217</v>
      </c>
      <c r="P9" s="47">
        <f t="shared" si="1"/>
        <v>70.948752528658119</v>
      </c>
      <c r="Q9" s="9"/>
    </row>
    <row r="10" spans="1:134">
      <c r="A10" s="12"/>
      <c r="B10" s="25">
        <v>314.8</v>
      </c>
      <c r="C10" s="20" t="s">
        <v>80</v>
      </c>
      <c r="D10" s="46">
        <v>4470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4470</v>
      </c>
      <c r="P10" s="47">
        <f t="shared" si="1"/>
        <v>3.01416048550236</v>
      </c>
      <c r="Q10" s="9"/>
    </row>
    <row r="11" spans="1:134">
      <c r="A11" s="12"/>
      <c r="B11" s="25">
        <v>315.10000000000002</v>
      </c>
      <c r="C11" s="20" t="s">
        <v>120</v>
      </c>
      <c r="D11" s="46">
        <v>35704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35704</v>
      </c>
      <c r="P11" s="47">
        <f t="shared" si="1"/>
        <v>24.075522589345919</v>
      </c>
      <c r="Q11" s="9"/>
    </row>
    <row r="12" spans="1:134">
      <c r="A12" s="12"/>
      <c r="B12" s="25">
        <v>316</v>
      </c>
      <c r="C12" s="20" t="s">
        <v>82</v>
      </c>
      <c r="D12" s="46">
        <v>10445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10445</v>
      </c>
      <c r="P12" s="47">
        <f t="shared" si="1"/>
        <v>7.0431557653405257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SUM(D14:D18)</f>
        <v>205770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19" si="4">SUM(D13:N13)</f>
        <v>205770</v>
      </c>
      <c r="P13" s="45">
        <f t="shared" si="1"/>
        <v>138.75252865812541</v>
      </c>
      <c r="Q13" s="10"/>
    </row>
    <row r="14" spans="1:134">
      <c r="A14" s="12"/>
      <c r="B14" s="25">
        <v>322</v>
      </c>
      <c r="C14" s="20" t="s">
        <v>121</v>
      </c>
      <c r="D14" s="46">
        <v>34503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34503</v>
      </c>
      <c r="P14" s="47">
        <f t="shared" si="1"/>
        <v>23.265677680377614</v>
      </c>
      <c r="Q14" s="9"/>
    </row>
    <row r="15" spans="1:134">
      <c r="A15" s="12"/>
      <c r="B15" s="25">
        <v>323.10000000000002</v>
      </c>
      <c r="C15" s="20" t="s">
        <v>16</v>
      </c>
      <c r="D15" s="46">
        <v>104214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104214</v>
      </c>
      <c r="P15" s="47">
        <f t="shared" si="1"/>
        <v>70.272420768712067</v>
      </c>
      <c r="Q15" s="9"/>
    </row>
    <row r="16" spans="1:134">
      <c r="A16" s="12"/>
      <c r="B16" s="25">
        <v>323.7</v>
      </c>
      <c r="C16" s="20" t="s">
        <v>71</v>
      </c>
      <c r="D16" s="46">
        <v>11680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11680</v>
      </c>
      <c r="P16" s="47">
        <f t="shared" si="1"/>
        <v>7.8759271746459882</v>
      </c>
      <c r="Q16" s="9"/>
    </row>
    <row r="17" spans="1:17">
      <c r="A17" s="12"/>
      <c r="B17" s="25">
        <v>325.2</v>
      </c>
      <c r="C17" s="20" t="s">
        <v>55</v>
      </c>
      <c r="D17" s="46">
        <v>55208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55208</v>
      </c>
      <c r="P17" s="47">
        <f t="shared" si="1"/>
        <v>37.227242076871207</v>
      </c>
      <c r="Q17" s="9"/>
    </row>
    <row r="18" spans="1:17">
      <c r="A18" s="12"/>
      <c r="B18" s="25">
        <v>329.1</v>
      </c>
      <c r="C18" s="20" t="s">
        <v>122</v>
      </c>
      <c r="D18" s="46">
        <v>165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165</v>
      </c>
      <c r="P18" s="47">
        <f t="shared" si="1"/>
        <v>0.11126095751854349</v>
      </c>
      <c r="Q18" s="9"/>
    </row>
    <row r="19" spans="1:17" ht="15.75">
      <c r="A19" s="29" t="s">
        <v>123</v>
      </c>
      <c r="B19" s="30"/>
      <c r="C19" s="31"/>
      <c r="D19" s="32">
        <f t="shared" ref="D19:N19" si="5">SUM(D20:D27)</f>
        <v>280081</v>
      </c>
      <c r="E19" s="32">
        <f t="shared" si="5"/>
        <v>69029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76000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425110</v>
      </c>
      <c r="P19" s="45">
        <f t="shared" si="1"/>
        <v>286.65542818610925</v>
      </c>
      <c r="Q19" s="10"/>
    </row>
    <row r="20" spans="1:17">
      <c r="A20" s="12"/>
      <c r="B20" s="25">
        <v>331.49</v>
      </c>
      <c r="C20" s="20" t="s">
        <v>101</v>
      </c>
      <c r="D20" s="46">
        <v>0</v>
      </c>
      <c r="E20" s="46">
        <v>52221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5" si="6">SUM(D20:N20)</f>
        <v>52221</v>
      </c>
      <c r="P20" s="47">
        <f t="shared" si="1"/>
        <v>35.213081591368848</v>
      </c>
      <c r="Q20" s="9"/>
    </row>
    <row r="21" spans="1:17">
      <c r="A21" s="12"/>
      <c r="B21" s="25">
        <v>334.35</v>
      </c>
      <c r="C21" s="20" t="s">
        <v>103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76000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76000</v>
      </c>
      <c r="P21" s="47">
        <f t="shared" si="1"/>
        <v>51.247471341874579</v>
      </c>
      <c r="Q21" s="9"/>
    </row>
    <row r="22" spans="1:17">
      <c r="A22" s="12"/>
      <c r="B22" s="25">
        <v>335.125</v>
      </c>
      <c r="C22" s="20" t="s">
        <v>124</v>
      </c>
      <c r="D22" s="46">
        <v>34190</v>
      </c>
      <c r="E22" s="46">
        <v>9545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43735</v>
      </c>
      <c r="P22" s="47">
        <f t="shared" si="1"/>
        <v>29.490896830748483</v>
      </c>
      <c r="Q22" s="9"/>
    </row>
    <row r="23" spans="1:17">
      <c r="A23" s="12"/>
      <c r="B23" s="25">
        <v>335.14</v>
      </c>
      <c r="C23" s="20" t="s">
        <v>84</v>
      </c>
      <c r="D23" s="46">
        <v>1260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1260</v>
      </c>
      <c r="P23" s="47">
        <f t="shared" si="1"/>
        <v>0.8496291301416049</v>
      </c>
      <c r="Q23" s="9"/>
    </row>
    <row r="24" spans="1:17">
      <c r="A24" s="12"/>
      <c r="B24" s="25">
        <v>335.15</v>
      </c>
      <c r="C24" s="20" t="s">
        <v>89</v>
      </c>
      <c r="D24" s="46">
        <v>1488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1488</v>
      </c>
      <c r="P24" s="47">
        <f t="shared" si="1"/>
        <v>1.0033715441672286</v>
      </c>
      <c r="Q24" s="9"/>
    </row>
    <row r="25" spans="1:17">
      <c r="A25" s="12"/>
      <c r="B25" s="25">
        <v>335.18</v>
      </c>
      <c r="C25" s="20" t="s">
        <v>125</v>
      </c>
      <c r="D25" s="46">
        <v>76941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76941</v>
      </c>
      <c r="P25" s="47">
        <f t="shared" si="1"/>
        <v>51.881995954147001</v>
      </c>
      <c r="Q25" s="9"/>
    </row>
    <row r="26" spans="1:17">
      <c r="A26" s="12"/>
      <c r="B26" s="25">
        <v>335.48</v>
      </c>
      <c r="C26" s="20" t="s">
        <v>25</v>
      </c>
      <c r="D26" s="46">
        <v>0</v>
      </c>
      <c r="E26" s="46">
        <v>7263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41" si="7">SUM(D26:N26)</f>
        <v>7263</v>
      </c>
      <c r="P26" s="47">
        <f t="shared" si="1"/>
        <v>4.8975050573162511</v>
      </c>
      <c r="Q26" s="9"/>
    </row>
    <row r="27" spans="1:17">
      <c r="A27" s="12"/>
      <c r="B27" s="25">
        <v>338</v>
      </c>
      <c r="C27" s="20" t="s">
        <v>90</v>
      </c>
      <c r="D27" s="46">
        <v>166202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166202</v>
      </c>
      <c r="P27" s="47">
        <f t="shared" si="1"/>
        <v>112.07147673634525</v>
      </c>
      <c r="Q27" s="9"/>
    </row>
    <row r="28" spans="1:17" ht="15.75">
      <c r="A28" s="29" t="s">
        <v>30</v>
      </c>
      <c r="B28" s="30"/>
      <c r="C28" s="31"/>
      <c r="D28" s="32">
        <f t="shared" ref="D28:N28" si="8">SUM(D29:D31)</f>
        <v>2928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503145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8"/>
        <v>0</v>
      </c>
      <c r="O28" s="32">
        <f t="shared" si="7"/>
        <v>506073</v>
      </c>
      <c r="P28" s="45">
        <f t="shared" si="1"/>
        <v>341.24949426837492</v>
      </c>
      <c r="Q28" s="10"/>
    </row>
    <row r="29" spans="1:17">
      <c r="A29" s="12"/>
      <c r="B29" s="25">
        <v>341.9</v>
      </c>
      <c r="C29" s="20" t="s">
        <v>107</v>
      </c>
      <c r="D29" s="46">
        <v>615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615</v>
      </c>
      <c r="P29" s="47">
        <f t="shared" si="1"/>
        <v>0.41469993256911664</v>
      </c>
      <c r="Q29" s="9"/>
    </row>
    <row r="30" spans="1:17">
      <c r="A30" s="12"/>
      <c r="B30" s="25">
        <v>343.3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503145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503145</v>
      </c>
      <c r="P30" s="47">
        <f t="shared" si="1"/>
        <v>339.27511800404585</v>
      </c>
      <c r="Q30" s="9"/>
    </row>
    <row r="31" spans="1:17">
      <c r="A31" s="12"/>
      <c r="B31" s="25">
        <v>346.4</v>
      </c>
      <c r="C31" s="20" t="s">
        <v>36</v>
      </c>
      <c r="D31" s="46">
        <v>2313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2313</v>
      </c>
      <c r="P31" s="47">
        <f t="shared" si="1"/>
        <v>1.559676331759946</v>
      </c>
      <c r="Q31" s="9"/>
    </row>
    <row r="32" spans="1:17" ht="15.75">
      <c r="A32" s="29" t="s">
        <v>31</v>
      </c>
      <c r="B32" s="30"/>
      <c r="C32" s="31"/>
      <c r="D32" s="32">
        <f t="shared" ref="D32:N32" si="9">SUM(D33:D33)</f>
        <v>6574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9"/>
        <v>0</v>
      </c>
      <c r="O32" s="32">
        <f t="shared" si="7"/>
        <v>6574</v>
      </c>
      <c r="P32" s="45">
        <f t="shared" si="1"/>
        <v>4.4329062710721514</v>
      </c>
      <c r="Q32" s="10"/>
    </row>
    <row r="33" spans="1:120">
      <c r="A33" s="13"/>
      <c r="B33" s="39">
        <v>351.1</v>
      </c>
      <c r="C33" s="21" t="s">
        <v>39</v>
      </c>
      <c r="D33" s="46">
        <v>6574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6574</v>
      </c>
      <c r="P33" s="47">
        <f t="shared" si="1"/>
        <v>4.4329062710721514</v>
      </c>
      <c r="Q33" s="9"/>
    </row>
    <row r="34" spans="1:120" ht="15.75">
      <c r="A34" s="29" t="s">
        <v>3</v>
      </c>
      <c r="B34" s="30"/>
      <c r="C34" s="31"/>
      <c r="D34" s="32">
        <f t="shared" ref="D34:N34" si="10">SUM(D35:D38)</f>
        <v>32302</v>
      </c>
      <c r="E34" s="32">
        <f t="shared" si="10"/>
        <v>44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1593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10"/>
        <v>0</v>
      </c>
      <c r="O34" s="32">
        <f t="shared" si="7"/>
        <v>33939</v>
      </c>
      <c r="P34" s="45">
        <f t="shared" si="1"/>
        <v>22.885367498314228</v>
      </c>
      <c r="Q34" s="10"/>
    </row>
    <row r="35" spans="1:120">
      <c r="A35" s="12"/>
      <c r="B35" s="25">
        <v>361.1</v>
      </c>
      <c r="C35" s="20" t="s">
        <v>40</v>
      </c>
      <c r="D35" s="46">
        <v>689</v>
      </c>
      <c r="E35" s="46">
        <v>44</v>
      </c>
      <c r="F35" s="46">
        <v>0</v>
      </c>
      <c r="G35" s="46">
        <v>0</v>
      </c>
      <c r="H35" s="46">
        <v>0</v>
      </c>
      <c r="I35" s="46">
        <v>1593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2326</v>
      </c>
      <c r="P35" s="47">
        <f t="shared" si="1"/>
        <v>1.5684423465947404</v>
      </c>
      <c r="Q35" s="9"/>
    </row>
    <row r="36" spans="1:120">
      <c r="A36" s="12"/>
      <c r="B36" s="25">
        <v>362</v>
      </c>
      <c r="C36" s="20" t="s">
        <v>41</v>
      </c>
      <c r="D36" s="46">
        <v>19882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19882</v>
      </c>
      <c r="P36" s="47">
        <f t="shared" si="1"/>
        <v>13.406608226567768</v>
      </c>
      <c r="Q36" s="9"/>
    </row>
    <row r="37" spans="1:120">
      <c r="A37" s="12"/>
      <c r="B37" s="25">
        <v>366</v>
      </c>
      <c r="C37" s="20" t="s">
        <v>42</v>
      </c>
      <c r="D37" s="46">
        <v>9992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9992</v>
      </c>
      <c r="P37" s="47">
        <f t="shared" si="1"/>
        <v>6.737693863789616</v>
      </c>
      <c r="Q37" s="9"/>
    </row>
    <row r="38" spans="1:120">
      <c r="A38" s="12"/>
      <c r="B38" s="25">
        <v>369.9</v>
      </c>
      <c r="C38" s="20" t="s">
        <v>43</v>
      </c>
      <c r="D38" s="46">
        <v>1739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1739</v>
      </c>
      <c r="P38" s="47">
        <f t="shared" si="1"/>
        <v>1.1726230613621038</v>
      </c>
      <c r="Q38" s="9"/>
    </row>
    <row r="39" spans="1:120" ht="15.75">
      <c r="A39" s="29" t="s">
        <v>32</v>
      </c>
      <c r="B39" s="30"/>
      <c r="C39" s="31"/>
      <c r="D39" s="32">
        <f t="shared" ref="D39:N39" si="11">SUM(D40:D40)</f>
        <v>2448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1"/>
        <v>0</v>
      </c>
      <c r="O39" s="32">
        <f t="shared" si="7"/>
        <v>2448</v>
      </c>
      <c r="P39" s="45">
        <f t="shared" si="1"/>
        <v>1.650708024275118</v>
      </c>
      <c r="Q39" s="9"/>
    </row>
    <row r="40" spans="1:120" ht="15.75" thickBot="1">
      <c r="A40" s="12"/>
      <c r="B40" s="25">
        <v>381</v>
      </c>
      <c r="C40" s="20" t="s">
        <v>59</v>
      </c>
      <c r="D40" s="46">
        <v>2448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2448</v>
      </c>
      <c r="P40" s="47">
        <f t="shared" si="1"/>
        <v>1.650708024275118</v>
      </c>
      <c r="Q40" s="9"/>
    </row>
    <row r="41" spans="1:120" ht="16.5" thickBot="1">
      <c r="A41" s="14" t="s">
        <v>37</v>
      </c>
      <c r="B41" s="23"/>
      <c r="C41" s="22"/>
      <c r="D41" s="15">
        <f t="shared" ref="D41:N41" si="12">SUM(D5,D13,D19,D28,D32,D34,D39)</f>
        <v>1172668</v>
      </c>
      <c r="E41" s="15">
        <f t="shared" si="12"/>
        <v>93692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580738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12"/>
        <v>0</v>
      </c>
      <c r="O41" s="15">
        <f t="shared" si="7"/>
        <v>1847098</v>
      </c>
      <c r="P41" s="38">
        <f t="shared" si="1"/>
        <v>1245.514497639919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126</v>
      </c>
      <c r="N43" s="48"/>
      <c r="O43" s="48"/>
      <c r="P43" s="43">
        <v>1483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61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608556</v>
      </c>
      <c r="E5" s="27">
        <f t="shared" si="0"/>
        <v>23141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631697</v>
      </c>
      <c r="O5" s="33">
        <f t="shared" ref="O5:O42" si="1">(N5/O$44)</f>
        <v>484.05900383141761</v>
      </c>
      <c r="P5" s="6"/>
    </row>
    <row r="6" spans="1:133">
      <c r="A6" s="12"/>
      <c r="B6" s="25">
        <v>311</v>
      </c>
      <c r="C6" s="20" t="s">
        <v>2</v>
      </c>
      <c r="D6" s="46">
        <v>328514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328514</v>
      </c>
      <c r="O6" s="47">
        <f t="shared" si="1"/>
        <v>251.73486590038314</v>
      </c>
      <c r="P6" s="9"/>
    </row>
    <row r="7" spans="1:133">
      <c r="A7" s="12"/>
      <c r="B7" s="25">
        <v>312.41000000000003</v>
      </c>
      <c r="C7" s="20" t="s">
        <v>111</v>
      </c>
      <c r="D7" s="46">
        <v>0</v>
      </c>
      <c r="E7" s="46">
        <v>23141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23141</v>
      </c>
      <c r="O7" s="47">
        <f t="shared" si="1"/>
        <v>17.732567049808431</v>
      </c>
      <c r="P7" s="9"/>
    </row>
    <row r="8" spans="1:133">
      <c r="A8" s="12"/>
      <c r="B8" s="25">
        <v>312.60000000000002</v>
      </c>
      <c r="C8" s="20" t="s">
        <v>11</v>
      </c>
      <c r="D8" s="46">
        <v>124805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124805</v>
      </c>
      <c r="O8" s="47">
        <f t="shared" si="1"/>
        <v>95.636015325670499</v>
      </c>
      <c r="P8" s="9"/>
    </row>
    <row r="9" spans="1:133">
      <c r="A9" s="12"/>
      <c r="B9" s="25">
        <v>314.10000000000002</v>
      </c>
      <c r="C9" s="20" t="s">
        <v>12</v>
      </c>
      <c r="D9" s="46">
        <v>102617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102617</v>
      </c>
      <c r="O9" s="47">
        <f t="shared" si="1"/>
        <v>78.633716475095781</v>
      </c>
      <c r="P9" s="9"/>
    </row>
    <row r="10" spans="1:133">
      <c r="A10" s="12"/>
      <c r="B10" s="25">
        <v>314.8</v>
      </c>
      <c r="C10" s="20" t="s">
        <v>80</v>
      </c>
      <c r="D10" s="46">
        <v>4156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4156</v>
      </c>
      <c r="O10" s="47">
        <f t="shared" si="1"/>
        <v>3.1846743295019158</v>
      </c>
      <c r="P10" s="9"/>
    </row>
    <row r="11" spans="1:133">
      <c r="A11" s="12"/>
      <c r="B11" s="25">
        <v>315</v>
      </c>
      <c r="C11" s="20" t="s">
        <v>81</v>
      </c>
      <c r="D11" s="46">
        <v>39737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39737</v>
      </c>
      <c r="O11" s="47">
        <f t="shared" si="1"/>
        <v>30.449808429118775</v>
      </c>
      <c r="P11" s="9"/>
    </row>
    <row r="12" spans="1:133">
      <c r="A12" s="12"/>
      <c r="B12" s="25">
        <v>316</v>
      </c>
      <c r="C12" s="20" t="s">
        <v>82</v>
      </c>
      <c r="D12" s="46">
        <v>8727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8727</v>
      </c>
      <c r="O12" s="47">
        <f t="shared" si="1"/>
        <v>6.6873563218390801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204819</v>
      </c>
      <c r="E13" s="32">
        <f t="shared" si="3"/>
        <v>685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205504</v>
      </c>
      <c r="O13" s="45">
        <f t="shared" si="1"/>
        <v>157.47432950191572</v>
      </c>
      <c r="P13" s="10"/>
    </row>
    <row r="14" spans="1:133">
      <c r="A14" s="12"/>
      <c r="B14" s="25">
        <v>322</v>
      </c>
      <c r="C14" s="20" t="s">
        <v>63</v>
      </c>
      <c r="D14" s="46">
        <v>32753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32753</v>
      </c>
      <c r="O14" s="47">
        <f t="shared" si="1"/>
        <v>25.098084291187739</v>
      </c>
      <c r="P14" s="9"/>
    </row>
    <row r="15" spans="1:133">
      <c r="A15" s="12"/>
      <c r="B15" s="25">
        <v>323.10000000000002</v>
      </c>
      <c r="C15" s="20" t="s">
        <v>16</v>
      </c>
      <c r="D15" s="46">
        <v>101923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101923</v>
      </c>
      <c r="O15" s="47">
        <f t="shared" si="1"/>
        <v>78.101915708812257</v>
      </c>
      <c r="P15" s="9"/>
    </row>
    <row r="16" spans="1:133">
      <c r="A16" s="12"/>
      <c r="B16" s="25">
        <v>323.7</v>
      </c>
      <c r="C16" s="20" t="s">
        <v>71</v>
      </c>
      <c r="D16" s="46">
        <v>14229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14229</v>
      </c>
      <c r="O16" s="47">
        <f t="shared" si="1"/>
        <v>10.903448275862068</v>
      </c>
      <c r="P16" s="9"/>
    </row>
    <row r="17" spans="1:16">
      <c r="A17" s="12"/>
      <c r="B17" s="25">
        <v>325.2</v>
      </c>
      <c r="C17" s="20" t="s">
        <v>55</v>
      </c>
      <c r="D17" s="46">
        <v>55588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55588</v>
      </c>
      <c r="O17" s="47">
        <f t="shared" si="1"/>
        <v>42.596168582375476</v>
      </c>
      <c r="P17" s="9"/>
    </row>
    <row r="18" spans="1:16">
      <c r="A18" s="12"/>
      <c r="B18" s="25">
        <v>329</v>
      </c>
      <c r="C18" s="20" t="s">
        <v>17</v>
      </c>
      <c r="D18" s="46">
        <v>326</v>
      </c>
      <c r="E18" s="46">
        <v>685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1011</v>
      </c>
      <c r="O18" s="47">
        <f t="shared" si="1"/>
        <v>0.77471264367816095</v>
      </c>
      <c r="P18" s="9"/>
    </row>
    <row r="19" spans="1:16" ht="15.75">
      <c r="A19" s="29" t="s">
        <v>18</v>
      </c>
      <c r="B19" s="30"/>
      <c r="C19" s="31"/>
      <c r="D19" s="32">
        <f t="shared" ref="D19:M19" si="5">SUM(D20:D28)</f>
        <v>735441</v>
      </c>
      <c r="E19" s="32">
        <f t="shared" si="5"/>
        <v>173562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254150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1163153</v>
      </c>
      <c r="O19" s="45">
        <f t="shared" si="1"/>
        <v>891.30498084291185</v>
      </c>
      <c r="P19" s="10"/>
    </row>
    <row r="20" spans="1:16">
      <c r="A20" s="12"/>
      <c r="B20" s="25">
        <v>331.49</v>
      </c>
      <c r="C20" s="20" t="s">
        <v>101</v>
      </c>
      <c r="D20" s="46">
        <v>0</v>
      </c>
      <c r="E20" s="46">
        <v>156926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156926</v>
      </c>
      <c r="O20" s="47">
        <f t="shared" si="1"/>
        <v>120.24980842911877</v>
      </c>
      <c r="P20" s="9"/>
    </row>
    <row r="21" spans="1:16">
      <c r="A21" s="12"/>
      <c r="B21" s="25">
        <v>331.5</v>
      </c>
      <c r="C21" s="20" t="s">
        <v>57</v>
      </c>
      <c r="D21" s="46">
        <v>465303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465303</v>
      </c>
      <c r="O21" s="47">
        <f t="shared" si="1"/>
        <v>356.55402298850572</v>
      </c>
      <c r="P21" s="9"/>
    </row>
    <row r="22" spans="1:16">
      <c r="A22" s="12"/>
      <c r="B22" s="25">
        <v>334.35</v>
      </c>
      <c r="C22" s="20" t="s">
        <v>103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254150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254150</v>
      </c>
      <c r="O22" s="47">
        <f t="shared" si="1"/>
        <v>194.75095785440612</v>
      </c>
      <c r="P22" s="9"/>
    </row>
    <row r="23" spans="1:16">
      <c r="A23" s="12"/>
      <c r="B23" s="25">
        <v>335.12</v>
      </c>
      <c r="C23" s="20" t="s">
        <v>83</v>
      </c>
      <c r="D23" s="46">
        <v>32899</v>
      </c>
      <c r="E23" s="46">
        <v>9572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42471</v>
      </c>
      <c r="O23" s="47">
        <f t="shared" si="1"/>
        <v>32.5448275862069</v>
      </c>
      <c r="P23" s="9"/>
    </row>
    <row r="24" spans="1:16">
      <c r="A24" s="12"/>
      <c r="B24" s="25">
        <v>335.14</v>
      </c>
      <c r="C24" s="20" t="s">
        <v>84</v>
      </c>
      <c r="D24" s="46">
        <v>1037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1037</v>
      </c>
      <c r="O24" s="47">
        <f t="shared" si="1"/>
        <v>0.79463601532567052</v>
      </c>
      <c r="P24" s="9"/>
    </row>
    <row r="25" spans="1:16">
      <c r="A25" s="12"/>
      <c r="B25" s="25">
        <v>335.15</v>
      </c>
      <c r="C25" s="20" t="s">
        <v>89</v>
      </c>
      <c r="D25" s="46">
        <v>1114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1114</v>
      </c>
      <c r="O25" s="47">
        <f t="shared" si="1"/>
        <v>0.85363984674329507</v>
      </c>
      <c r="P25" s="9"/>
    </row>
    <row r="26" spans="1:16">
      <c r="A26" s="12"/>
      <c r="B26" s="25">
        <v>335.18</v>
      </c>
      <c r="C26" s="20" t="s">
        <v>85</v>
      </c>
      <c r="D26" s="46">
        <v>59842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59842</v>
      </c>
      <c r="O26" s="47">
        <f t="shared" si="1"/>
        <v>45.85593869731801</v>
      </c>
      <c r="P26" s="9"/>
    </row>
    <row r="27" spans="1:16">
      <c r="A27" s="12"/>
      <c r="B27" s="25">
        <v>335.49</v>
      </c>
      <c r="C27" s="20" t="s">
        <v>25</v>
      </c>
      <c r="D27" s="46">
        <v>0</v>
      </c>
      <c r="E27" s="46">
        <v>7064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7064</v>
      </c>
      <c r="O27" s="47">
        <f t="shared" si="1"/>
        <v>5.4130268199233713</v>
      </c>
      <c r="P27" s="9"/>
    </row>
    <row r="28" spans="1:16">
      <c r="A28" s="12"/>
      <c r="B28" s="25">
        <v>338</v>
      </c>
      <c r="C28" s="20" t="s">
        <v>90</v>
      </c>
      <c r="D28" s="46">
        <v>175246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175246</v>
      </c>
      <c r="O28" s="47">
        <f t="shared" si="1"/>
        <v>134.28812260536398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SUM(D30:D32)</f>
        <v>2009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489159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491168</v>
      </c>
      <c r="O29" s="45">
        <f t="shared" si="1"/>
        <v>376.37394636015324</v>
      </c>
      <c r="P29" s="10"/>
    </row>
    <row r="30" spans="1:16">
      <c r="A30" s="12"/>
      <c r="B30" s="25">
        <v>341.9</v>
      </c>
      <c r="C30" s="20" t="s">
        <v>107</v>
      </c>
      <c r="D30" s="46">
        <v>393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393</v>
      </c>
      <c r="O30" s="47">
        <f t="shared" si="1"/>
        <v>0.30114942528735633</v>
      </c>
      <c r="P30" s="9"/>
    </row>
    <row r="31" spans="1:16">
      <c r="A31" s="12"/>
      <c r="B31" s="25">
        <v>343.3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489159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489159</v>
      </c>
      <c r="O31" s="47">
        <f t="shared" si="1"/>
        <v>374.83448275862071</v>
      </c>
      <c r="P31" s="9"/>
    </row>
    <row r="32" spans="1:16">
      <c r="A32" s="12"/>
      <c r="B32" s="25">
        <v>346.4</v>
      </c>
      <c r="C32" s="20" t="s">
        <v>36</v>
      </c>
      <c r="D32" s="46">
        <v>1616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1616</v>
      </c>
      <c r="O32" s="47">
        <f t="shared" si="1"/>
        <v>1.2383141762452108</v>
      </c>
      <c r="P32" s="9"/>
    </row>
    <row r="33" spans="1:119" ht="15.75">
      <c r="A33" s="29" t="s">
        <v>31</v>
      </c>
      <c r="B33" s="30"/>
      <c r="C33" s="31"/>
      <c r="D33" s="32">
        <f t="shared" ref="D33:M33" si="7">SUM(D34:D34)</f>
        <v>4256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4256</v>
      </c>
      <c r="O33" s="45">
        <f t="shared" si="1"/>
        <v>3.261302681992337</v>
      </c>
      <c r="P33" s="10"/>
    </row>
    <row r="34" spans="1:119">
      <c r="A34" s="13"/>
      <c r="B34" s="39">
        <v>351.1</v>
      </c>
      <c r="C34" s="21" t="s">
        <v>39</v>
      </c>
      <c r="D34" s="46">
        <v>4256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4256</v>
      </c>
      <c r="O34" s="47">
        <f t="shared" si="1"/>
        <v>3.261302681992337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SUM(D36:D39)</f>
        <v>17346</v>
      </c>
      <c r="E35" s="32">
        <f t="shared" si="8"/>
        <v>124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2257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19727</v>
      </c>
      <c r="O35" s="45">
        <f t="shared" si="1"/>
        <v>15.116475095785441</v>
      </c>
      <c r="P35" s="10"/>
    </row>
    <row r="36" spans="1:119">
      <c r="A36" s="12"/>
      <c r="B36" s="25">
        <v>361.1</v>
      </c>
      <c r="C36" s="20" t="s">
        <v>40</v>
      </c>
      <c r="D36" s="46">
        <v>802</v>
      </c>
      <c r="E36" s="46">
        <v>124</v>
      </c>
      <c r="F36" s="46">
        <v>0</v>
      </c>
      <c r="G36" s="46">
        <v>0</v>
      </c>
      <c r="H36" s="46">
        <v>0</v>
      </c>
      <c r="I36" s="46">
        <v>2257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3183</v>
      </c>
      <c r="O36" s="47">
        <f t="shared" si="1"/>
        <v>2.439080459770115</v>
      </c>
      <c r="P36" s="9"/>
    </row>
    <row r="37" spans="1:119">
      <c r="A37" s="12"/>
      <c r="B37" s="25">
        <v>362</v>
      </c>
      <c r="C37" s="20" t="s">
        <v>41</v>
      </c>
      <c r="D37" s="46">
        <v>2868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2868</v>
      </c>
      <c r="O37" s="47">
        <f t="shared" si="1"/>
        <v>2.1977011494252872</v>
      </c>
      <c r="P37" s="9"/>
    </row>
    <row r="38" spans="1:119">
      <c r="A38" s="12"/>
      <c r="B38" s="25">
        <v>366</v>
      </c>
      <c r="C38" s="20" t="s">
        <v>42</v>
      </c>
      <c r="D38" s="46">
        <v>9182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9182</v>
      </c>
      <c r="O38" s="47">
        <f t="shared" si="1"/>
        <v>7.0360153256704985</v>
      </c>
      <c r="P38" s="9"/>
    </row>
    <row r="39" spans="1:119">
      <c r="A39" s="12"/>
      <c r="B39" s="25">
        <v>369.9</v>
      </c>
      <c r="C39" s="20" t="s">
        <v>43</v>
      </c>
      <c r="D39" s="46">
        <v>4494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4494</v>
      </c>
      <c r="O39" s="47">
        <f t="shared" si="1"/>
        <v>3.4436781609195402</v>
      </c>
      <c r="P39" s="9"/>
    </row>
    <row r="40" spans="1:119" ht="15.75">
      <c r="A40" s="29" t="s">
        <v>32</v>
      </c>
      <c r="B40" s="30"/>
      <c r="C40" s="31"/>
      <c r="D40" s="32">
        <f t="shared" ref="D40:M40" si="9">SUM(D41:D41)</f>
        <v>0</v>
      </c>
      <c r="E40" s="32">
        <f t="shared" si="9"/>
        <v>75000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75000</v>
      </c>
      <c r="O40" s="45">
        <f t="shared" si="1"/>
        <v>57.47126436781609</v>
      </c>
      <c r="P40" s="9"/>
    </row>
    <row r="41" spans="1:119" ht="15.75" thickBot="1">
      <c r="A41" s="12"/>
      <c r="B41" s="25">
        <v>381</v>
      </c>
      <c r="C41" s="20" t="s">
        <v>59</v>
      </c>
      <c r="D41" s="46">
        <v>0</v>
      </c>
      <c r="E41" s="46">
        <v>75000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75000</v>
      </c>
      <c r="O41" s="47">
        <f t="shared" si="1"/>
        <v>57.47126436781609</v>
      </c>
      <c r="P41" s="9"/>
    </row>
    <row r="42" spans="1:119" ht="16.5" thickBot="1">
      <c r="A42" s="14" t="s">
        <v>37</v>
      </c>
      <c r="B42" s="23"/>
      <c r="C42" s="22"/>
      <c r="D42" s="15">
        <f t="shared" ref="D42:M42" si="10">SUM(D5,D13,D19,D29,D33,D35,D40)</f>
        <v>1572427</v>
      </c>
      <c r="E42" s="15">
        <f t="shared" si="10"/>
        <v>272512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745566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2590505</v>
      </c>
      <c r="O42" s="38">
        <f t="shared" si="1"/>
        <v>1985.0613026819924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112</v>
      </c>
      <c r="M44" s="48"/>
      <c r="N44" s="48"/>
      <c r="O44" s="43">
        <v>1305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589992</v>
      </c>
      <c r="E5" s="27">
        <f t="shared" si="0"/>
        <v>23101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613093</v>
      </c>
      <c r="O5" s="33">
        <f t="shared" ref="O5:O43" si="1">(N5/O$45)</f>
        <v>467.65293668954996</v>
      </c>
      <c r="P5" s="6"/>
    </row>
    <row r="6" spans="1:133">
      <c r="A6" s="12"/>
      <c r="B6" s="25">
        <v>311</v>
      </c>
      <c r="C6" s="20" t="s">
        <v>2</v>
      </c>
      <c r="D6" s="46">
        <v>320735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320735</v>
      </c>
      <c r="O6" s="47">
        <f t="shared" si="1"/>
        <v>244.64912280701753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23101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23101</v>
      </c>
      <c r="O7" s="47">
        <f t="shared" si="1"/>
        <v>17.62090007627765</v>
      </c>
      <c r="P7" s="9"/>
    </row>
    <row r="8" spans="1:133">
      <c r="A8" s="12"/>
      <c r="B8" s="25">
        <v>312.60000000000002</v>
      </c>
      <c r="C8" s="20" t="s">
        <v>11</v>
      </c>
      <c r="D8" s="46">
        <v>118096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118096</v>
      </c>
      <c r="O8" s="47">
        <f t="shared" si="1"/>
        <v>90.080854309687268</v>
      </c>
      <c r="P8" s="9"/>
    </row>
    <row r="9" spans="1:133">
      <c r="A9" s="12"/>
      <c r="B9" s="25">
        <v>314.10000000000002</v>
      </c>
      <c r="C9" s="20" t="s">
        <v>12</v>
      </c>
      <c r="D9" s="46">
        <v>101211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101211</v>
      </c>
      <c r="O9" s="47">
        <f t="shared" si="1"/>
        <v>77.201372997711672</v>
      </c>
      <c r="P9" s="9"/>
    </row>
    <row r="10" spans="1:133">
      <c r="A10" s="12"/>
      <c r="B10" s="25">
        <v>314.8</v>
      </c>
      <c r="C10" s="20" t="s">
        <v>80</v>
      </c>
      <c r="D10" s="46">
        <v>4746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4746</v>
      </c>
      <c r="O10" s="47">
        <f t="shared" si="1"/>
        <v>3.6201372997711672</v>
      </c>
      <c r="P10" s="9"/>
    </row>
    <row r="11" spans="1:133">
      <c r="A11" s="12"/>
      <c r="B11" s="25">
        <v>315</v>
      </c>
      <c r="C11" s="20" t="s">
        <v>81</v>
      </c>
      <c r="D11" s="46">
        <v>38299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38299</v>
      </c>
      <c r="O11" s="47">
        <f t="shared" si="1"/>
        <v>29.213577421815408</v>
      </c>
      <c r="P11" s="9"/>
    </row>
    <row r="12" spans="1:133">
      <c r="A12" s="12"/>
      <c r="B12" s="25">
        <v>316</v>
      </c>
      <c r="C12" s="20" t="s">
        <v>82</v>
      </c>
      <c r="D12" s="46">
        <v>6905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6905</v>
      </c>
      <c r="O12" s="47">
        <f t="shared" si="1"/>
        <v>5.2669717772692604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187110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187110</v>
      </c>
      <c r="O13" s="45">
        <f t="shared" si="1"/>
        <v>142.72311212814645</v>
      </c>
      <c r="P13" s="10"/>
    </row>
    <row r="14" spans="1:133">
      <c r="A14" s="12"/>
      <c r="B14" s="25">
        <v>322</v>
      </c>
      <c r="C14" s="20" t="s">
        <v>63</v>
      </c>
      <c r="D14" s="46">
        <v>23236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23236</v>
      </c>
      <c r="O14" s="47">
        <f t="shared" si="1"/>
        <v>17.723874904652938</v>
      </c>
      <c r="P14" s="9"/>
    </row>
    <row r="15" spans="1:133">
      <c r="A15" s="12"/>
      <c r="B15" s="25">
        <v>323.10000000000002</v>
      </c>
      <c r="C15" s="20" t="s">
        <v>16</v>
      </c>
      <c r="D15" s="46">
        <v>99777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99777</v>
      </c>
      <c r="O15" s="47">
        <f t="shared" si="1"/>
        <v>76.107551487414185</v>
      </c>
      <c r="P15" s="9"/>
    </row>
    <row r="16" spans="1:133">
      <c r="A16" s="12"/>
      <c r="B16" s="25">
        <v>323.7</v>
      </c>
      <c r="C16" s="20" t="s">
        <v>71</v>
      </c>
      <c r="D16" s="46">
        <v>9735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9735</v>
      </c>
      <c r="O16" s="47">
        <f t="shared" si="1"/>
        <v>7.4256292906178487</v>
      </c>
      <c r="P16" s="9"/>
    </row>
    <row r="17" spans="1:16">
      <c r="A17" s="12"/>
      <c r="B17" s="25">
        <v>325.2</v>
      </c>
      <c r="C17" s="20" t="s">
        <v>55</v>
      </c>
      <c r="D17" s="46">
        <v>54122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54122</v>
      </c>
      <c r="O17" s="47">
        <f t="shared" si="1"/>
        <v>41.282990083905418</v>
      </c>
      <c r="P17" s="9"/>
    </row>
    <row r="18" spans="1:16">
      <c r="A18" s="12"/>
      <c r="B18" s="25">
        <v>329</v>
      </c>
      <c r="C18" s="20" t="s">
        <v>17</v>
      </c>
      <c r="D18" s="46">
        <v>240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240</v>
      </c>
      <c r="O18" s="47">
        <f t="shared" si="1"/>
        <v>0.18306636155606407</v>
      </c>
      <c r="P18" s="9"/>
    </row>
    <row r="19" spans="1:16" ht="15.75">
      <c r="A19" s="29" t="s">
        <v>18</v>
      </c>
      <c r="B19" s="30"/>
      <c r="C19" s="31"/>
      <c r="D19" s="32">
        <f t="shared" ref="D19:M19" si="5">SUM(D20:D28)</f>
        <v>429455</v>
      </c>
      <c r="E19" s="32">
        <f t="shared" si="5"/>
        <v>16669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324749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770873</v>
      </c>
      <c r="O19" s="45">
        <f t="shared" si="1"/>
        <v>588.00381388253243</v>
      </c>
      <c r="P19" s="10"/>
    </row>
    <row r="20" spans="1:16">
      <c r="A20" s="12"/>
      <c r="B20" s="25">
        <v>331.5</v>
      </c>
      <c r="C20" s="20" t="s">
        <v>57</v>
      </c>
      <c r="D20" s="46">
        <v>167192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167192</v>
      </c>
      <c r="O20" s="47">
        <f t="shared" si="1"/>
        <v>127.5301296720061</v>
      </c>
      <c r="P20" s="9"/>
    </row>
    <row r="21" spans="1:16">
      <c r="A21" s="12"/>
      <c r="B21" s="25">
        <v>334.35</v>
      </c>
      <c r="C21" s="20" t="s">
        <v>103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324749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324749</v>
      </c>
      <c r="O21" s="47">
        <f t="shared" si="1"/>
        <v>247.71090770404271</v>
      </c>
      <c r="P21" s="9"/>
    </row>
    <row r="22" spans="1:16">
      <c r="A22" s="12"/>
      <c r="B22" s="25">
        <v>334.5</v>
      </c>
      <c r="C22" s="20" t="s">
        <v>106</v>
      </c>
      <c r="D22" s="46">
        <v>1071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1071</v>
      </c>
      <c r="O22" s="47">
        <f t="shared" si="1"/>
        <v>0.81693363844393596</v>
      </c>
      <c r="P22" s="9"/>
    </row>
    <row r="23" spans="1:16">
      <c r="A23" s="12"/>
      <c r="B23" s="25">
        <v>335.12</v>
      </c>
      <c r="C23" s="20" t="s">
        <v>83</v>
      </c>
      <c r="D23" s="46">
        <v>32857</v>
      </c>
      <c r="E23" s="46">
        <v>9798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42655</v>
      </c>
      <c r="O23" s="47">
        <f t="shared" si="1"/>
        <v>32.536231884057969</v>
      </c>
      <c r="P23" s="9"/>
    </row>
    <row r="24" spans="1:16">
      <c r="A24" s="12"/>
      <c r="B24" s="25">
        <v>335.14</v>
      </c>
      <c r="C24" s="20" t="s">
        <v>84</v>
      </c>
      <c r="D24" s="46">
        <v>1116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1116</v>
      </c>
      <c r="O24" s="47">
        <f t="shared" si="1"/>
        <v>0.85125858123569798</v>
      </c>
      <c r="P24" s="9"/>
    </row>
    <row r="25" spans="1:16">
      <c r="A25" s="12"/>
      <c r="B25" s="25">
        <v>335.15</v>
      </c>
      <c r="C25" s="20" t="s">
        <v>89</v>
      </c>
      <c r="D25" s="46">
        <v>964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964</v>
      </c>
      <c r="O25" s="47">
        <f t="shared" si="1"/>
        <v>0.73531655225019066</v>
      </c>
      <c r="P25" s="9"/>
    </row>
    <row r="26" spans="1:16">
      <c r="A26" s="12"/>
      <c r="B26" s="25">
        <v>335.18</v>
      </c>
      <c r="C26" s="20" t="s">
        <v>85</v>
      </c>
      <c r="D26" s="46">
        <v>58053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58053</v>
      </c>
      <c r="O26" s="47">
        <f t="shared" si="1"/>
        <v>44.28146453089245</v>
      </c>
      <c r="P26" s="9"/>
    </row>
    <row r="27" spans="1:16">
      <c r="A27" s="12"/>
      <c r="B27" s="25">
        <v>335.49</v>
      </c>
      <c r="C27" s="20" t="s">
        <v>25</v>
      </c>
      <c r="D27" s="46">
        <v>0</v>
      </c>
      <c r="E27" s="46">
        <v>6871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6871</v>
      </c>
      <c r="O27" s="47">
        <f t="shared" si="1"/>
        <v>5.2410373760488174</v>
      </c>
      <c r="P27" s="9"/>
    </row>
    <row r="28" spans="1:16">
      <c r="A28" s="12"/>
      <c r="B28" s="25">
        <v>338</v>
      </c>
      <c r="C28" s="20" t="s">
        <v>90</v>
      </c>
      <c r="D28" s="46">
        <v>168202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3" si="7">SUM(D28:M28)</f>
        <v>168202</v>
      </c>
      <c r="O28" s="47">
        <f t="shared" si="1"/>
        <v>128.30053394355454</v>
      </c>
      <c r="P28" s="9"/>
    </row>
    <row r="29" spans="1:16" ht="15.75">
      <c r="A29" s="29" t="s">
        <v>30</v>
      </c>
      <c r="B29" s="30"/>
      <c r="C29" s="31"/>
      <c r="D29" s="32">
        <f t="shared" ref="D29:M29" si="8">SUM(D30:D33)</f>
        <v>609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502659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503268</v>
      </c>
      <c r="O29" s="45">
        <f t="shared" si="1"/>
        <v>383.88100686498854</v>
      </c>
      <c r="P29" s="10"/>
    </row>
    <row r="30" spans="1:16">
      <c r="A30" s="12"/>
      <c r="B30" s="25">
        <v>341.9</v>
      </c>
      <c r="C30" s="20" t="s">
        <v>107</v>
      </c>
      <c r="D30" s="46">
        <v>357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357</v>
      </c>
      <c r="O30" s="47">
        <f t="shared" si="1"/>
        <v>0.27231121281464532</v>
      </c>
      <c r="P30" s="9"/>
    </row>
    <row r="31" spans="1:16">
      <c r="A31" s="12"/>
      <c r="B31" s="25">
        <v>342.9</v>
      </c>
      <c r="C31" s="20" t="s">
        <v>108</v>
      </c>
      <c r="D31" s="46">
        <v>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82</v>
      </c>
      <c r="O31" s="47">
        <f t="shared" si="1"/>
        <v>6.2547673531655232E-2</v>
      </c>
      <c r="P31" s="9"/>
    </row>
    <row r="32" spans="1:16">
      <c r="A32" s="12"/>
      <c r="B32" s="25">
        <v>343.3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502659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502659</v>
      </c>
      <c r="O32" s="47">
        <f t="shared" si="1"/>
        <v>383.41647597254007</v>
      </c>
      <c r="P32" s="9"/>
    </row>
    <row r="33" spans="1:119">
      <c r="A33" s="12"/>
      <c r="B33" s="25">
        <v>346.4</v>
      </c>
      <c r="C33" s="20" t="s">
        <v>36</v>
      </c>
      <c r="D33" s="46">
        <v>170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170</v>
      </c>
      <c r="O33" s="47">
        <f t="shared" si="1"/>
        <v>0.12967200610221205</v>
      </c>
      <c r="P33" s="9"/>
    </row>
    <row r="34" spans="1:119" ht="15.75">
      <c r="A34" s="29" t="s">
        <v>31</v>
      </c>
      <c r="B34" s="30"/>
      <c r="C34" s="31"/>
      <c r="D34" s="32">
        <f t="shared" ref="D34:M34" si="9">SUM(D35:D35)</f>
        <v>1486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1486</v>
      </c>
      <c r="O34" s="45">
        <f t="shared" si="1"/>
        <v>1.13348588863463</v>
      </c>
      <c r="P34" s="10"/>
    </row>
    <row r="35" spans="1:119">
      <c r="A35" s="13"/>
      <c r="B35" s="39">
        <v>351.1</v>
      </c>
      <c r="C35" s="21" t="s">
        <v>39</v>
      </c>
      <c r="D35" s="46">
        <v>1486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1486</v>
      </c>
      <c r="O35" s="47">
        <f t="shared" si="1"/>
        <v>1.13348588863463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SUM(D37:D40)</f>
        <v>19262</v>
      </c>
      <c r="E36" s="32">
        <f t="shared" si="10"/>
        <v>75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2863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7"/>
        <v>22200</v>
      </c>
      <c r="O36" s="45">
        <f t="shared" si="1"/>
        <v>16.933638443935926</v>
      </c>
      <c r="P36" s="10"/>
    </row>
    <row r="37" spans="1:119">
      <c r="A37" s="12"/>
      <c r="B37" s="25">
        <v>361.1</v>
      </c>
      <c r="C37" s="20" t="s">
        <v>40</v>
      </c>
      <c r="D37" s="46">
        <v>1057</v>
      </c>
      <c r="E37" s="46">
        <v>75</v>
      </c>
      <c r="F37" s="46">
        <v>0</v>
      </c>
      <c r="G37" s="46">
        <v>0</v>
      </c>
      <c r="H37" s="46">
        <v>0</v>
      </c>
      <c r="I37" s="46">
        <v>2863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3995</v>
      </c>
      <c r="O37" s="47">
        <f t="shared" si="1"/>
        <v>3.0472921434019833</v>
      </c>
      <c r="P37" s="9"/>
    </row>
    <row r="38" spans="1:119">
      <c r="A38" s="12"/>
      <c r="B38" s="25">
        <v>362</v>
      </c>
      <c r="C38" s="20" t="s">
        <v>41</v>
      </c>
      <c r="D38" s="46">
        <v>3364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3364</v>
      </c>
      <c r="O38" s="47">
        <f t="shared" si="1"/>
        <v>2.5659801678108316</v>
      </c>
      <c r="P38" s="9"/>
    </row>
    <row r="39" spans="1:119">
      <c r="A39" s="12"/>
      <c r="B39" s="25">
        <v>366</v>
      </c>
      <c r="C39" s="20" t="s">
        <v>42</v>
      </c>
      <c r="D39" s="46">
        <v>6564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6564</v>
      </c>
      <c r="O39" s="47">
        <f t="shared" si="1"/>
        <v>5.0068649885583527</v>
      </c>
      <c r="P39" s="9"/>
    </row>
    <row r="40" spans="1:119">
      <c r="A40" s="12"/>
      <c r="B40" s="25">
        <v>369.9</v>
      </c>
      <c r="C40" s="20" t="s">
        <v>43</v>
      </c>
      <c r="D40" s="46">
        <v>8277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8277</v>
      </c>
      <c r="O40" s="47">
        <f t="shared" si="1"/>
        <v>6.3135011441647597</v>
      </c>
      <c r="P40" s="9"/>
    </row>
    <row r="41" spans="1:119" ht="15.75">
      <c r="A41" s="29" t="s">
        <v>32</v>
      </c>
      <c r="B41" s="30"/>
      <c r="C41" s="31"/>
      <c r="D41" s="32">
        <f t="shared" ref="D41:M41" si="11">SUM(D42:D42)</f>
        <v>0</v>
      </c>
      <c r="E41" s="32">
        <f t="shared" si="11"/>
        <v>100000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7"/>
        <v>100000</v>
      </c>
      <c r="O41" s="45">
        <f t="shared" si="1"/>
        <v>76.277650648360037</v>
      </c>
      <c r="P41" s="9"/>
    </row>
    <row r="42" spans="1:119" ht="15.75" thickBot="1">
      <c r="A42" s="12"/>
      <c r="B42" s="25">
        <v>381</v>
      </c>
      <c r="C42" s="20" t="s">
        <v>59</v>
      </c>
      <c r="D42" s="46">
        <v>0</v>
      </c>
      <c r="E42" s="46">
        <v>100000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100000</v>
      </c>
      <c r="O42" s="47">
        <f t="shared" si="1"/>
        <v>76.277650648360037</v>
      </c>
      <c r="P42" s="9"/>
    </row>
    <row r="43" spans="1:119" ht="16.5" thickBot="1">
      <c r="A43" s="14" t="s">
        <v>37</v>
      </c>
      <c r="B43" s="23"/>
      <c r="C43" s="22"/>
      <c r="D43" s="15">
        <f t="shared" ref="D43:M43" si="12">SUM(D5,D13,D19,D29,D34,D36,D41)</f>
        <v>1227914</v>
      </c>
      <c r="E43" s="15">
        <f t="shared" si="12"/>
        <v>139845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830271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7"/>
        <v>2198030</v>
      </c>
      <c r="O43" s="38">
        <f t="shared" si="1"/>
        <v>1676.6056445461479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109</v>
      </c>
      <c r="M45" s="48"/>
      <c r="N45" s="48"/>
      <c r="O45" s="43">
        <v>1311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578000</v>
      </c>
      <c r="E5" s="27">
        <f t="shared" si="0"/>
        <v>20703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598703</v>
      </c>
      <c r="O5" s="33">
        <f t="shared" ref="O5:O41" si="1">(N5/O$43)</f>
        <v>463.39241486068113</v>
      </c>
      <c r="P5" s="6"/>
    </row>
    <row r="6" spans="1:133">
      <c r="A6" s="12"/>
      <c r="B6" s="25">
        <v>311</v>
      </c>
      <c r="C6" s="20" t="s">
        <v>2</v>
      </c>
      <c r="D6" s="46">
        <v>313161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313161</v>
      </c>
      <c r="O6" s="47">
        <f t="shared" si="1"/>
        <v>242.38467492260062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20703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20703</v>
      </c>
      <c r="O7" s="47">
        <f t="shared" si="1"/>
        <v>16.023993808049536</v>
      </c>
      <c r="P7" s="9"/>
    </row>
    <row r="8" spans="1:133">
      <c r="A8" s="12"/>
      <c r="B8" s="25">
        <v>312.60000000000002</v>
      </c>
      <c r="C8" s="20" t="s">
        <v>11</v>
      </c>
      <c r="D8" s="46">
        <v>113643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113643</v>
      </c>
      <c r="O8" s="47">
        <f t="shared" si="1"/>
        <v>87.958978328173373</v>
      </c>
      <c r="P8" s="9"/>
    </row>
    <row r="9" spans="1:133">
      <c r="A9" s="12"/>
      <c r="B9" s="25">
        <v>314.10000000000002</v>
      </c>
      <c r="C9" s="20" t="s">
        <v>12</v>
      </c>
      <c r="D9" s="46">
        <v>99200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99200</v>
      </c>
      <c r="O9" s="47">
        <f t="shared" si="1"/>
        <v>76.780185758513937</v>
      </c>
      <c r="P9" s="9"/>
    </row>
    <row r="10" spans="1:133">
      <c r="A10" s="12"/>
      <c r="B10" s="25">
        <v>314.8</v>
      </c>
      <c r="C10" s="20" t="s">
        <v>80</v>
      </c>
      <c r="D10" s="46">
        <v>6525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6525</v>
      </c>
      <c r="O10" s="47">
        <f t="shared" si="1"/>
        <v>5.0503095975232197</v>
      </c>
      <c r="P10" s="9"/>
    </row>
    <row r="11" spans="1:133">
      <c r="A11" s="12"/>
      <c r="B11" s="25">
        <v>315</v>
      </c>
      <c r="C11" s="20" t="s">
        <v>81</v>
      </c>
      <c r="D11" s="46">
        <v>37549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37549</v>
      </c>
      <c r="O11" s="47">
        <f t="shared" si="1"/>
        <v>29.062693498452013</v>
      </c>
      <c r="P11" s="9"/>
    </row>
    <row r="12" spans="1:133">
      <c r="A12" s="12"/>
      <c r="B12" s="25">
        <v>316</v>
      </c>
      <c r="C12" s="20" t="s">
        <v>82</v>
      </c>
      <c r="D12" s="46">
        <v>7922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7922</v>
      </c>
      <c r="O12" s="47">
        <f t="shared" si="1"/>
        <v>6.1315789473684212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153898</v>
      </c>
      <c r="E13" s="32">
        <f t="shared" si="3"/>
        <v>401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154299</v>
      </c>
      <c r="O13" s="45">
        <f t="shared" si="1"/>
        <v>119.42647058823529</v>
      </c>
      <c r="P13" s="10"/>
    </row>
    <row r="14" spans="1:133">
      <c r="A14" s="12"/>
      <c r="B14" s="25">
        <v>322</v>
      </c>
      <c r="C14" s="20" t="s">
        <v>63</v>
      </c>
      <c r="D14" s="46">
        <v>12080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12080</v>
      </c>
      <c r="O14" s="47">
        <f t="shared" si="1"/>
        <v>9.3498452012383897</v>
      </c>
      <c r="P14" s="9"/>
    </row>
    <row r="15" spans="1:133">
      <c r="A15" s="12"/>
      <c r="B15" s="25">
        <v>323.10000000000002</v>
      </c>
      <c r="C15" s="20" t="s">
        <v>16</v>
      </c>
      <c r="D15" s="46">
        <v>77414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77414</v>
      </c>
      <c r="O15" s="47">
        <f t="shared" si="1"/>
        <v>59.917956656346746</v>
      </c>
      <c r="P15" s="9"/>
    </row>
    <row r="16" spans="1:133">
      <c r="A16" s="12"/>
      <c r="B16" s="25">
        <v>323.7</v>
      </c>
      <c r="C16" s="20" t="s">
        <v>71</v>
      </c>
      <c r="D16" s="46">
        <v>13083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13083</v>
      </c>
      <c r="O16" s="47">
        <f t="shared" si="1"/>
        <v>10.126160990712075</v>
      </c>
      <c r="P16" s="9"/>
    </row>
    <row r="17" spans="1:16">
      <c r="A17" s="12"/>
      <c r="B17" s="25">
        <v>325.2</v>
      </c>
      <c r="C17" s="20" t="s">
        <v>55</v>
      </c>
      <c r="D17" s="46">
        <v>51321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51321</v>
      </c>
      <c r="O17" s="47">
        <f t="shared" si="1"/>
        <v>39.722136222910216</v>
      </c>
      <c r="P17" s="9"/>
    </row>
    <row r="18" spans="1:16">
      <c r="A18" s="12"/>
      <c r="B18" s="25">
        <v>329</v>
      </c>
      <c r="C18" s="20" t="s">
        <v>17</v>
      </c>
      <c r="D18" s="46">
        <v>0</v>
      </c>
      <c r="E18" s="46">
        <v>401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401</v>
      </c>
      <c r="O18" s="47">
        <f t="shared" si="1"/>
        <v>0.31037151702786375</v>
      </c>
      <c r="P18" s="9"/>
    </row>
    <row r="19" spans="1:16" ht="15.75">
      <c r="A19" s="29" t="s">
        <v>18</v>
      </c>
      <c r="B19" s="30"/>
      <c r="C19" s="31"/>
      <c r="D19" s="32">
        <f t="shared" ref="D19:M19" si="5">SUM(D20:D28)</f>
        <v>188429</v>
      </c>
      <c r="E19" s="32">
        <f t="shared" si="5"/>
        <v>49013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175251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412693</v>
      </c>
      <c r="O19" s="45">
        <f t="shared" si="1"/>
        <v>319.42182662538698</v>
      </c>
      <c r="P19" s="10"/>
    </row>
    <row r="20" spans="1:16">
      <c r="A20" s="12"/>
      <c r="B20" s="25">
        <v>331.49</v>
      </c>
      <c r="C20" s="20" t="s">
        <v>101</v>
      </c>
      <c r="D20" s="46">
        <v>0</v>
      </c>
      <c r="E20" s="46">
        <v>32325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32325</v>
      </c>
      <c r="O20" s="47">
        <f t="shared" si="1"/>
        <v>25.019349845201237</v>
      </c>
      <c r="P20" s="9"/>
    </row>
    <row r="21" spans="1:16">
      <c r="A21" s="12"/>
      <c r="B21" s="25">
        <v>331.5</v>
      </c>
      <c r="C21" s="20" t="s">
        <v>57</v>
      </c>
      <c r="D21" s="46">
        <v>39432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39432</v>
      </c>
      <c r="O21" s="47">
        <f t="shared" si="1"/>
        <v>30.520123839009287</v>
      </c>
      <c r="P21" s="9"/>
    </row>
    <row r="22" spans="1:16">
      <c r="A22" s="12"/>
      <c r="B22" s="25">
        <v>334.2</v>
      </c>
      <c r="C22" s="20" t="s">
        <v>102</v>
      </c>
      <c r="D22" s="46">
        <v>57401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57401</v>
      </c>
      <c r="O22" s="47">
        <f t="shared" si="1"/>
        <v>44.428018575851397</v>
      </c>
      <c r="P22" s="9"/>
    </row>
    <row r="23" spans="1:16">
      <c r="A23" s="12"/>
      <c r="B23" s="25">
        <v>334.35</v>
      </c>
      <c r="C23" s="20" t="s">
        <v>103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175251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175251</v>
      </c>
      <c r="O23" s="47">
        <f t="shared" si="1"/>
        <v>135.64318885448915</v>
      </c>
      <c r="P23" s="9"/>
    </row>
    <row r="24" spans="1:16">
      <c r="A24" s="12"/>
      <c r="B24" s="25">
        <v>335.12</v>
      </c>
      <c r="C24" s="20" t="s">
        <v>83</v>
      </c>
      <c r="D24" s="46">
        <v>32401</v>
      </c>
      <c r="E24" s="46">
        <v>10012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42413</v>
      </c>
      <c r="O24" s="47">
        <f t="shared" si="1"/>
        <v>32.827399380804955</v>
      </c>
      <c r="P24" s="9"/>
    </row>
    <row r="25" spans="1:16">
      <c r="A25" s="12"/>
      <c r="B25" s="25">
        <v>335.14</v>
      </c>
      <c r="C25" s="20" t="s">
        <v>84</v>
      </c>
      <c r="D25" s="46">
        <v>1168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1168</v>
      </c>
      <c r="O25" s="47">
        <f t="shared" si="1"/>
        <v>0.90402476780185759</v>
      </c>
      <c r="P25" s="9"/>
    </row>
    <row r="26" spans="1:16">
      <c r="A26" s="12"/>
      <c r="B26" s="25">
        <v>335.15</v>
      </c>
      <c r="C26" s="20" t="s">
        <v>89</v>
      </c>
      <c r="D26" s="46">
        <v>1188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1188</v>
      </c>
      <c r="O26" s="47">
        <f t="shared" si="1"/>
        <v>0.91950464396284826</v>
      </c>
      <c r="P26" s="9"/>
    </row>
    <row r="27" spans="1:16">
      <c r="A27" s="12"/>
      <c r="B27" s="25">
        <v>335.18</v>
      </c>
      <c r="C27" s="20" t="s">
        <v>85</v>
      </c>
      <c r="D27" s="46">
        <v>56839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56839</v>
      </c>
      <c r="O27" s="47">
        <f t="shared" si="1"/>
        <v>43.993034055727556</v>
      </c>
      <c r="P27" s="9"/>
    </row>
    <row r="28" spans="1:16">
      <c r="A28" s="12"/>
      <c r="B28" s="25">
        <v>335.49</v>
      </c>
      <c r="C28" s="20" t="s">
        <v>25</v>
      </c>
      <c r="D28" s="46">
        <v>0</v>
      </c>
      <c r="E28" s="46">
        <v>6676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6676</v>
      </c>
      <c r="O28" s="47">
        <f t="shared" si="1"/>
        <v>5.1671826625386998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SUM(D30:D31)</f>
        <v>168202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480266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648468</v>
      </c>
      <c r="O29" s="45">
        <f t="shared" si="1"/>
        <v>501.91021671826627</v>
      </c>
      <c r="P29" s="10"/>
    </row>
    <row r="30" spans="1:16">
      <c r="A30" s="12"/>
      <c r="B30" s="25">
        <v>342.2</v>
      </c>
      <c r="C30" s="20" t="s">
        <v>33</v>
      </c>
      <c r="D30" s="46">
        <v>168202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168202</v>
      </c>
      <c r="O30" s="47">
        <f t="shared" si="1"/>
        <v>130.18730650154799</v>
      </c>
      <c r="P30" s="9"/>
    </row>
    <row r="31" spans="1:16">
      <c r="A31" s="12"/>
      <c r="B31" s="25">
        <v>343.3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480266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480266</v>
      </c>
      <c r="O31" s="47">
        <f t="shared" si="1"/>
        <v>371.72291021671828</v>
      </c>
      <c r="P31" s="9"/>
    </row>
    <row r="32" spans="1:16" ht="15.75">
      <c r="A32" s="29" t="s">
        <v>31</v>
      </c>
      <c r="B32" s="30"/>
      <c r="C32" s="31"/>
      <c r="D32" s="32">
        <f t="shared" ref="D32:M32" si="7">SUM(D33:D33)</f>
        <v>6855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6855</v>
      </c>
      <c r="O32" s="45">
        <f t="shared" si="1"/>
        <v>5.3057275541795663</v>
      </c>
      <c r="P32" s="10"/>
    </row>
    <row r="33" spans="1:119">
      <c r="A33" s="13"/>
      <c r="B33" s="39">
        <v>351.1</v>
      </c>
      <c r="C33" s="21" t="s">
        <v>39</v>
      </c>
      <c r="D33" s="46">
        <v>6855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6855</v>
      </c>
      <c r="O33" s="47">
        <f t="shared" si="1"/>
        <v>5.3057275541795663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SUM(D35:D38)</f>
        <v>57975</v>
      </c>
      <c r="E34" s="32">
        <f t="shared" si="8"/>
        <v>47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1728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59750</v>
      </c>
      <c r="O34" s="45">
        <f t="shared" si="1"/>
        <v>46.246130030959755</v>
      </c>
      <c r="P34" s="10"/>
    </row>
    <row r="35" spans="1:119">
      <c r="A35" s="12"/>
      <c r="B35" s="25">
        <v>361.1</v>
      </c>
      <c r="C35" s="20" t="s">
        <v>40</v>
      </c>
      <c r="D35" s="46">
        <v>846</v>
      </c>
      <c r="E35" s="46">
        <v>47</v>
      </c>
      <c r="F35" s="46">
        <v>0</v>
      </c>
      <c r="G35" s="46">
        <v>0</v>
      </c>
      <c r="H35" s="46">
        <v>0</v>
      </c>
      <c r="I35" s="46">
        <v>1728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2621</v>
      </c>
      <c r="O35" s="47">
        <f t="shared" si="1"/>
        <v>2.0286377708978329</v>
      </c>
      <c r="P35" s="9"/>
    </row>
    <row r="36" spans="1:119">
      <c r="A36" s="12"/>
      <c r="B36" s="25">
        <v>362</v>
      </c>
      <c r="C36" s="20" t="s">
        <v>41</v>
      </c>
      <c r="D36" s="46">
        <v>3489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3489</v>
      </c>
      <c r="O36" s="47">
        <f t="shared" si="1"/>
        <v>2.7004643962848296</v>
      </c>
      <c r="P36" s="9"/>
    </row>
    <row r="37" spans="1:119">
      <c r="A37" s="12"/>
      <c r="B37" s="25">
        <v>366</v>
      </c>
      <c r="C37" s="20" t="s">
        <v>42</v>
      </c>
      <c r="D37" s="46">
        <v>27702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27702</v>
      </c>
      <c r="O37" s="47">
        <f t="shared" si="1"/>
        <v>21.441176470588236</v>
      </c>
      <c r="P37" s="9"/>
    </row>
    <row r="38" spans="1:119">
      <c r="A38" s="12"/>
      <c r="B38" s="25">
        <v>369.9</v>
      </c>
      <c r="C38" s="20" t="s">
        <v>43</v>
      </c>
      <c r="D38" s="46">
        <v>25938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25938</v>
      </c>
      <c r="O38" s="47">
        <f t="shared" si="1"/>
        <v>20.075851393188856</v>
      </c>
      <c r="P38" s="9"/>
    </row>
    <row r="39" spans="1:119" ht="15.75">
      <c r="A39" s="29" t="s">
        <v>32</v>
      </c>
      <c r="B39" s="30"/>
      <c r="C39" s="31"/>
      <c r="D39" s="32">
        <f t="shared" ref="D39:M39" si="9">SUM(D40:D40)</f>
        <v>30483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30483</v>
      </c>
      <c r="O39" s="45">
        <f t="shared" si="1"/>
        <v>23.593653250773993</v>
      </c>
      <c r="P39" s="9"/>
    </row>
    <row r="40" spans="1:119" ht="15.75" thickBot="1">
      <c r="A40" s="12"/>
      <c r="B40" s="25">
        <v>381</v>
      </c>
      <c r="C40" s="20" t="s">
        <v>59</v>
      </c>
      <c r="D40" s="46">
        <v>30483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30483</v>
      </c>
      <c r="O40" s="47">
        <f t="shared" si="1"/>
        <v>23.593653250773993</v>
      </c>
      <c r="P40" s="9"/>
    </row>
    <row r="41" spans="1:119" ht="16.5" thickBot="1">
      <c r="A41" s="14" t="s">
        <v>37</v>
      </c>
      <c r="B41" s="23"/>
      <c r="C41" s="22"/>
      <c r="D41" s="15">
        <f t="shared" ref="D41:M41" si="10">SUM(D5,D13,D19,D29,D32,D34,D39)</f>
        <v>1183842</v>
      </c>
      <c r="E41" s="15">
        <f t="shared" si="10"/>
        <v>70164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657245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1911251</v>
      </c>
      <c r="O41" s="38">
        <f t="shared" si="1"/>
        <v>1479.2964396284831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104</v>
      </c>
      <c r="M43" s="48"/>
      <c r="N43" s="48"/>
      <c r="O43" s="43">
        <v>1292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577658</v>
      </c>
      <c r="E5" s="27">
        <f t="shared" si="0"/>
        <v>14892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592550</v>
      </c>
      <c r="O5" s="33">
        <f t="shared" ref="O5:O39" si="1">(N5/O$41)</f>
        <v>454.06130268199234</v>
      </c>
      <c r="P5" s="6"/>
    </row>
    <row r="6" spans="1:133">
      <c r="A6" s="12"/>
      <c r="B6" s="25">
        <v>311</v>
      </c>
      <c r="C6" s="20" t="s">
        <v>2</v>
      </c>
      <c r="D6" s="46">
        <v>314359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314359</v>
      </c>
      <c r="O6" s="47">
        <f t="shared" si="1"/>
        <v>240.88812260536398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14892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14892</v>
      </c>
      <c r="O7" s="47">
        <f t="shared" si="1"/>
        <v>11.411494252873563</v>
      </c>
      <c r="P7" s="9"/>
    </row>
    <row r="8" spans="1:133">
      <c r="A8" s="12"/>
      <c r="B8" s="25">
        <v>312.60000000000002</v>
      </c>
      <c r="C8" s="20" t="s">
        <v>11</v>
      </c>
      <c r="D8" s="46">
        <v>115946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115946</v>
      </c>
      <c r="O8" s="47">
        <f t="shared" si="1"/>
        <v>88.847509578544063</v>
      </c>
      <c r="P8" s="9"/>
    </row>
    <row r="9" spans="1:133">
      <c r="A9" s="12"/>
      <c r="B9" s="25">
        <v>314.10000000000002</v>
      </c>
      <c r="C9" s="20" t="s">
        <v>12</v>
      </c>
      <c r="D9" s="46">
        <v>94184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94184</v>
      </c>
      <c r="O9" s="47">
        <f t="shared" si="1"/>
        <v>72.171647509578548</v>
      </c>
      <c r="P9" s="9"/>
    </row>
    <row r="10" spans="1:133">
      <c r="A10" s="12"/>
      <c r="B10" s="25">
        <v>314.7</v>
      </c>
      <c r="C10" s="20" t="s">
        <v>93</v>
      </c>
      <c r="D10" s="46">
        <v>5164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5164</v>
      </c>
      <c r="O10" s="47">
        <f t="shared" si="1"/>
        <v>3.9570881226053638</v>
      </c>
      <c r="P10" s="9"/>
    </row>
    <row r="11" spans="1:133">
      <c r="A11" s="12"/>
      <c r="B11" s="25">
        <v>315</v>
      </c>
      <c r="C11" s="20" t="s">
        <v>81</v>
      </c>
      <c r="D11" s="46">
        <v>39862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39862</v>
      </c>
      <c r="O11" s="47">
        <f t="shared" si="1"/>
        <v>30.5455938697318</v>
      </c>
      <c r="P11" s="9"/>
    </row>
    <row r="12" spans="1:133">
      <c r="A12" s="12"/>
      <c r="B12" s="25">
        <v>316</v>
      </c>
      <c r="C12" s="20" t="s">
        <v>82</v>
      </c>
      <c r="D12" s="46">
        <v>8143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8143</v>
      </c>
      <c r="O12" s="47">
        <f t="shared" si="1"/>
        <v>6.2398467432950193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153972</v>
      </c>
      <c r="E13" s="32">
        <f t="shared" si="3"/>
        <v>678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154650</v>
      </c>
      <c r="O13" s="45">
        <f t="shared" si="1"/>
        <v>118.50574712643679</v>
      </c>
      <c r="P13" s="10"/>
    </row>
    <row r="14" spans="1:133">
      <c r="A14" s="12"/>
      <c r="B14" s="25">
        <v>323.10000000000002</v>
      </c>
      <c r="C14" s="20" t="s">
        <v>16</v>
      </c>
      <c r="D14" s="46">
        <v>78448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78448</v>
      </c>
      <c r="O14" s="47">
        <f t="shared" si="1"/>
        <v>60.113409961685825</v>
      </c>
      <c r="P14" s="9"/>
    </row>
    <row r="15" spans="1:133">
      <c r="A15" s="12"/>
      <c r="B15" s="25">
        <v>323.7</v>
      </c>
      <c r="C15" s="20" t="s">
        <v>71</v>
      </c>
      <c r="D15" s="46">
        <v>13269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13269</v>
      </c>
      <c r="O15" s="47">
        <f t="shared" si="1"/>
        <v>10.167816091954023</v>
      </c>
      <c r="P15" s="9"/>
    </row>
    <row r="16" spans="1:133">
      <c r="A16" s="12"/>
      <c r="B16" s="25">
        <v>325.2</v>
      </c>
      <c r="C16" s="20" t="s">
        <v>55</v>
      </c>
      <c r="D16" s="46">
        <v>57692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57692</v>
      </c>
      <c r="O16" s="47">
        <f t="shared" si="1"/>
        <v>44.20842911877395</v>
      </c>
      <c r="P16" s="9"/>
    </row>
    <row r="17" spans="1:16">
      <c r="A17" s="12"/>
      <c r="B17" s="25">
        <v>329</v>
      </c>
      <c r="C17" s="20" t="s">
        <v>17</v>
      </c>
      <c r="D17" s="46">
        <v>4563</v>
      </c>
      <c r="E17" s="46">
        <v>678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5241</v>
      </c>
      <c r="O17" s="47">
        <f t="shared" si="1"/>
        <v>4.0160919540229889</v>
      </c>
      <c r="P17" s="9"/>
    </row>
    <row r="18" spans="1:16" ht="15.75">
      <c r="A18" s="29" t="s">
        <v>18</v>
      </c>
      <c r="B18" s="30"/>
      <c r="C18" s="31"/>
      <c r="D18" s="32">
        <f t="shared" ref="D18:M18" si="5">SUM(D19:D25)</f>
        <v>156913</v>
      </c>
      <c r="E18" s="32">
        <f t="shared" si="5"/>
        <v>16505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173418</v>
      </c>
      <c r="O18" s="45">
        <f t="shared" si="1"/>
        <v>132.88735632183909</v>
      </c>
      <c r="P18" s="10"/>
    </row>
    <row r="19" spans="1:16">
      <c r="A19" s="12"/>
      <c r="B19" s="25">
        <v>331.5</v>
      </c>
      <c r="C19" s="20" t="s">
        <v>57</v>
      </c>
      <c r="D19" s="46">
        <v>54505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54505</v>
      </c>
      <c r="O19" s="47">
        <f t="shared" si="1"/>
        <v>41.766283524904217</v>
      </c>
      <c r="P19" s="9"/>
    </row>
    <row r="20" spans="1:16">
      <c r="A20" s="12"/>
      <c r="B20" s="25">
        <v>334.9</v>
      </c>
      <c r="C20" s="20" t="s">
        <v>75</v>
      </c>
      <c r="D20" s="46">
        <v>7979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7979</v>
      </c>
      <c r="O20" s="47">
        <f t="shared" si="1"/>
        <v>6.1141762452107278</v>
      </c>
      <c r="P20" s="9"/>
    </row>
    <row r="21" spans="1:16">
      <c r="A21" s="12"/>
      <c r="B21" s="25">
        <v>335.12</v>
      </c>
      <c r="C21" s="20" t="s">
        <v>83</v>
      </c>
      <c r="D21" s="46">
        <v>32079</v>
      </c>
      <c r="E21" s="46">
        <v>10015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42094</v>
      </c>
      <c r="O21" s="47">
        <f t="shared" si="1"/>
        <v>32.255938697318008</v>
      </c>
      <c r="P21" s="9"/>
    </row>
    <row r="22" spans="1:16">
      <c r="A22" s="12"/>
      <c r="B22" s="25">
        <v>335.14</v>
      </c>
      <c r="C22" s="20" t="s">
        <v>84</v>
      </c>
      <c r="D22" s="46">
        <v>2262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2262</v>
      </c>
      <c r="O22" s="47">
        <f t="shared" si="1"/>
        <v>1.7333333333333334</v>
      </c>
      <c r="P22" s="9"/>
    </row>
    <row r="23" spans="1:16">
      <c r="A23" s="12"/>
      <c r="B23" s="25">
        <v>335.15</v>
      </c>
      <c r="C23" s="20" t="s">
        <v>89</v>
      </c>
      <c r="D23" s="46">
        <v>1384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1384</v>
      </c>
      <c r="O23" s="47">
        <f t="shared" si="1"/>
        <v>1.060536398467433</v>
      </c>
      <c r="P23" s="9"/>
    </row>
    <row r="24" spans="1:16">
      <c r="A24" s="12"/>
      <c r="B24" s="25">
        <v>335.18</v>
      </c>
      <c r="C24" s="20" t="s">
        <v>85</v>
      </c>
      <c r="D24" s="46">
        <v>58704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58704</v>
      </c>
      <c r="O24" s="47">
        <f t="shared" si="1"/>
        <v>44.98390804597701</v>
      </c>
      <c r="P24" s="9"/>
    </row>
    <row r="25" spans="1:16">
      <c r="A25" s="12"/>
      <c r="B25" s="25">
        <v>335.49</v>
      </c>
      <c r="C25" s="20" t="s">
        <v>25</v>
      </c>
      <c r="D25" s="46">
        <v>0</v>
      </c>
      <c r="E25" s="46">
        <v>6490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6490</v>
      </c>
      <c r="O25" s="47">
        <f t="shared" si="1"/>
        <v>4.9731800766283527</v>
      </c>
      <c r="P25" s="9"/>
    </row>
    <row r="26" spans="1:16" ht="15.75">
      <c r="A26" s="29" t="s">
        <v>30</v>
      </c>
      <c r="B26" s="30"/>
      <c r="C26" s="31"/>
      <c r="D26" s="32">
        <f t="shared" ref="D26:M26" si="7">SUM(D27:D29)</f>
        <v>163760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476924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ref="N26:N39" si="8">SUM(D26:M26)</f>
        <v>640684</v>
      </c>
      <c r="O26" s="45">
        <f t="shared" si="1"/>
        <v>490.94559386973179</v>
      </c>
      <c r="P26" s="10"/>
    </row>
    <row r="27" spans="1:16">
      <c r="A27" s="12"/>
      <c r="B27" s="25">
        <v>342.2</v>
      </c>
      <c r="C27" s="20" t="s">
        <v>33</v>
      </c>
      <c r="D27" s="46">
        <v>147057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147057</v>
      </c>
      <c r="O27" s="47">
        <f t="shared" si="1"/>
        <v>112.68735632183908</v>
      </c>
      <c r="P27" s="9"/>
    </row>
    <row r="28" spans="1:16">
      <c r="A28" s="12"/>
      <c r="B28" s="25">
        <v>343.3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476924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476924</v>
      </c>
      <c r="O28" s="47">
        <f t="shared" si="1"/>
        <v>365.45900383141765</v>
      </c>
      <c r="P28" s="9"/>
    </row>
    <row r="29" spans="1:16">
      <c r="A29" s="12"/>
      <c r="B29" s="25">
        <v>346.4</v>
      </c>
      <c r="C29" s="20" t="s">
        <v>36</v>
      </c>
      <c r="D29" s="46">
        <v>16703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16703</v>
      </c>
      <c r="O29" s="47">
        <f t="shared" si="1"/>
        <v>12.799233716475095</v>
      </c>
      <c r="P29" s="9"/>
    </row>
    <row r="30" spans="1:16" ht="15.75">
      <c r="A30" s="29" t="s">
        <v>31</v>
      </c>
      <c r="B30" s="30"/>
      <c r="C30" s="31"/>
      <c r="D30" s="32">
        <f t="shared" ref="D30:M30" si="9">SUM(D31:D31)</f>
        <v>2528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2528</v>
      </c>
      <c r="O30" s="45">
        <f t="shared" si="1"/>
        <v>1.9371647509578545</v>
      </c>
      <c r="P30" s="10"/>
    </row>
    <row r="31" spans="1:16">
      <c r="A31" s="13"/>
      <c r="B31" s="39">
        <v>351.1</v>
      </c>
      <c r="C31" s="21" t="s">
        <v>39</v>
      </c>
      <c r="D31" s="46">
        <v>2528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2528</v>
      </c>
      <c r="O31" s="47">
        <f t="shared" si="1"/>
        <v>1.9371647509578545</v>
      </c>
      <c r="P31" s="9"/>
    </row>
    <row r="32" spans="1:16" ht="15.75">
      <c r="A32" s="29" t="s">
        <v>3</v>
      </c>
      <c r="B32" s="30"/>
      <c r="C32" s="31"/>
      <c r="D32" s="32">
        <f t="shared" ref="D32:M32" si="10">SUM(D33:D36)</f>
        <v>14049</v>
      </c>
      <c r="E32" s="32">
        <f t="shared" si="10"/>
        <v>53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1731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8"/>
        <v>15833</v>
      </c>
      <c r="O32" s="45">
        <f t="shared" si="1"/>
        <v>12.132567049808429</v>
      </c>
      <c r="P32" s="10"/>
    </row>
    <row r="33" spans="1:119">
      <c r="A33" s="12"/>
      <c r="B33" s="25">
        <v>361.1</v>
      </c>
      <c r="C33" s="20" t="s">
        <v>40</v>
      </c>
      <c r="D33" s="46">
        <v>874</v>
      </c>
      <c r="E33" s="46">
        <v>53</v>
      </c>
      <c r="F33" s="46">
        <v>0</v>
      </c>
      <c r="G33" s="46">
        <v>0</v>
      </c>
      <c r="H33" s="46">
        <v>0</v>
      </c>
      <c r="I33" s="46">
        <v>1731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2658</v>
      </c>
      <c r="O33" s="47">
        <f t="shared" si="1"/>
        <v>2.0367816091954025</v>
      </c>
      <c r="P33" s="9"/>
    </row>
    <row r="34" spans="1:119">
      <c r="A34" s="12"/>
      <c r="B34" s="25">
        <v>362</v>
      </c>
      <c r="C34" s="20" t="s">
        <v>41</v>
      </c>
      <c r="D34" s="46">
        <v>3211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3211</v>
      </c>
      <c r="O34" s="47">
        <f t="shared" si="1"/>
        <v>2.4605363984674331</v>
      </c>
      <c r="P34" s="9"/>
    </row>
    <row r="35" spans="1:119">
      <c r="A35" s="12"/>
      <c r="B35" s="25">
        <v>366</v>
      </c>
      <c r="C35" s="20" t="s">
        <v>42</v>
      </c>
      <c r="D35" s="46">
        <v>7767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7767</v>
      </c>
      <c r="O35" s="47">
        <f t="shared" si="1"/>
        <v>5.9517241379310342</v>
      </c>
      <c r="P35" s="9"/>
    </row>
    <row r="36" spans="1:119">
      <c r="A36" s="12"/>
      <c r="B36" s="25">
        <v>369.9</v>
      </c>
      <c r="C36" s="20" t="s">
        <v>43</v>
      </c>
      <c r="D36" s="46">
        <v>2197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2197</v>
      </c>
      <c r="O36" s="47">
        <f t="shared" si="1"/>
        <v>1.6835249042145595</v>
      </c>
      <c r="P36" s="9"/>
    </row>
    <row r="37" spans="1:119" ht="15.75">
      <c r="A37" s="29" t="s">
        <v>32</v>
      </c>
      <c r="B37" s="30"/>
      <c r="C37" s="31"/>
      <c r="D37" s="32">
        <f t="shared" ref="D37:M37" si="11">SUM(D38:D38)</f>
        <v>31188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8"/>
        <v>31188</v>
      </c>
      <c r="O37" s="45">
        <f t="shared" si="1"/>
        <v>23.898850574712643</v>
      </c>
      <c r="P37" s="9"/>
    </row>
    <row r="38" spans="1:119" ht="15.75" thickBot="1">
      <c r="A38" s="12"/>
      <c r="B38" s="25">
        <v>381</v>
      </c>
      <c r="C38" s="20" t="s">
        <v>59</v>
      </c>
      <c r="D38" s="46">
        <v>31188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31188</v>
      </c>
      <c r="O38" s="47">
        <f t="shared" si="1"/>
        <v>23.898850574712643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2">SUM(D5,D13,D18,D26,D30,D32,D37)</f>
        <v>1100068</v>
      </c>
      <c r="E39" s="15">
        <f t="shared" si="12"/>
        <v>32128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478655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8"/>
        <v>1610851</v>
      </c>
      <c r="O39" s="38">
        <f t="shared" si="1"/>
        <v>1234.368582375479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99</v>
      </c>
      <c r="M41" s="48"/>
      <c r="N41" s="48"/>
      <c r="O41" s="43">
        <v>1305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537663</v>
      </c>
      <c r="E5" s="27">
        <f t="shared" si="0"/>
        <v>13257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550920</v>
      </c>
      <c r="O5" s="33">
        <f t="shared" ref="O5:O38" si="1">(N5/O$40)</f>
        <v>428.39813374805601</v>
      </c>
      <c r="P5" s="6"/>
    </row>
    <row r="6" spans="1:133">
      <c r="A6" s="12"/>
      <c r="B6" s="25">
        <v>311</v>
      </c>
      <c r="C6" s="20" t="s">
        <v>2</v>
      </c>
      <c r="D6" s="46">
        <v>294825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294825</v>
      </c>
      <c r="O6" s="47">
        <f t="shared" si="1"/>
        <v>229.25738724727839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13257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13257</v>
      </c>
      <c r="O7" s="47">
        <f t="shared" si="1"/>
        <v>10.308709175738725</v>
      </c>
      <c r="P7" s="9"/>
    </row>
    <row r="8" spans="1:133">
      <c r="A8" s="12"/>
      <c r="B8" s="25">
        <v>312.60000000000002</v>
      </c>
      <c r="C8" s="20" t="s">
        <v>11</v>
      </c>
      <c r="D8" s="46">
        <v>102889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102889</v>
      </c>
      <c r="O8" s="47">
        <f t="shared" si="1"/>
        <v>80.006998444790042</v>
      </c>
      <c r="P8" s="9"/>
    </row>
    <row r="9" spans="1:133">
      <c r="A9" s="12"/>
      <c r="B9" s="25">
        <v>314.10000000000002</v>
      </c>
      <c r="C9" s="20" t="s">
        <v>12</v>
      </c>
      <c r="D9" s="46">
        <v>90390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90390</v>
      </c>
      <c r="O9" s="47">
        <f t="shared" si="1"/>
        <v>70.287713841368586</v>
      </c>
      <c r="P9" s="9"/>
    </row>
    <row r="10" spans="1:133">
      <c r="A10" s="12"/>
      <c r="B10" s="25">
        <v>314.7</v>
      </c>
      <c r="C10" s="20" t="s">
        <v>93</v>
      </c>
      <c r="D10" s="46">
        <v>4484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4484</v>
      </c>
      <c r="O10" s="47">
        <f t="shared" si="1"/>
        <v>3.4867807153965784</v>
      </c>
      <c r="P10" s="9"/>
    </row>
    <row r="11" spans="1:133">
      <c r="A11" s="12"/>
      <c r="B11" s="25">
        <v>315</v>
      </c>
      <c r="C11" s="20" t="s">
        <v>81</v>
      </c>
      <c r="D11" s="46">
        <v>37215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37215</v>
      </c>
      <c r="O11" s="47">
        <f t="shared" si="1"/>
        <v>28.938569206842924</v>
      </c>
      <c r="P11" s="9"/>
    </row>
    <row r="12" spans="1:133">
      <c r="A12" s="12"/>
      <c r="B12" s="25">
        <v>316</v>
      </c>
      <c r="C12" s="20" t="s">
        <v>82</v>
      </c>
      <c r="D12" s="46">
        <v>7860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7860</v>
      </c>
      <c r="O12" s="47">
        <f t="shared" si="1"/>
        <v>6.1119751166407461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156806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156806</v>
      </c>
      <c r="O13" s="45">
        <f t="shared" si="1"/>
        <v>121.93312597200622</v>
      </c>
      <c r="P13" s="10"/>
    </row>
    <row r="14" spans="1:133">
      <c r="A14" s="12"/>
      <c r="B14" s="25">
        <v>323.10000000000002</v>
      </c>
      <c r="C14" s="20" t="s">
        <v>16</v>
      </c>
      <c r="D14" s="46">
        <v>83621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83621</v>
      </c>
      <c r="O14" s="47">
        <f t="shared" si="1"/>
        <v>65.024105754276832</v>
      </c>
      <c r="P14" s="9"/>
    </row>
    <row r="15" spans="1:133">
      <c r="A15" s="12"/>
      <c r="B15" s="25">
        <v>323.7</v>
      </c>
      <c r="C15" s="20" t="s">
        <v>71</v>
      </c>
      <c r="D15" s="46">
        <v>15345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15345</v>
      </c>
      <c r="O15" s="47">
        <f t="shared" si="1"/>
        <v>11.932348367029549</v>
      </c>
      <c r="P15" s="9"/>
    </row>
    <row r="16" spans="1:133">
      <c r="A16" s="12"/>
      <c r="B16" s="25">
        <v>325.2</v>
      </c>
      <c r="C16" s="20" t="s">
        <v>55</v>
      </c>
      <c r="D16" s="46">
        <v>50681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50681</v>
      </c>
      <c r="O16" s="47">
        <f t="shared" si="1"/>
        <v>39.409797822706068</v>
      </c>
      <c r="P16" s="9"/>
    </row>
    <row r="17" spans="1:16">
      <c r="A17" s="12"/>
      <c r="B17" s="25">
        <v>329</v>
      </c>
      <c r="C17" s="20" t="s">
        <v>17</v>
      </c>
      <c r="D17" s="46">
        <v>7159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7159</v>
      </c>
      <c r="O17" s="47">
        <f t="shared" si="1"/>
        <v>5.5668740279937792</v>
      </c>
      <c r="P17" s="9"/>
    </row>
    <row r="18" spans="1:16" ht="15.75">
      <c r="A18" s="29" t="s">
        <v>18</v>
      </c>
      <c r="B18" s="30"/>
      <c r="C18" s="31"/>
      <c r="D18" s="32">
        <f t="shared" ref="D18:M18" si="5">SUM(D19:D24)</f>
        <v>673240</v>
      </c>
      <c r="E18" s="32">
        <f t="shared" si="5"/>
        <v>16393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689633</v>
      </c>
      <c r="O18" s="45">
        <f t="shared" si="1"/>
        <v>536.26205287713844</v>
      </c>
      <c r="P18" s="10"/>
    </row>
    <row r="19" spans="1:16">
      <c r="A19" s="12"/>
      <c r="B19" s="25">
        <v>331.5</v>
      </c>
      <c r="C19" s="20" t="s">
        <v>57</v>
      </c>
      <c r="D19" s="46">
        <v>586509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586509</v>
      </c>
      <c r="O19" s="47">
        <f t="shared" si="1"/>
        <v>456.0723172628305</v>
      </c>
      <c r="P19" s="9"/>
    </row>
    <row r="20" spans="1:16">
      <c r="A20" s="12"/>
      <c r="B20" s="25">
        <v>335.12</v>
      </c>
      <c r="C20" s="20" t="s">
        <v>83</v>
      </c>
      <c r="D20" s="46">
        <v>31850</v>
      </c>
      <c r="E20" s="46">
        <v>10092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41942</v>
      </c>
      <c r="O20" s="47">
        <f t="shared" si="1"/>
        <v>32.614307931570764</v>
      </c>
      <c r="P20" s="9"/>
    </row>
    <row r="21" spans="1:16">
      <c r="A21" s="12"/>
      <c r="B21" s="25">
        <v>335.14</v>
      </c>
      <c r="C21" s="20" t="s">
        <v>84</v>
      </c>
      <c r="D21" s="46">
        <v>1610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1610</v>
      </c>
      <c r="O21" s="47">
        <f t="shared" si="1"/>
        <v>1.2519440124416796</v>
      </c>
      <c r="P21" s="9"/>
    </row>
    <row r="22" spans="1:16">
      <c r="A22" s="12"/>
      <c r="B22" s="25">
        <v>335.15</v>
      </c>
      <c r="C22" s="20" t="s">
        <v>89</v>
      </c>
      <c r="D22" s="46">
        <v>1412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1412</v>
      </c>
      <c r="O22" s="47">
        <f t="shared" si="1"/>
        <v>1.0979782270606533</v>
      </c>
      <c r="P22" s="9"/>
    </row>
    <row r="23" spans="1:16">
      <c r="A23" s="12"/>
      <c r="B23" s="25">
        <v>335.18</v>
      </c>
      <c r="C23" s="20" t="s">
        <v>85</v>
      </c>
      <c r="D23" s="46">
        <v>51859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51859</v>
      </c>
      <c r="O23" s="47">
        <f t="shared" si="1"/>
        <v>40.325816485225502</v>
      </c>
      <c r="P23" s="9"/>
    </row>
    <row r="24" spans="1:16">
      <c r="A24" s="12"/>
      <c r="B24" s="25">
        <v>335.49</v>
      </c>
      <c r="C24" s="20" t="s">
        <v>25</v>
      </c>
      <c r="D24" s="46">
        <v>0</v>
      </c>
      <c r="E24" s="46">
        <v>6301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6301</v>
      </c>
      <c r="O24" s="47">
        <f t="shared" si="1"/>
        <v>4.8996889580093317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SUM(D26:D28)</f>
        <v>82548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455011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537559</v>
      </c>
      <c r="O25" s="45">
        <f t="shared" si="1"/>
        <v>418.00855365474337</v>
      </c>
      <c r="P25" s="10"/>
    </row>
    <row r="26" spans="1:16">
      <c r="A26" s="12"/>
      <c r="B26" s="25">
        <v>342.2</v>
      </c>
      <c r="C26" s="20" t="s">
        <v>33</v>
      </c>
      <c r="D26" s="46">
        <v>69181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69181</v>
      </c>
      <c r="O26" s="47">
        <f t="shared" si="1"/>
        <v>53.795489891135304</v>
      </c>
      <c r="P26" s="9"/>
    </row>
    <row r="27" spans="1:16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455011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455011</v>
      </c>
      <c r="O27" s="47">
        <f t="shared" si="1"/>
        <v>353.81881804043547</v>
      </c>
      <c r="P27" s="9"/>
    </row>
    <row r="28" spans="1:16">
      <c r="A28" s="12"/>
      <c r="B28" s="25">
        <v>346.4</v>
      </c>
      <c r="C28" s="20" t="s">
        <v>36</v>
      </c>
      <c r="D28" s="46">
        <v>13367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13367</v>
      </c>
      <c r="O28" s="47">
        <f t="shared" si="1"/>
        <v>10.394245723172629</v>
      </c>
      <c r="P28" s="9"/>
    </row>
    <row r="29" spans="1:16" ht="15.75">
      <c r="A29" s="29" t="s">
        <v>31</v>
      </c>
      <c r="B29" s="30"/>
      <c r="C29" s="31"/>
      <c r="D29" s="32">
        <f t="shared" ref="D29:M29" si="7">SUM(D30:D30)</f>
        <v>1484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1484</v>
      </c>
      <c r="O29" s="45">
        <f t="shared" si="1"/>
        <v>1.1539657853810263</v>
      </c>
      <c r="P29" s="10"/>
    </row>
    <row r="30" spans="1:16">
      <c r="A30" s="13"/>
      <c r="B30" s="39">
        <v>351.1</v>
      </c>
      <c r="C30" s="21" t="s">
        <v>39</v>
      </c>
      <c r="D30" s="46">
        <v>1484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1484</v>
      </c>
      <c r="O30" s="47">
        <f t="shared" si="1"/>
        <v>1.1539657853810263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SUM(D32:D35)</f>
        <v>80528</v>
      </c>
      <c r="E31" s="32">
        <f t="shared" si="8"/>
        <v>133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3159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83820</v>
      </c>
      <c r="O31" s="45">
        <f t="shared" si="1"/>
        <v>65.178849144634526</v>
      </c>
      <c r="P31" s="10"/>
    </row>
    <row r="32" spans="1:16">
      <c r="A32" s="12"/>
      <c r="B32" s="25">
        <v>361.1</v>
      </c>
      <c r="C32" s="20" t="s">
        <v>40</v>
      </c>
      <c r="D32" s="46">
        <v>843</v>
      </c>
      <c r="E32" s="46">
        <v>133</v>
      </c>
      <c r="F32" s="46">
        <v>0</v>
      </c>
      <c r="G32" s="46">
        <v>0</v>
      </c>
      <c r="H32" s="46">
        <v>0</v>
      </c>
      <c r="I32" s="46">
        <v>3159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4135</v>
      </c>
      <c r="O32" s="47">
        <f t="shared" si="1"/>
        <v>3.2153965785381025</v>
      </c>
      <c r="P32" s="9"/>
    </row>
    <row r="33" spans="1:119">
      <c r="A33" s="12"/>
      <c r="B33" s="25">
        <v>362</v>
      </c>
      <c r="C33" s="20" t="s">
        <v>41</v>
      </c>
      <c r="D33" s="46">
        <v>3392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3392</v>
      </c>
      <c r="O33" s="47">
        <f t="shared" si="1"/>
        <v>2.6376360808709176</v>
      </c>
      <c r="P33" s="9"/>
    </row>
    <row r="34" spans="1:119">
      <c r="A34" s="12"/>
      <c r="B34" s="25">
        <v>366</v>
      </c>
      <c r="C34" s="20" t="s">
        <v>42</v>
      </c>
      <c r="D34" s="46">
        <v>16148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16148</v>
      </c>
      <c r="O34" s="47">
        <f t="shared" si="1"/>
        <v>12.556765163297046</v>
      </c>
      <c r="P34" s="9"/>
    </row>
    <row r="35" spans="1:119">
      <c r="A35" s="12"/>
      <c r="B35" s="25">
        <v>369.9</v>
      </c>
      <c r="C35" s="20" t="s">
        <v>43</v>
      </c>
      <c r="D35" s="46">
        <v>60145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60145</v>
      </c>
      <c r="O35" s="47">
        <f t="shared" si="1"/>
        <v>46.769051321928458</v>
      </c>
      <c r="P35" s="9"/>
    </row>
    <row r="36" spans="1:119" ht="15.75">
      <c r="A36" s="29" t="s">
        <v>32</v>
      </c>
      <c r="B36" s="30"/>
      <c r="C36" s="31"/>
      <c r="D36" s="32">
        <f t="shared" ref="D36:M36" si="9">SUM(D37:D37)</f>
        <v>31479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31479</v>
      </c>
      <c r="O36" s="45">
        <f t="shared" si="1"/>
        <v>24.47822706065319</v>
      </c>
      <c r="P36" s="9"/>
    </row>
    <row r="37" spans="1:119" ht="15.75" thickBot="1">
      <c r="A37" s="12"/>
      <c r="B37" s="25">
        <v>381</v>
      </c>
      <c r="C37" s="20" t="s">
        <v>59</v>
      </c>
      <c r="D37" s="46">
        <v>31479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31479</v>
      </c>
      <c r="O37" s="47">
        <f t="shared" si="1"/>
        <v>24.47822706065319</v>
      </c>
      <c r="P37" s="9"/>
    </row>
    <row r="38" spans="1:119" ht="16.5" thickBot="1">
      <c r="A38" s="14" t="s">
        <v>37</v>
      </c>
      <c r="B38" s="23"/>
      <c r="C38" s="22"/>
      <c r="D38" s="15">
        <f t="shared" ref="D38:M38" si="10">SUM(D5,D13,D18,D25,D29,D31,D36)</f>
        <v>1563748</v>
      </c>
      <c r="E38" s="15">
        <f t="shared" si="10"/>
        <v>29783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458170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2051701</v>
      </c>
      <c r="O38" s="38">
        <f t="shared" si="1"/>
        <v>1595.4129082426127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97</v>
      </c>
      <c r="M40" s="48"/>
      <c r="N40" s="48"/>
      <c r="O40" s="43">
        <v>1286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544209</v>
      </c>
      <c r="E5" s="27">
        <f t="shared" si="0"/>
        <v>28838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573047</v>
      </c>
      <c r="O5" s="33">
        <f t="shared" ref="O5:O40" si="1">(N5/O$42)</f>
        <v>440.46656418139895</v>
      </c>
      <c r="P5" s="6"/>
    </row>
    <row r="6" spans="1:133">
      <c r="A6" s="12"/>
      <c r="B6" s="25">
        <v>311</v>
      </c>
      <c r="C6" s="20" t="s">
        <v>2</v>
      </c>
      <c r="D6" s="46">
        <v>291270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291270</v>
      </c>
      <c r="O6" s="47">
        <f t="shared" si="1"/>
        <v>223.88162951575711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28838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28838</v>
      </c>
      <c r="O7" s="47">
        <f t="shared" si="1"/>
        <v>22.166026133743273</v>
      </c>
      <c r="P7" s="9"/>
    </row>
    <row r="8" spans="1:133">
      <c r="A8" s="12"/>
      <c r="B8" s="25">
        <v>312.60000000000002</v>
      </c>
      <c r="C8" s="20" t="s">
        <v>11</v>
      </c>
      <c r="D8" s="46">
        <v>99767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99767</v>
      </c>
      <c r="O8" s="47">
        <f t="shared" si="1"/>
        <v>76.68485780169101</v>
      </c>
      <c r="P8" s="9"/>
    </row>
    <row r="9" spans="1:133">
      <c r="A9" s="12"/>
      <c r="B9" s="25">
        <v>314.10000000000002</v>
      </c>
      <c r="C9" s="20" t="s">
        <v>12</v>
      </c>
      <c r="D9" s="46">
        <v>97809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97809</v>
      </c>
      <c r="O9" s="47">
        <f t="shared" si="1"/>
        <v>75.179861644888547</v>
      </c>
      <c r="P9" s="9"/>
    </row>
    <row r="10" spans="1:133">
      <c r="A10" s="12"/>
      <c r="B10" s="25">
        <v>314.7</v>
      </c>
      <c r="C10" s="20" t="s">
        <v>93</v>
      </c>
      <c r="D10" s="46">
        <v>6354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6354</v>
      </c>
      <c r="O10" s="47">
        <f t="shared" si="1"/>
        <v>4.8839354342813222</v>
      </c>
      <c r="P10" s="9"/>
    </row>
    <row r="11" spans="1:133">
      <c r="A11" s="12"/>
      <c r="B11" s="25">
        <v>315</v>
      </c>
      <c r="C11" s="20" t="s">
        <v>81</v>
      </c>
      <c r="D11" s="46">
        <v>39266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39266</v>
      </c>
      <c r="O11" s="47">
        <f t="shared" si="1"/>
        <v>30.181398923904688</v>
      </c>
      <c r="P11" s="9"/>
    </row>
    <row r="12" spans="1:133">
      <c r="A12" s="12"/>
      <c r="B12" s="25">
        <v>316</v>
      </c>
      <c r="C12" s="20" t="s">
        <v>82</v>
      </c>
      <c r="D12" s="46">
        <v>9743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9743</v>
      </c>
      <c r="O12" s="47">
        <f t="shared" si="1"/>
        <v>7.4888547271329751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156916</v>
      </c>
      <c r="E13" s="32">
        <f t="shared" si="3"/>
        <v>316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157232</v>
      </c>
      <c r="O13" s="45">
        <f t="shared" si="1"/>
        <v>120.85472713297463</v>
      </c>
      <c r="P13" s="10"/>
    </row>
    <row r="14" spans="1:133">
      <c r="A14" s="12"/>
      <c r="B14" s="25">
        <v>323.10000000000002</v>
      </c>
      <c r="C14" s="20" t="s">
        <v>16</v>
      </c>
      <c r="D14" s="46">
        <v>91004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91004</v>
      </c>
      <c r="O14" s="47">
        <f t="shared" si="1"/>
        <v>69.949269792467334</v>
      </c>
      <c r="P14" s="9"/>
    </row>
    <row r="15" spans="1:133">
      <c r="A15" s="12"/>
      <c r="B15" s="25">
        <v>323.7</v>
      </c>
      <c r="C15" s="20" t="s">
        <v>71</v>
      </c>
      <c r="D15" s="46">
        <v>10458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10458</v>
      </c>
      <c r="O15" s="47">
        <f t="shared" si="1"/>
        <v>8.0384319754035349</v>
      </c>
      <c r="P15" s="9"/>
    </row>
    <row r="16" spans="1:133">
      <c r="A16" s="12"/>
      <c r="B16" s="25">
        <v>325.2</v>
      </c>
      <c r="C16" s="20" t="s">
        <v>55</v>
      </c>
      <c r="D16" s="46">
        <v>51046</v>
      </c>
      <c r="E16" s="46">
        <v>316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51362</v>
      </c>
      <c r="O16" s="47">
        <f t="shared" si="1"/>
        <v>39.478862413528056</v>
      </c>
      <c r="P16" s="9"/>
    </row>
    <row r="17" spans="1:16">
      <c r="A17" s="12"/>
      <c r="B17" s="25">
        <v>329</v>
      </c>
      <c r="C17" s="20" t="s">
        <v>17</v>
      </c>
      <c r="D17" s="46">
        <v>4408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4408</v>
      </c>
      <c r="O17" s="47">
        <f t="shared" si="1"/>
        <v>3.388162951575711</v>
      </c>
      <c r="P17" s="9"/>
    </row>
    <row r="18" spans="1:16" ht="15.75">
      <c r="A18" s="29" t="s">
        <v>18</v>
      </c>
      <c r="B18" s="30"/>
      <c r="C18" s="31"/>
      <c r="D18" s="32">
        <f t="shared" ref="D18:M18" si="5">SUM(D19:D25)</f>
        <v>123371</v>
      </c>
      <c r="E18" s="32">
        <f t="shared" si="5"/>
        <v>15415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138786</v>
      </c>
      <c r="O18" s="45">
        <f t="shared" si="1"/>
        <v>106.67640276710223</v>
      </c>
      <c r="P18" s="10"/>
    </row>
    <row r="19" spans="1:16">
      <c r="A19" s="12"/>
      <c r="B19" s="25">
        <v>331.2</v>
      </c>
      <c r="C19" s="20" t="s">
        <v>56</v>
      </c>
      <c r="D19" s="46">
        <v>7240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7240</v>
      </c>
      <c r="O19" s="47">
        <f t="shared" si="1"/>
        <v>5.5649500384319754</v>
      </c>
      <c r="P19" s="9"/>
    </row>
    <row r="20" spans="1:16">
      <c r="A20" s="12"/>
      <c r="B20" s="25">
        <v>331.5</v>
      </c>
      <c r="C20" s="20" t="s">
        <v>57</v>
      </c>
      <c r="D20" s="46">
        <v>32889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32889</v>
      </c>
      <c r="O20" s="47">
        <f t="shared" si="1"/>
        <v>25.279784780937739</v>
      </c>
      <c r="P20" s="9"/>
    </row>
    <row r="21" spans="1:16">
      <c r="A21" s="12"/>
      <c r="B21" s="25">
        <v>335.12</v>
      </c>
      <c r="C21" s="20" t="s">
        <v>83</v>
      </c>
      <c r="D21" s="46">
        <v>31077</v>
      </c>
      <c r="E21" s="46">
        <v>10772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41849</v>
      </c>
      <c r="O21" s="47">
        <f t="shared" si="1"/>
        <v>32.166794773251347</v>
      </c>
      <c r="P21" s="9"/>
    </row>
    <row r="22" spans="1:16">
      <c r="A22" s="12"/>
      <c r="B22" s="25">
        <v>335.14</v>
      </c>
      <c r="C22" s="20" t="s">
        <v>84</v>
      </c>
      <c r="D22" s="46">
        <v>848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848</v>
      </c>
      <c r="O22" s="47">
        <f t="shared" si="1"/>
        <v>0.65180630284396623</v>
      </c>
      <c r="P22" s="9"/>
    </row>
    <row r="23" spans="1:16">
      <c r="A23" s="12"/>
      <c r="B23" s="25">
        <v>335.15</v>
      </c>
      <c r="C23" s="20" t="s">
        <v>89</v>
      </c>
      <c r="D23" s="46">
        <v>1473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1473</v>
      </c>
      <c r="O23" s="47">
        <f t="shared" si="1"/>
        <v>1.1322059953881629</v>
      </c>
      <c r="P23" s="9"/>
    </row>
    <row r="24" spans="1:16">
      <c r="A24" s="12"/>
      <c r="B24" s="25">
        <v>335.18</v>
      </c>
      <c r="C24" s="20" t="s">
        <v>85</v>
      </c>
      <c r="D24" s="46">
        <v>49844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49844</v>
      </c>
      <c r="O24" s="47">
        <f t="shared" si="1"/>
        <v>38.312067640276709</v>
      </c>
      <c r="P24" s="9"/>
    </row>
    <row r="25" spans="1:16">
      <c r="A25" s="12"/>
      <c r="B25" s="25">
        <v>335.49</v>
      </c>
      <c r="C25" s="20" t="s">
        <v>25</v>
      </c>
      <c r="D25" s="46">
        <v>0</v>
      </c>
      <c r="E25" s="46">
        <v>4643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4643</v>
      </c>
      <c r="O25" s="47">
        <f t="shared" si="1"/>
        <v>3.5687932359723291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SUM(D27:D29)</f>
        <v>58572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460082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518654</v>
      </c>
      <c r="O26" s="45">
        <f t="shared" si="1"/>
        <v>398.65795541890856</v>
      </c>
      <c r="P26" s="10"/>
    </row>
    <row r="27" spans="1:16">
      <c r="A27" s="12"/>
      <c r="B27" s="25">
        <v>342.2</v>
      </c>
      <c r="C27" s="20" t="s">
        <v>33</v>
      </c>
      <c r="D27" s="46">
        <v>48876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48876</v>
      </c>
      <c r="O27" s="47">
        <f t="shared" si="1"/>
        <v>37.568024596464255</v>
      </c>
      <c r="P27" s="9"/>
    </row>
    <row r="28" spans="1:16">
      <c r="A28" s="12"/>
      <c r="B28" s="25">
        <v>343.3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460082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460082</v>
      </c>
      <c r="O28" s="47">
        <f t="shared" si="1"/>
        <v>353.63720215219064</v>
      </c>
      <c r="P28" s="9"/>
    </row>
    <row r="29" spans="1:16">
      <c r="A29" s="12"/>
      <c r="B29" s="25">
        <v>346.4</v>
      </c>
      <c r="C29" s="20" t="s">
        <v>36</v>
      </c>
      <c r="D29" s="46">
        <v>9696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9696</v>
      </c>
      <c r="O29" s="47">
        <f t="shared" si="1"/>
        <v>7.4527286702536513</v>
      </c>
      <c r="P29" s="9"/>
    </row>
    <row r="30" spans="1:16" ht="15.75">
      <c r="A30" s="29" t="s">
        <v>31</v>
      </c>
      <c r="B30" s="30"/>
      <c r="C30" s="31"/>
      <c r="D30" s="32">
        <f t="shared" ref="D30:M30" si="7">SUM(D31:D31)</f>
        <v>1437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1437</v>
      </c>
      <c r="O30" s="45">
        <f t="shared" si="1"/>
        <v>1.1045349730976173</v>
      </c>
      <c r="P30" s="10"/>
    </row>
    <row r="31" spans="1:16">
      <c r="A31" s="13"/>
      <c r="B31" s="39">
        <v>351.1</v>
      </c>
      <c r="C31" s="21" t="s">
        <v>39</v>
      </c>
      <c r="D31" s="46">
        <v>1437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1437</v>
      </c>
      <c r="O31" s="47">
        <f t="shared" si="1"/>
        <v>1.1045349730976173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SUM(D33:D36)</f>
        <v>31288</v>
      </c>
      <c r="E32" s="32">
        <f t="shared" si="8"/>
        <v>146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635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32069</v>
      </c>
      <c r="O32" s="45">
        <f t="shared" si="1"/>
        <v>24.649500384319754</v>
      </c>
      <c r="P32" s="10"/>
    </row>
    <row r="33" spans="1:119">
      <c r="A33" s="12"/>
      <c r="B33" s="25">
        <v>361.1</v>
      </c>
      <c r="C33" s="20" t="s">
        <v>40</v>
      </c>
      <c r="D33" s="46">
        <v>869</v>
      </c>
      <c r="E33" s="46">
        <v>146</v>
      </c>
      <c r="F33" s="46">
        <v>0</v>
      </c>
      <c r="G33" s="46">
        <v>0</v>
      </c>
      <c r="H33" s="46">
        <v>0</v>
      </c>
      <c r="I33" s="46">
        <v>635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1650</v>
      </c>
      <c r="O33" s="47">
        <f t="shared" si="1"/>
        <v>1.2682551883166795</v>
      </c>
      <c r="P33" s="9"/>
    </row>
    <row r="34" spans="1:119">
      <c r="A34" s="12"/>
      <c r="B34" s="25">
        <v>362</v>
      </c>
      <c r="C34" s="20" t="s">
        <v>41</v>
      </c>
      <c r="D34" s="46">
        <v>4154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4154</v>
      </c>
      <c r="O34" s="47">
        <f t="shared" si="1"/>
        <v>3.1929285165257495</v>
      </c>
      <c r="P34" s="9"/>
    </row>
    <row r="35" spans="1:119">
      <c r="A35" s="12"/>
      <c r="B35" s="25">
        <v>366</v>
      </c>
      <c r="C35" s="20" t="s">
        <v>42</v>
      </c>
      <c r="D35" s="46">
        <v>9896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9896</v>
      </c>
      <c r="O35" s="47">
        <f t="shared" si="1"/>
        <v>7.6064565718677937</v>
      </c>
      <c r="P35" s="9"/>
    </row>
    <row r="36" spans="1:119">
      <c r="A36" s="12"/>
      <c r="B36" s="25">
        <v>369.9</v>
      </c>
      <c r="C36" s="20" t="s">
        <v>43</v>
      </c>
      <c r="D36" s="46">
        <v>16369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16369</v>
      </c>
      <c r="O36" s="47">
        <f t="shared" si="1"/>
        <v>12.581860107609531</v>
      </c>
      <c r="P36" s="9"/>
    </row>
    <row r="37" spans="1:119" ht="15.75">
      <c r="A37" s="29" t="s">
        <v>32</v>
      </c>
      <c r="B37" s="30"/>
      <c r="C37" s="31"/>
      <c r="D37" s="32">
        <f t="shared" ref="D37:M37" si="9">SUM(D38:D39)</f>
        <v>21434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5969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27403</v>
      </c>
      <c r="O37" s="45">
        <f t="shared" si="1"/>
        <v>21.063028439661799</v>
      </c>
      <c r="P37" s="9"/>
    </row>
    <row r="38" spans="1:119">
      <c r="A38" s="12"/>
      <c r="B38" s="25">
        <v>381</v>
      </c>
      <c r="C38" s="20" t="s">
        <v>59</v>
      </c>
      <c r="D38" s="46">
        <v>21434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21434</v>
      </c>
      <c r="O38" s="47">
        <f t="shared" si="1"/>
        <v>16.4750192159877</v>
      </c>
      <c r="P38" s="9"/>
    </row>
    <row r="39" spans="1:119" ht="15.75" thickBot="1">
      <c r="A39" s="12"/>
      <c r="B39" s="25">
        <v>389.9</v>
      </c>
      <c r="C39" s="20" t="s">
        <v>94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5969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5969</v>
      </c>
      <c r="O39" s="47">
        <f t="shared" si="1"/>
        <v>4.5880092236740966</v>
      </c>
      <c r="P39" s="9"/>
    </row>
    <row r="40" spans="1:119" ht="16.5" thickBot="1">
      <c r="A40" s="14" t="s">
        <v>37</v>
      </c>
      <c r="B40" s="23"/>
      <c r="C40" s="22"/>
      <c r="D40" s="15">
        <f t="shared" ref="D40:M40" si="10">SUM(D5,D13,D18,D26,D30,D32,D37)</f>
        <v>937227</v>
      </c>
      <c r="E40" s="15">
        <f t="shared" si="10"/>
        <v>44715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466686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1448628</v>
      </c>
      <c r="O40" s="38">
        <f t="shared" si="1"/>
        <v>1113.4727132974635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95</v>
      </c>
      <c r="M42" s="48"/>
      <c r="N42" s="48"/>
      <c r="O42" s="43">
        <v>1301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514942</v>
      </c>
      <c r="E5" s="27">
        <f t="shared" si="0"/>
        <v>28195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543137</v>
      </c>
      <c r="O5" s="33">
        <f t="shared" ref="O5:O38" si="1">(N5/O$40)</f>
        <v>419.73493044822254</v>
      </c>
      <c r="P5" s="6"/>
    </row>
    <row r="6" spans="1:133">
      <c r="A6" s="12"/>
      <c r="B6" s="25">
        <v>311</v>
      </c>
      <c r="C6" s="20" t="s">
        <v>2</v>
      </c>
      <c r="D6" s="46">
        <v>269855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269855</v>
      </c>
      <c r="O6" s="47">
        <f t="shared" si="1"/>
        <v>208.54327666151468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28195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28195</v>
      </c>
      <c r="O7" s="47">
        <f t="shared" si="1"/>
        <v>21.789026275115919</v>
      </c>
      <c r="P7" s="9"/>
    </row>
    <row r="8" spans="1:133">
      <c r="A8" s="12"/>
      <c r="B8" s="25">
        <v>312.60000000000002</v>
      </c>
      <c r="C8" s="20" t="s">
        <v>11</v>
      </c>
      <c r="D8" s="46">
        <v>94182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94182</v>
      </c>
      <c r="O8" s="47">
        <f t="shared" si="1"/>
        <v>72.783616692426591</v>
      </c>
      <c r="P8" s="9"/>
    </row>
    <row r="9" spans="1:133">
      <c r="A9" s="12"/>
      <c r="B9" s="25">
        <v>314.10000000000002</v>
      </c>
      <c r="C9" s="20" t="s">
        <v>12</v>
      </c>
      <c r="D9" s="46">
        <v>97179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97179</v>
      </c>
      <c r="O9" s="47">
        <f t="shared" si="1"/>
        <v>75.099690880989186</v>
      </c>
      <c r="P9" s="9"/>
    </row>
    <row r="10" spans="1:133">
      <c r="A10" s="12"/>
      <c r="B10" s="25">
        <v>314.8</v>
      </c>
      <c r="C10" s="20" t="s">
        <v>80</v>
      </c>
      <c r="D10" s="46">
        <v>6355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6355</v>
      </c>
      <c r="O10" s="47">
        <f t="shared" si="1"/>
        <v>4.9111282843894903</v>
      </c>
      <c r="P10" s="9"/>
    </row>
    <row r="11" spans="1:133">
      <c r="A11" s="12"/>
      <c r="B11" s="25">
        <v>315</v>
      </c>
      <c r="C11" s="20" t="s">
        <v>81</v>
      </c>
      <c r="D11" s="46">
        <v>39848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39848</v>
      </c>
      <c r="O11" s="47">
        <f t="shared" si="1"/>
        <v>30.794435857805254</v>
      </c>
      <c r="P11" s="9"/>
    </row>
    <row r="12" spans="1:133">
      <c r="A12" s="12"/>
      <c r="B12" s="25">
        <v>316</v>
      </c>
      <c r="C12" s="20" t="s">
        <v>82</v>
      </c>
      <c r="D12" s="46">
        <v>7523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7523</v>
      </c>
      <c r="O12" s="47">
        <f t="shared" si="1"/>
        <v>5.8137557959814528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135611</v>
      </c>
      <c r="E13" s="32">
        <f t="shared" si="3"/>
        <v>2194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137805</v>
      </c>
      <c r="O13" s="45">
        <f t="shared" si="1"/>
        <v>106.49536321483771</v>
      </c>
      <c r="P13" s="10"/>
    </row>
    <row r="14" spans="1:133">
      <c r="A14" s="12"/>
      <c r="B14" s="25">
        <v>323.10000000000002</v>
      </c>
      <c r="C14" s="20" t="s">
        <v>16</v>
      </c>
      <c r="D14" s="46">
        <v>92382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92382</v>
      </c>
      <c r="O14" s="47">
        <f t="shared" si="1"/>
        <v>71.392581143740344</v>
      </c>
      <c r="P14" s="9"/>
    </row>
    <row r="15" spans="1:133">
      <c r="A15" s="12"/>
      <c r="B15" s="25">
        <v>323.7</v>
      </c>
      <c r="C15" s="20" t="s">
        <v>71</v>
      </c>
      <c r="D15" s="46">
        <v>9615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9615</v>
      </c>
      <c r="O15" s="47">
        <f t="shared" si="1"/>
        <v>7.4304482225656878</v>
      </c>
      <c r="P15" s="9"/>
    </row>
    <row r="16" spans="1:133">
      <c r="A16" s="12"/>
      <c r="B16" s="25">
        <v>325.2</v>
      </c>
      <c r="C16" s="20" t="s">
        <v>55</v>
      </c>
      <c r="D16" s="46">
        <v>26510</v>
      </c>
      <c r="E16" s="46">
        <v>2194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28704</v>
      </c>
      <c r="O16" s="47">
        <f t="shared" si="1"/>
        <v>22.182380216383308</v>
      </c>
      <c r="P16" s="9"/>
    </row>
    <row r="17" spans="1:16">
      <c r="A17" s="12"/>
      <c r="B17" s="25">
        <v>329</v>
      </c>
      <c r="C17" s="20" t="s">
        <v>17</v>
      </c>
      <c r="D17" s="46">
        <v>7104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7104</v>
      </c>
      <c r="O17" s="47">
        <f t="shared" si="1"/>
        <v>5.4899536321483771</v>
      </c>
      <c r="P17" s="9"/>
    </row>
    <row r="18" spans="1:16" ht="15.75">
      <c r="A18" s="29" t="s">
        <v>18</v>
      </c>
      <c r="B18" s="30"/>
      <c r="C18" s="31"/>
      <c r="D18" s="32">
        <f t="shared" ref="D18:M18" si="5">SUM(D19:D25)</f>
        <v>89682</v>
      </c>
      <c r="E18" s="32">
        <f t="shared" si="5"/>
        <v>15206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104888</v>
      </c>
      <c r="O18" s="45">
        <f t="shared" si="1"/>
        <v>81.057187017001539</v>
      </c>
      <c r="P18" s="10"/>
    </row>
    <row r="19" spans="1:16">
      <c r="A19" s="12"/>
      <c r="B19" s="25">
        <v>331.2</v>
      </c>
      <c r="C19" s="20" t="s">
        <v>56</v>
      </c>
      <c r="D19" s="46">
        <v>4015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4015</v>
      </c>
      <c r="O19" s="47">
        <f t="shared" si="1"/>
        <v>3.1027820710973724</v>
      </c>
      <c r="P19" s="9"/>
    </row>
    <row r="20" spans="1:16">
      <c r="A20" s="12"/>
      <c r="B20" s="25">
        <v>334.49</v>
      </c>
      <c r="C20" s="20" t="s">
        <v>88</v>
      </c>
      <c r="D20" s="46">
        <v>0</v>
      </c>
      <c r="E20" s="46">
        <v>4506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4506</v>
      </c>
      <c r="O20" s="47">
        <f t="shared" si="1"/>
        <v>3.482225656877898</v>
      </c>
      <c r="P20" s="9"/>
    </row>
    <row r="21" spans="1:16">
      <c r="A21" s="12"/>
      <c r="B21" s="25">
        <v>335.12</v>
      </c>
      <c r="C21" s="20" t="s">
        <v>83</v>
      </c>
      <c r="D21" s="46">
        <v>30869</v>
      </c>
      <c r="E21" s="46">
        <v>10700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41569</v>
      </c>
      <c r="O21" s="47">
        <f t="shared" si="1"/>
        <v>32.124420401854714</v>
      </c>
      <c r="P21" s="9"/>
    </row>
    <row r="22" spans="1:16">
      <c r="A22" s="12"/>
      <c r="B22" s="25">
        <v>335.14</v>
      </c>
      <c r="C22" s="20" t="s">
        <v>84</v>
      </c>
      <c r="D22" s="46">
        <v>1057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1057</v>
      </c>
      <c r="O22" s="47">
        <f t="shared" si="1"/>
        <v>0.81684698608964457</v>
      </c>
      <c r="P22" s="9"/>
    </row>
    <row r="23" spans="1:16">
      <c r="A23" s="12"/>
      <c r="B23" s="25">
        <v>335.15</v>
      </c>
      <c r="C23" s="20" t="s">
        <v>89</v>
      </c>
      <c r="D23" s="46">
        <v>2936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2936</v>
      </c>
      <c r="O23" s="47">
        <f t="shared" si="1"/>
        <v>2.2689335394126737</v>
      </c>
      <c r="P23" s="9"/>
    </row>
    <row r="24" spans="1:16">
      <c r="A24" s="12"/>
      <c r="B24" s="25">
        <v>335.18</v>
      </c>
      <c r="C24" s="20" t="s">
        <v>85</v>
      </c>
      <c r="D24" s="46">
        <v>46791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46791</v>
      </c>
      <c r="O24" s="47">
        <f t="shared" si="1"/>
        <v>36.159969088098919</v>
      </c>
      <c r="P24" s="9"/>
    </row>
    <row r="25" spans="1:16">
      <c r="A25" s="12"/>
      <c r="B25" s="25">
        <v>338</v>
      </c>
      <c r="C25" s="20" t="s">
        <v>90</v>
      </c>
      <c r="D25" s="46">
        <v>4014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4014</v>
      </c>
      <c r="O25" s="47">
        <f t="shared" si="1"/>
        <v>3.1020092735703244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SUM(D27:D30)</f>
        <v>56583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446262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502845</v>
      </c>
      <c r="O26" s="45">
        <f t="shared" si="1"/>
        <v>388.59737248840804</v>
      </c>
      <c r="P26" s="10"/>
    </row>
    <row r="27" spans="1:16">
      <c r="A27" s="12"/>
      <c r="B27" s="25">
        <v>342.2</v>
      </c>
      <c r="C27" s="20" t="s">
        <v>33</v>
      </c>
      <c r="D27" s="46">
        <v>48876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48876</v>
      </c>
      <c r="O27" s="47">
        <f t="shared" si="1"/>
        <v>37.771251931993817</v>
      </c>
      <c r="P27" s="9"/>
    </row>
    <row r="28" spans="1:16">
      <c r="A28" s="12"/>
      <c r="B28" s="25">
        <v>343.3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446262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446262</v>
      </c>
      <c r="O28" s="47">
        <f t="shared" si="1"/>
        <v>344.87017001545593</v>
      </c>
      <c r="P28" s="9"/>
    </row>
    <row r="29" spans="1:16">
      <c r="A29" s="12"/>
      <c r="B29" s="25">
        <v>346.4</v>
      </c>
      <c r="C29" s="20" t="s">
        <v>36</v>
      </c>
      <c r="D29" s="46">
        <v>7333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7333</v>
      </c>
      <c r="O29" s="47">
        <f t="shared" si="1"/>
        <v>5.6669242658423489</v>
      </c>
      <c r="P29" s="9"/>
    </row>
    <row r="30" spans="1:16">
      <c r="A30" s="12"/>
      <c r="B30" s="25">
        <v>349</v>
      </c>
      <c r="C30" s="20" t="s">
        <v>0</v>
      </c>
      <c r="D30" s="46">
        <v>374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374</v>
      </c>
      <c r="O30" s="47">
        <f t="shared" si="1"/>
        <v>0.28902627511591961</v>
      </c>
      <c r="P30" s="9"/>
    </row>
    <row r="31" spans="1:16" ht="15.75">
      <c r="A31" s="29" t="s">
        <v>31</v>
      </c>
      <c r="B31" s="30"/>
      <c r="C31" s="31"/>
      <c r="D31" s="32">
        <f t="shared" ref="D31:M31" si="7">SUM(D32:D32)</f>
        <v>2683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2683</v>
      </c>
      <c r="O31" s="45">
        <f t="shared" si="1"/>
        <v>2.0734157650695519</v>
      </c>
      <c r="P31" s="10"/>
    </row>
    <row r="32" spans="1:16">
      <c r="A32" s="13"/>
      <c r="B32" s="39">
        <v>351.1</v>
      </c>
      <c r="C32" s="21" t="s">
        <v>39</v>
      </c>
      <c r="D32" s="46">
        <v>2683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2683</v>
      </c>
      <c r="O32" s="47">
        <f t="shared" si="1"/>
        <v>2.0734157650695519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SUM(D34:D37)</f>
        <v>21084</v>
      </c>
      <c r="E33" s="32">
        <f t="shared" si="8"/>
        <v>402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3212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24698</v>
      </c>
      <c r="O33" s="45">
        <f t="shared" si="1"/>
        <v>19.086553323029367</v>
      </c>
      <c r="P33" s="10"/>
    </row>
    <row r="34" spans="1:119">
      <c r="A34" s="12"/>
      <c r="B34" s="25">
        <v>361.1</v>
      </c>
      <c r="C34" s="20" t="s">
        <v>40</v>
      </c>
      <c r="D34" s="46">
        <v>1050</v>
      </c>
      <c r="E34" s="46">
        <v>175</v>
      </c>
      <c r="F34" s="46">
        <v>0</v>
      </c>
      <c r="G34" s="46">
        <v>0</v>
      </c>
      <c r="H34" s="46">
        <v>0</v>
      </c>
      <c r="I34" s="46">
        <v>2093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3318</v>
      </c>
      <c r="O34" s="47">
        <f t="shared" si="1"/>
        <v>2.564142194744977</v>
      </c>
      <c r="P34" s="9"/>
    </row>
    <row r="35" spans="1:119">
      <c r="A35" s="12"/>
      <c r="B35" s="25">
        <v>362</v>
      </c>
      <c r="C35" s="20" t="s">
        <v>41</v>
      </c>
      <c r="D35" s="46">
        <v>4044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4044</v>
      </c>
      <c r="O35" s="47">
        <f t="shared" si="1"/>
        <v>3.1251931993817621</v>
      </c>
      <c r="P35" s="9"/>
    </row>
    <row r="36" spans="1:119">
      <c r="A36" s="12"/>
      <c r="B36" s="25">
        <v>366</v>
      </c>
      <c r="C36" s="20" t="s">
        <v>42</v>
      </c>
      <c r="D36" s="46">
        <v>3237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3237</v>
      </c>
      <c r="O36" s="47">
        <f t="shared" si="1"/>
        <v>2.5015455950540959</v>
      </c>
      <c r="P36" s="9"/>
    </row>
    <row r="37" spans="1:119" ht="15.75" thickBot="1">
      <c r="A37" s="12"/>
      <c r="B37" s="25">
        <v>369.9</v>
      </c>
      <c r="C37" s="20" t="s">
        <v>43</v>
      </c>
      <c r="D37" s="46">
        <v>12753</v>
      </c>
      <c r="E37" s="46">
        <v>227</v>
      </c>
      <c r="F37" s="46">
        <v>0</v>
      </c>
      <c r="G37" s="46">
        <v>0</v>
      </c>
      <c r="H37" s="46">
        <v>0</v>
      </c>
      <c r="I37" s="46">
        <v>1119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14099</v>
      </c>
      <c r="O37" s="47">
        <f t="shared" si="1"/>
        <v>10.895672333848532</v>
      </c>
      <c r="P37" s="9"/>
    </row>
    <row r="38" spans="1:119" ht="16.5" thickBot="1">
      <c r="A38" s="14" t="s">
        <v>37</v>
      </c>
      <c r="B38" s="23"/>
      <c r="C38" s="22"/>
      <c r="D38" s="15">
        <f>SUM(D5,D13,D18,D26,D31,D33)</f>
        <v>820585</v>
      </c>
      <c r="E38" s="15">
        <f t="shared" ref="E38:M38" si="9">SUM(E5,E13,E18,E26,E31,E33)</f>
        <v>45997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449474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4"/>
        <v>1316056</v>
      </c>
      <c r="O38" s="38">
        <f t="shared" si="1"/>
        <v>1017.0448222565688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91</v>
      </c>
      <c r="M40" s="48"/>
      <c r="N40" s="48"/>
      <c r="O40" s="43">
        <v>1294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2023-12-14T22:55:37Z</cp:lastPrinted>
  <dcterms:created xsi:type="dcterms:W3CDTF">2000-08-31T21:26:31Z</dcterms:created>
  <dcterms:modified xsi:type="dcterms:W3CDTF">2023-12-14T22:55:46Z</dcterms:modified>
</cp:coreProperties>
</file>