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'2008'!$A$1:$O$50</definedName>
    <definedName name="_xlnm.Print_Area" localSheetId="13">'2009'!$A$1:$O$48</definedName>
    <definedName name="_xlnm.Print_Area" localSheetId="12">'2010'!$A$1:$O$46</definedName>
    <definedName name="_xlnm.Print_Area" localSheetId="11">'2011'!$A$1:$O$45</definedName>
    <definedName name="_xlnm.Print_Area" localSheetId="10">'2012'!$A$1:$O$47</definedName>
    <definedName name="_xlnm.Print_Area" localSheetId="9">'2013'!$A$1:$O$46</definedName>
    <definedName name="_xlnm.Print_Area" localSheetId="8">'2014'!$A$1:$O$47</definedName>
    <definedName name="_xlnm.Print_Area" localSheetId="7">'2015'!$A$1:$O$45</definedName>
    <definedName name="_xlnm.Print_Area" localSheetId="6">'2016'!$A$1:$O$46</definedName>
    <definedName name="_xlnm.Print_Area" localSheetId="5">'2017'!$A$1:$O$48</definedName>
    <definedName name="_xlnm.Print_Area" localSheetId="4">'2018'!$A$1:$O$46</definedName>
    <definedName name="_xlnm.Print_Area" localSheetId="3">'2019'!$A$1:$O$47</definedName>
    <definedName name="_xlnm.Print_Area" localSheetId="2">'2020'!$A$1:$O$45</definedName>
    <definedName name="_xlnm.Print_Area" localSheetId="1">'2021'!$A$1:$P$45</definedName>
    <definedName name="_xlnm.Print_Area" localSheetId="0">'2022'!$A$1:$P$46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1" i="48" l="1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9" i="48" l="1"/>
  <c r="P39" i="48" s="1"/>
  <c r="O34" i="48"/>
  <c r="P34" i="48" s="1"/>
  <c r="O31" i="48"/>
  <c r="P31" i="48" s="1"/>
  <c r="O27" i="48"/>
  <c r="P27" i="48" s="1"/>
  <c r="D42" i="48"/>
  <c r="N42" i="48"/>
  <c r="O20" i="48"/>
  <c r="P20" i="48" s="1"/>
  <c r="E42" i="48"/>
  <c r="L42" i="48"/>
  <c r="J42" i="48"/>
  <c r="M42" i="48"/>
  <c r="G42" i="48"/>
  <c r="O14" i="48"/>
  <c r="P14" i="48" s="1"/>
  <c r="I42" i="48"/>
  <c r="K42" i="48"/>
  <c r="H42" i="48"/>
  <c r="O5" i="48"/>
  <c r="P5" i="48" s="1"/>
  <c r="F42" i="48"/>
  <c r="O40" i="47"/>
  <c r="P40" i="47"/>
  <c r="O39" i="47"/>
  <c r="P39" i="47"/>
  <c r="N38" i="47"/>
  <c r="M38" i="47"/>
  <c r="L38" i="47"/>
  <c r="K38" i="47"/>
  <c r="J38" i="47"/>
  <c r="I38" i="47"/>
  <c r="H38" i="47"/>
  <c r="G38" i="47"/>
  <c r="O38" i="47" s="1"/>
  <c r="P38" i="47" s="1"/>
  <c r="F38" i="47"/>
  <c r="E38" i="47"/>
  <c r="D38" i="47"/>
  <c r="O37" i="47"/>
  <c r="P37" i="47" s="1"/>
  <c r="O36" i="47"/>
  <c r="P36" i="47" s="1"/>
  <c r="O35" i="47"/>
  <c r="P35" i="47"/>
  <c r="O34" i="47"/>
  <c r="P34" i="47"/>
  <c r="N33" i="47"/>
  <c r="N41" i="47" s="1"/>
  <c r="M33" i="47"/>
  <c r="L33" i="47"/>
  <c r="K33" i="47"/>
  <c r="J33" i="47"/>
  <c r="I33" i="47"/>
  <c r="H33" i="47"/>
  <c r="G33" i="47"/>
  <c r="F33" i="47"/>
  <c r="E33" i="47"/>
  <c r="D33" i="47"/>
  <c r="O32" i="47"/>
  <c r="P32" i="47"/>
  <c r="O31" i="47"/>
  <c r="P31" i="47"/>
  <c r="N30" i="47"/>
  <c r="M30" i="47"/>
  <c r="L30" i="47"/>
  <c r="K30" i="47"/>
  <c r="J30" i="47"/>
  <c r="I30" i="47"/>
  <c r="H30" i="47"/>
  <c r="G30" i="47"/>
  <c r="F30" i="47"/>
  <c r="F41" i="47" s="1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K41" i="47" s="1"/>
  <c r="J26" i="47"/>
  <c r="O26" i="47" s="1"/>
  <c r="P26" i="47" s="1"/>
  <c r="I26" i="47"/>
  <c r="H26" i="47"/>
  <c r="G26" i="47"/>
  <c r="F26" i="47"/>
  <c r="E26" i="47"/>
  <c r="D26" i="47"/>
  <c r="O25" i="47"/>
  <c r="P25" i="47"/>
  <c r="O24" i="47"/>
  <c r="P24" i="47" s="1"/>
  <c r="O23" i="47"/>
  <c r="P23" i="47"/>
  <c r="O22" i="47"/>
  <c r="P22" i="47"/>
  <c r="O21" i="47"/>
  <c r="P21" i="47"/>
  <c r="N20" i="47"/>
  <c r="M20" i="47"/>
  <c r="L20" i="47"/>
  <c r="K20" i="47"/>
  <c r="J20" i="47"/>
  <c r="I20" i="47"/>
  <c r="H20" i="47"/>
  <c r="G20" i="47"/>
  <c r="O20" i="47" s="1"/>
  <c r="P20" i="47" s="1"/>
  <c r="F20" i="47"/>
  <c r="E20" i="47"/>
  <c r="D20" i="47"/>
  <c r="O19" i="47"/>
  <c r="P19" i="47" s="1"/>
  <c r="O18" i="47"/>
  <c r="P18" i="47" s="1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E41" i="47" s="1"/>
  <c r="D14" i="47"/>
  <c r="O14" i="47" s="1"/>
  <c r="P14" i="47" s="1"/>
  <c r="O13" i="47"/>
  <c r="P13" i="47"/>
  <c r="O12" i="47"/>
  <c r="P12" i="47" s="1"/>
  <c r="O11" i="47"/>
  <c r="P11" i="47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H41" i="47" s="1"/>
  <c r="G5" i="47"/>
  <c r="G41" i="47" s="1"/>
  <c r="F5" i="47"/>
  <c r="E5" i="47"/>
  <c r="D5" i="47"/>
  <c r="N40" i="45"/>
  <c r="O40" i="45" s="1"/>
  <c r="N39" i="45"/>
  <c r="O39" i="45" s="1"/>
  <c r="M38" i="45"/>
  <c r="L38" i="45"/>
  <c r="K38" i="45"/>
  <c r="J38" i="45"/>
  <c r="I38" i="45"/>
  <c r="N38" i="45" s="1"/>
  <c r="O38" i="45" s="1"/>
  <c r="H38" i="45"/>
  <c r="G38" i="45"/>
  <c r="F38" i="45"/>
  <c r="E38" i="45"/>
  <c r="D38" i="45"/>
  <c r="N37" i="45"/>
  <c r="O37" i="45" s="1"/>
  <c r="N36" i="45"/>
  <c r="O36" i="45"/>
  <c r="N35" i="45"/>
  <c r="O35" i="45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3" i="45" s="1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N30" i="45" s="1"/>
  <c r="O30" i="45" s="1"/>
  <c r="D30" i="45"/>
  <c r="N29" i="45"/>
  <c r="O29" i="45" s="1"/>
  <c r="N28" i="45"/>
  <c r="O28" i="45" s="1"/>
  <c r="N27" i="45"/>
  <c r="O27" i="45" s="1"/>
  <c r="M26" i="45"/>
  <c r="L26" i="45"/>
  <c r="K26" i="45"/>
  <c r="J26" i="45"/>
  <c r="J41" i="45" s="1"/>
  <c r="I26" i="45"/>
  <c r="I41" i="45" s="1"/>
  <c r="H26" i="45"/>
  <c r="G26" i="45"/>
  <c r="F26" i="45"/>
  <c r="E26" i="45"/>
  <c r="D26" i="45"/>
  <c r="N25" i="45"/>
  <c r="O25" i="45" s="1"/>
  <c r="N24" i="45"/>
  <c r="O24" i="45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F41" i="45" s="1"/>
  <c r="E20" i="45"/>
  <c r="N20" i="45" s="1"/>
  <c r="O20" i="45" s="1"/>
  <c r="D20" i="45"/>
  <c r="N19" i="45"/>
  <c r="O19" i="45" s="1"/>
  <c r="N18" i="45"/>
  <c r="O18" i="45" s="1"/>
  <c r="N17" i="45"/>
  <c r="O17" i="45" s="1"/>
  <c r="N16" i="45"/>
  <c r="O16" i="45"/>
  <c r="N15" i="45"/>
  <c r="O15" i="45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D41" i="45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N40" i="44" s="1"/>
  <c r="O40" i="44" s="1"/>
  <c r="D40" i="44"/>
  <c r="N39" i="44"/>
  <c r="O39" i="44" s="1"/>
  <c r="N38" i="44"/>
  <c r="O38" i="44" s="1"/>
  <c r="N37" i="44"/>
  <c r="O37" i="44" s="1"/>
  <c r="N36" i="44"/>
  <c r="O36" i="44"/>
  <c r="M35" i="44"/>
  <c r="L35" i="44"/>
  <c r="L43" i="44" s="1"/>
  <c r="K35" i="44"/>
  <c r="N35" i="44" s="1"/>
  <c r="O35" i="44" s="1"/>
  <c r="J35" i="44"/>
  <c r="I35" i="44"/>
  <c r="H35" i="44"/>
  <c r="G35" i="44"/>
  <c r="F35" i="44"/>
  <c r="E35" i="44"/>
  <c r="D35" i="44"/>
  <c r="N34" i="44"/>
  <c r="O34" i="44"/>
  <c r="N33" i="44"/>
  <c r="O33" i="44"/>
  <c r="M32" i="44"/>
  <c r="N32" i="44" s="1"/>
  <c r="O32" i="44" s="1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N28" i="44" s="1"/>
  <c r="O28" i="44" s="1"/>
  <c r="D28" i="44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F43" i="44" s="1"/>
  <c r="E20" i="44"/>
  <c r="E43" i="44" s="1"/>
  <c r="D20" i="44"/>
  <c r="N19" i="44"/>
  <c r="O19" i="44" s="1"/>
  <c r="N18" i="44"/>
  <c r="O18" i="44" s="1"/>
  <c r="N17" i="44"/>
  <c r="O17" i="44" s="1"/>
  <c r="N16" i="44"/>
  <c r="O16" i="44"/>
  <c r="N15" i="44"/>
  <c r="O15" i="44"/>
  <c r="M14" i="44"/>
  <c r="M43" i="44" s="1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D43" i="44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40" i="43" s="1"/>
  <c r="O40" i="43" s="1"/>
  <c r="N39" i="43"/>
  <c r="O39" i="43" s="1"/>
  <c r="N38" i="43"/>
  <c r="O38" i="43" s="1"/>
  <c r="N37" i="43"/>
  <c r="O37" i="43" s="1"/>
  <c r="N36" i="43"/>
  <c r="O36" i="43" s="1"/>
  <c r="M35" i="43"/>
  <c r="L35" i="43"/>
  <c r="K35" i="43"/>
  <c r="J35" i="43"/>
  <c r="J42" i="43" s="1"/>
  <c r="I35" i="43"/>
  <c r="N35" i="43" s="1"/>
  <c r="O35" i="43" s="1"/>
  <c r="H35" i="43"/>
  <c r="G35" i="43"/>
  <c r="F35" i="43"/>
  <c r="E35" i="43"/>
  <c r="D35" i="43"/>
  <c r="N34" i="43"/>
  <c r="O34" i="43" s="1"/>
  <c r="N33" i="43"/>
  <c r="O33" i="43" s="1"/>
  <c r="M32" i="43"/>
  <c r="L32" i="43"/>
  <c r="K32" i="43"/>
  <c r="N32" i="43" s="1"/>
  <c r="O32" i="43" s="1"/>
  <c r="J32" i="43"/>
  <c r="I32" i="43"/>
  <c r="H32" i="43"/>
  <c r="G32" i="43"/>
  <c r="F32" i="43"/>
  <c r="E32" i="43"/>
  <c r="D32" i="43"/>
  <c r="N31" i="43"/>
  <c r="O31" i="43" s="1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D42" i="43" s="1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L42" i="43" s="1"/>
  <c r="K14" i="43"/>
  <c r="K42" i="43" s="1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42" i="43" s="1"/>
  <c r="L5" i="43"/>
  <c r="K5" i="43"/>
  <c r="J5" i="43"/>
  <c r="I5" i="43"/>
  <c r="H5" i="43"/>
  <c r="G5" i="43"/>
  <c r="F5" i="43"/>
  <c r="E5" i="43"/>
  <c r="D5" i="43"/>
  <c r="N43" i="42"/>
  <c r="O43" i="42"/>
  <c r="M42" i="42"/>
  <c r="N42" i="42" s="1"/>
  <c r="O42" i="42" s="1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H44" i="42" s="1"/>
  <c r="G37" i="42"/>
  <c r="N37" i="42" s="1"/>
  <c r="O37" i="42" s="1"/>
  <c r="F37" i="42"/>
  <c r="E37" i="42"/>
  <c r="D37" i="42"/>
  <c r="N36" i="42"/>
  <c r="O36" i="42" s="1"/>
  <c r="N35" i="42"/>
  <c r="O35" i="42" s="1"/>
  <c r="M34" i="42"/>
  <c r="L34" i="42"/>
  <c r="K34" i="42"/>
  <c r="J34" i="42"/>
  <c r="I34" i="42"/>
  <c r="N34" i="42" s="1"/>
  <c r="O34" i="42" s="1"/>
  <c r="H34" i="42"/>
  <c r="G34" i="42"/>
  <c r="F34" i="42"/>
  <c r="E34" i="42"/>
  <c r="D34" i="42"/>
  <c r="N33" i="42"/>
  <c r="O33" i="42" s="1"/>
  <c r="N32" i="42"/>
  <c r="O32" i="42" s="1"/>
  <c r="N31" i="42"/>
  <c r="O31" i="42"/>
  <c r="M30" i="42"/>
  <c r="N30" i="42" s="1"/>
  <c r="O30" i="42" s="1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F44" i="42" s="1"/>
  <c r="E20" i="42"/>
  <c r="N20" i="42" s="1"/>
  <c r="O20" i="42" s="1"/>
  <c r="D20" i="42"/>
  <c r="N19" i="42"/>
  <c r="O19" i="42" s="1"/>
  <c r="N18" i="42"/>
  <c r="O18" i="42" s="1"/>
  <c r="N17" i="42"/>
  <c r="O17" i="42" s="1"/>
  <c r="N16" i="42"/>
  <c r="O16" i="42" s="1"/>
  <c r="N15" i="42"/>
  <c r="O15" i="42"/>
  <c r="M14" i="42"/>
  <c r="M44" i="42" s="1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5" i="42" s="1"/>
  <c r="O5" i="42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40" i="41" s="1"/>
  <c r="O40" i="41" s="1"/>
  <c r="N39" i="41"/>
  <c r="O39" i="41" s="1"/>
  <c r="N38" i="41"/>
  <c r="O38" i="41" s="1"/>
  <c r="N37" i="41"/>
  <c r="O37" i="41" s="1"/>
  <c r="N36" i="41"/>
  <c r="O36" i="41" s="1"/>
  <c r="M35" i="41"/>
  <c r="L35" i="41"/>
  <c r="K35" i="41"/>
  <c r="J35" i="41"/>
  <c r="I35" i="41"/>
  <c r="N35" i="41" s="1"/>
  <c r="O35" i="41" s="1"/>
  <c r="H35" i="41"/>
  <c r="G35" i="41"/>
  <c r="F35" i="41"/>
  <c r="E35" i="41"/>
  <c r="D35" i="41"/>
  <c r="N34" i="41"/>
  <c r="O34" i="41" s="1"/>
  <c r="N33" i="41"/>
  <c r="O33" i="41" s="1"/>
  <c r="M32" i="41"/>
  <c r="L32" i="41"/>
  <c r="K32" i="41"/>
  <c r="N32" i="41" s="1"/>
  <c r="O32" i="41" s="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20" i="41" s="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L42" i="41" s="1"/>
  <c r="K14" i="41"/>
  <c r="N14" i="41" s="1"/>
  <c r="O14" i="41" s="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N5" i="41" s="1"/>
  <c r="O5" i="41" s="1"/>
  <c r="L5" i="41"/>
  <c r="K5" i="41"/>
  <c r="J5" i="41"/>
  <c r="I5" i="41"/>
  <c r="H5" i="41"/>
  <c r="G5" i="41"/>
  <c r="F5" i="41"/>
  <c r="E5" i="41"/>
  <c r="D5" i="41"/>
  <c r="N40" i="40"/>
  <c r="O40" i="40"/>
  <c r="M39" i="40"/>
  <c r="N39" i="40" s="1"/>
  <c r="O39" i="40" s="1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N34" i="40" s="1"/>
  <c r="O34" i="40" s="1"/>
  <c r="F34" i="40"/>
  <c r="E34" i="40"/>
  <c r="D34" i="40"/>
  <c r="N33" i="40"/>
  <c r="O33" i="40" s="1"/>
  <c r="N32" i="40"/>
  <c r="O32" i="40" s="1"/>
  <c r="M31" i="40"/>
  <c r="L31" i="40"/>
  <c r="K31" i="40"/>
  <c r="J31" i="40"/>
  <c r="I31" i="40"/>
  <c r="N31" i="40" s="1"/>
  <c r="O31" i="40" s="1"/>
  <c r="H31" i="40"/>
  <c r="G31" i="40"/>
  <c r="F31" i="40"/>
  <c r="E31" i="40"/>
  <c r="D31" i="40"/>
  <c r="N30" i="40"/>
  <c r="O30" i="40" s="1"/>
  <c r="N29" i="40"/>
  <c r="O29" i="40" s="1"/>
  <c r="N28" i="40"/>
  <c r="O28" i="40"/>
  <c r="M27" i="40"/>
  <c r="M41" i="40" s="1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L41" i="40" s="1"/>
  <c r="K20" i="40"/>
  <c r="K41" i="40" s="1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H41" i="40" s="1"/>
  <c r="G14" i="40"/>
  <c r="G41" i="40" s="1"/>
  <c r="F14" i="40"/>
  <c r="E14" i="40"/>
  <c r="D14" i="40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J41" i="40" s="1"/>
  <c r="I5" i="40"/>
  <c r="I41" i="40" s="1"/>
  <c r="H5" i="40"/>
  <c r="G5" i="40"/>
  <c r="F5" i="40"/>
  <c r="E5" i="40"/>
  <c r="D5" i="40"/>
  <c r="N42" i="39"/>
  <c r="O42" i="39" s="1"/>
  <c r="M41" i="39"/>
  <c r="L41" i="39"/>
  <c r="K41" i="39"/>
  <c r="J41" i="39"/>
  <c r="I41" i="39"/>
  <c r="N41" i="39" s="1"/>
  <c r="O41" i="39" s="1"/>
  <c r="H41" i="39"/>
  <c r="G41" i="39"/>
  <c r="F41" i="39"/>
  <c r="E41" i="39"/>
  <c r="D41" i="39"/>
  <c r="N40" i="39"/>
  <c r="O40" i="39" s="1"/>
  <c r="N39" i="39"/>
  <c r="O39" i="39" s="1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D43" i="39" s="1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H43" i="39" s="1"/>
  <c r="G33" i="39"/>
  <c r="G43" i="39" s="1"/>
  <c r="F33" i="39"/>
  <c r="E33" i="39"/>
  <c r="D33" i="39"/>
  <c r="N32" i="39"/>
  <c r="O32" i="39" s="1"/>
  <c r="N31" i="39"/>
  <c r="O31" i="39" s="1"/>
  <c r="N30" i="39"/>
  <c r="O30" i="39" s="1"/>
  <c r="M29" i="39"/>
  <c r="L29" i="39"/>
  <c r="K29" i="39"/>
  <c r="N29" i="39" s="1"/>
  <c r="O29" i="39" s="1"/>
  <c r="J29" i="39"/>
  <c r="I29" i="39"/>
  <c r="H29" i="39"/>
  <c r="G29" i="39"/>
  <c r="F29" i="39"/>
  <c r="E29" i="39"/>
  <c r="D29" i="39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M20" i="39"/>
  <c r="N20" i="39" s="1"/>
  <c r="O20" i="39" s="1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J43" i="39" s="1"/>
  <c r="I14" i="39"/>
  <c r="N14" i="39" s="1"/>
  <c r="O14" i="39" s="1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43" i="39" s="1"/>
  <c r="K5" i="39"/>
  <c r="N5" i="39" s="1"/>
  <c r="O5" i="39" s="1"/>
  <c r="J5" i="39"/>
  <c r="I5" i="39"/>
  <c r="H5" i="39"/>
  <c r="G5" i="39"/>
  <c r="F5" i="39"/>
  <c r="E5" i="39"/>
  <c r="D5" i="39"/>
  <c r="N41" i="38"/>
  <c r="O41" i="38" s="1"/>
  <c r="M40" i="38"/>
  <c r="L40" i="38"/>
  <c r="K40" i="38"/>
  <c r="J40" i="38"/>
  <c r="I40" i="38"/>
  <c r="H40" i="38"/>
  <c r="G40" i="38"/>
  <c r="F40" i="38"/>
  <c r="E40" i="38"/>
  <c r="N40" i="38" s="1"/>
  <c r="O40" i="38" s="1"/>
  <c r="D40" i="38"/>
  <c r="N39" i="38"/>
  <c r="O39" i="38"/>
  <c r="N38" i="38"/>
  <c r="O38" i="38" s="1"/>
  <c r="N37" i="38"/>
  <c r="O37" i="38" s="1"/>
  <c r="N36" i="38"/>
  <c r="O36" i="38" s="1"/>
  <c r="M35" i="38"/>
  <c r="L35" i="38"/>
  <c r="K35" i="38"/>
  <c r="J35" i="38"/>
  <c r="I35" i="38"/>
  <c r="H35" i="38"/>
  <c r="H42" i="38" s="1"/>
  <c r="G35" i="38"/>
  <c r="N35" i="38" s="1"/>
  <c r="O35" i="38" s="1"/>
  <c r="F35" i="38"/>
  <c r="E35" i="38"/>
  <c r="D35" i="38"/>
  <c r="N34" i="38"/>
  <c r="O34" i="38" s="1"/>
  <c r="N33" i="38"/>
  <c r="O33" i="38" s="1"/>
  <c r="N32" i="38"/>
  <c r="O32" i="38" s="1"/>
  <c r="M31" i="38"/>
  <c r="L31" i="38"/>
  <c r="K31" i="38"/>
  <c r="N31" i="38" s="1"/>
  <c r="O31" i="38" s="1"/>
  <c r="J31" i="38"/>
  <c r="I31" i="38"/>
  <c r="H31" i="38"/>
  <c r="G31" i="38"/>
  <c r="F31" i="38"/>
  <c r="E31" i="38"/>
  <c r="D31" i="38"/>
  <c r="N30" i="38"/>
  <c r="O30" i="38" s="1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F42" i="38" s="1"/>
  <c r="E27" i="38"/>
  <c r="E42" i="38" s="1"/>
  <c r="D27" i="38"/>
  <c r="N26" i="38"/>
  <c r="O26" i="38" s="1"/>
  <c r="N25" i="38"/>
  <c r="O25" i="38" s="1"/>
  <c r="N24" i="38"/>
  <c r="O24" i="38" s="1"/>
  <c r="N23" i="38"/>
  <c r="O23" i="38" s="1"/>
  <c r="N22" i="38"/>
  <c r="O22" i="38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L42" i="38" s="1"/>
  <c r="K14" i="38"/>
  <c r="N14" i="38" s="1"/>
  <c r="O14" i="38" s="1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/>
  <c r="M5" i="38"/>
  <c r="M42" i="38" s="1"/>
  <c r="L5" i="38"/>
  <c r="K5" i="38"/>
  <c r="J5" i="38"/>
  <c r="J42" i="38"/>
  <c r="I5" i="38"/>
  <c r="H5" i="38"/>
  <c r="G5" i="38"/>
  <c r="F5" i="38"/>
  <c r="E5" i="38"/>
  <c r="D5" i="38"/>
  <c r="N45" i="37"/>
  <c r="O45" i="37"/>
  <c r="M44" i="37"/>
  <c r="L44" i="37"/>
  <c r="K44" i="37"/>
  <c r="J44" i="37"/>
  <c r="I44" i="37"/>
  <c r="H44" i="37"/>
  <c r="G44" i="37"/>
  <c r="F44" i="37"/>
  <c r="E44" i="37"/>
  <c r="D44" i="37"/>
  <c r="N43" i="37"/>
  <c r="O43" i="37"/>
  <c r="N42" i="37"/>
  <c r="O42" i="37"/>
  <c r="N41" i="37"/>
  <c r="O41" i="37"/>
  <c r="N40" i="37"/>
  <c r="O40" i="37"/>
  <c r="N39" i="37"/>
  <c r="O39" i="37" s="1"/>
  <c r="M38" i="37"/>
  <c r="L38" i="37"/>
  <c r="K38" i="37"/>
  <c r="J38" i="37"/>
  <c r="N38" i="37" s="1"/>
  <c r="O38" i="37" s="1"/>
  <c r="I38" i="37"/>
  <c r="H38" i="37"/>
  <c r="G38" i="37"/>
  <c r="F38" i="37"/>
  <c r="E38" i="37"/>
  <c r="D38" i="37"/>
  <c r="N37" i="37"/>
  <c r="O37" i="37" s="1"/>
  <c r="N36" i="37"/>
  <c r="O36" i="37" s="1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 s="1"/>
  <c r="O29" i="37" s="1"/>
  <c r="N28" i="37"/>
  <c r="O28" i="37" s="1"/>
  <c r="N27" i="37"/>
  <c r="O27" i="37" s="1"/>
  <c r="N26" i="37"/>
  <c r="O26" i="37"/>
  <c r="N25" i="37"/>
  <c r="O25" i="37"/>
  <c r="N24" i="37"/>
  <c r="O24" i="37"/>
  <c r="N23" i="37"/>
  <c r="O23" i="37"/>
  <c r="N22" i="37"/>
  <c r="O22" i="37" s="1"/>
  <c r="M21" i="37"/>
  <c r="L21" i="37"/>
  <c r="K21" i="37"/>
  <c r="J21" i="37"/>
  <c r="N21" i="37" s="1"/>
  <c r="O21" i="37" s="1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E46" i="37" s="1"/>
  <c r="D16" i="37"/>
  <c r="N15" i="37"/>
  <c r="O15" i="37"/>
  <c r="N14" i="37"/>
  <c r="O14" i="37"/>
  <c r="N13" i="37"/>
  <c r="O13" i="37"/>
  <c r="N12" i="37"/>
  <c r="O12" i="37" s="1"/>
  <c r="N11" i="37"/>
  <c r="O11" i="37" s="1"/>
  <c r="N10" i="37"/>
  <c r="O10" i="37"/>
  <c r="N9" i="37"/>
  <c r="O9" i="37"/>
  <c r="N8" i="37"/>
  <c r="O8" i="37" s="1"/>
  <c r="N7" i="37"/>
  <c r="O7" i="37"/>
  <c r="N6" i="37"/>
  <c r="O6" i="37" s="1"/>
  <c r="M5" i="37"/>
  <c r="L5" i="37"/>
  <c r="K5" i="37"/>
  <c r="K46" i="37" s="1"/>
  <c r="J5" i="37"/>
  <c r="J46" i="37" s="1"/>
  <c r="I5" i="37"/>
  <c r="H5" i="37"/>
  <c r="H46" i="37" s="1"/>
  <c r="G5" i="37"/>
  <c r="F5" i="37"/>
  <c r="E5" i="37"/>
  <c r="D5" i="37"/>
  <c r="D46" i="37" s="1"/>
  <c r="N42" i="36"/>
  <c r="O42" i="36" s="1"/>
  <c r="M41" i="36"/>
  <c r="L41" i="36"/>
  <c r="N41" i="36" s="1"/>
  <c r="O41" i="36" s="1"/>
  <c r="K41" i="36"/>
  <c r="J41" i="36"/>
  <c r="I41" i="36"/>
  <c r="H41" i="36"/>
  <c r="G41" i="36"/>
  <c r="F41" i="36"/>
  <c r="E41" i="36"/>
  <c r="D41" i="36"/>
  <c r="N40" i="36"/>
  <c r="O40" i="36" s="1"/>
  <c r="N39" i="36"/>
  <c r="O39" i="36"/>
  <c r="N38" i="36"/>
  <c r="O38" i="36"/>
  <c r="N37" i="36"/>
  <c r="O37" i="36" s="1"/>
  <c r="M36" i="36"/>
  <c r="L36" i="36"/>
  <c r="K36" i="36"/>
  <c r="J36" i="36"/>
  <c r="I36" i="36"/>
  <c r="H36" i="36"/>
  <c r="G36" i="36"/>
  <c r="G43" i="36" s="1"/>
  <c r="F36" i="36"/>
  <c r="N36" i="36" s="1"/>
  <c r="O36" i="36" s="1"/>
  <c r="E36" i="36"/>
  <c r="D36" i="36"/>
  <c r="N35" i="36"/>
  <c r="O35" i="36" s="1"/>
  <c r="N34" i="36"/>
  <c r="O34" i="36"/>
  <c r="N33" i="36"/>
  <c r="O33" i="36" s="1"/>
  <c r="M32" i="36"/>
  <c r="L32" i="36"/>
  <c r="K32" i="36"/>
  <c r="K43" i="36" s="1"/>
  <c r="J32" i="36"/>
  <c r="J43" i="36" s="1"/>
  <c r="I32" i="36"/>
  <c r="H32" i="36"/>
  <c r="G32" i="36"/>
  <c r="F32" i="36"/>
  <c r="E32" i="36"/>
  <c r="D32" i="36"/>
  <c r="N31" i="36"/>
  <c r="O31" i="36" s="1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/>
  <c r="M21" i="36"/>
  <c r="L21" i="36"/>
  <c r="K21" i="36"/>
  <c r="J21" i="36"/>
  <c r="I21" i="36"/>
  <c r="H21" i="36"/>
  <c r="G21" i="36"/>
  <c r="F21" i="36"/>
  <c r="E21" i="36"/>
  <c r="E43" i="36" s="1"/>
  <c r="D21" i="36"/>
  <c r="D43" i="36" s="1"/>
  <c r="N20" i="36"/>
  <c r="O20" i="36"/>
  <c r="N19" i="36"/>
  <c r="O19" i="36" s="1"/>
  <c r="N18" i="36"/>
  <c r="O18" i="36"/>
  <c r="N17" i="36"/>
  <c r="O17" i="36" s="1"/>
  <c r="N16" i="36"/>
  <c r="O16" i="36" s="1"/>
  <c r="M15" i="36"/>
  <c r="M43" i="36" s="1"/>
  <c r="L15" i="36"/>
  <c r="K15" i="36"/>
  <c r="J15" i="36"/>
  <c r="I15" i="36"/>
  <c r="H15" i="36"/>
  <c r="G15" i="36"/>
  <c r="F15" i="36"/>
  <c r="N15" i="36" s="1"/>
  <c r="O15" i="36" s="1"/>
  <c r="E15" i="36"/>
  <c r="D15" i="36"/>
  <c r="N14" i="36"/>
  <c r="O14" i="36"/>
  <c r="N13" i="36"/>
  <c r="O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L43" i="36" s="1"/>
  <c r="K5" i="36"/>
  <c r="J5" i="36"/>
  <c r="I5" i="36"/>
  <c r="H5" i="36"/>
  <c r="N5" i="36" s="1"/>
  <c r="O5" i="36" s="1"/>
  <c r="H43" i="36"/>
  <c r="G5" i="36"/>
  <c r="F5" i="36"/>
  <c r="E5" i="36"/>
  <c r="D5" i="36"/>
  <c r="N40" i="35"/>
  <c r="O40" i="35"/>
  <c r="M39" i="35"/>
  <c r="L39" i="35"/>
  <c r="K39" i="35"/>
  <c r="J39" i="35"/>
  <c r="I39" i="35"/>
  <c r="N39" i="35" s="1"/>
  <c r="O39" i="35" s="1"/>
  <c r="H39" i="35"/>
  <c r="G39" i="35"/>
  <c r="F39" i="35"/>
  <c r="E39" i="35"/>
  <c r="D39" i="35"/>
  <c r="N38" i="35"/>
  <c r="O38" i="35" s="1"/>
  <c r="N37" i="35"/>
  <c r="O37" i="35"/>
  <c r="N36" i="35"/>
  <c r="O36" i="35" s="1"/>
  <c r="N35" i="35"/>
  <c r="O35" i="35" s="1"/>
  <c r="M34" i="35"/>
  <c r="L34" i="35"/>
  <c r="K34" i="35"/>
  <c r="J34" i="35"/>
  <c r="I34" i="35"/>
  <c r="H34" i="35"/>
  <c r="G34" i="35"/>
  <c r="F34" i="35"/>
  <c r="F41" i="35" s="1"/>
  <c r="E34" i="35"/>
  <c r="N34" i="35" s="1"/>
  <c r="O34" i="35" s="1"/>
  <c r="D34" i="35"/>
  <c r="N33" i="35"/>
  <c r="O33" i="35" s="1"/>
  <c r="N32" i="35"/>
  <c r="O32" i="35"/>
  <c r="M31" i="35"/>
  <c r="L31" i="35"/>
  <c r="K31" i="35"/>
  <c r="J31" i="35"/>
  <c r="I31" i="35"/>
  <c r="I41" i="35" s="1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/>
  <c r="M27" i="35"/>
  <c r="L27" i="35"/>
  <c r="K27" i="35"/>
  <c r="J27" i="35"/>
  <c r="I27" i="35"/>
  <c r="H27" i="35"/>
  <c r="G27" i="35"/>
  <c r="F27" i="35"/>
  <c r="E27" i="35"/>
  <c r="D27" i="35"/>
  <c r="N26" i="35"/>
  <c r="O26" i="35"/>
  <c r="N25" i="35"/>
  <c r="O25" i="35"/>
  <c r="N24" i="35"/>
  <c r="O24" i="35" s="1"/>
  <c r="N23" i="35"/>
  <c r="O23" i="35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/>
  <c r="N17" i="35"/>
  <c r="O17" i="35" s="1"/>
  <c r="N16" i="35"/>
  <c r="O16" i="35"/>
  <c r="N15" i="35"/>
  <c r="O15" i="35" s="1"/>
  <c r="M14" i="35"/>
  <c r="L14" i="35"/>
  <c r="K14" i="35"/>
  <c r="J14" i="35"/>
  <c r="N14" i="35" s="1"/>
  <c r="O14" i="35" s="1"/>
  <c r="I14" i="35"/>
  <c r="H14" i="35"/>
  <c r="H41" i="35" s="1"/>
  <c r="G14" i="35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M41" i="35" s="1"/>
  <c r="L5" i="35"/>
  <c r="L41" i="35" s="1"/>
  <c r="K5" i="35"/>
  <c r="K41" i="35" s="1"/>
  <c r="J5" i="35"/>
  <c r="J41" i="35" s="1"/>
  <c r="I5" i="35"/>
  <c r="H5" i="35"/>
  <c r="G5" i="35"/>
  <c r="F5" i="35"/>
  <c r="E5" i="35"/>
  <c r="D5" i="35"/>
  <c r="N41" i="34"/>
  <c r="O41" i="34"/>
  <c r="M40" i="34"/>
  <c r="N40" i="34" s="1"/>
  <c r="O40" i="34" s="1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 s="1"/>
  <c r="N37" i="34"/>
  <c r="O37" i="34"/>
  <c r="N36" i="34"/>
  <c r="O36" i="34" s="1"/>
  <c r="M35" i="34"/>
  <c r="L35" i="34"/>
  <c r="K35" i="34"/>
  <c r="J35" i="34"/>
  <c r="N35" i="34" s="1"/>
  <c r="O35" i="34" s="1"/>
  <c r="I35" i="34"/>
  <c r="H35" i="34"/>
  <c r="G35" i="34"/>
  <c r="F35" i="34"/>
  <c r="E35" i="34"/>
  <c r="D35" i="34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/>
  <c r="N21" i="34"/>
  <c r="O21" i="34" s="1"/>
  <c r="M20" i="34"/>
  <c r="L20" i="34"/>
  <c r="K20" i="34"/>
  <c r="J20" i="34"/>
  <c r="J42" i="34" s="1"/>
  <c r="I20" i="34"/>
  <c r="H20" i="34"/>
  <c r="G20" i="34"/>
  <c r="N20" i="34" s="1"/>
  <c r="O20" i="34" s="1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M14" i="34"/>
  <c r="M42" i="34" s="1"/>
  <c r="L14" i="34"/>
  <c r="K14" i="34"/>
  <c r="J14" i="34"/>
  <c r="I14" i="34"/>
  <c r="H14" i="34"/>
  <c r="H42" i="34" s="1"/>
  <c r="G14" i="34"/>
  <c r="N14" i="34" s="1"/>
  <c r="O14" i="34" s="1"/>
  <c r="F14" i="34"/>
  <c r="E14" i="34"/>
  <c r="D14" i="34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L42" i="34" s="1"/>
  <c r="K5" i="34"/>
  <c r="N5" i="34" s="1"/>
  <c r="O5" i="34" s="1"/>
  <c r="K42" i="34"/>
  <c r="J5" i="34"/>
  <c r="I5" i="34"/>
  <c r="I42" i="34" s="1"/>
  <c r="H5" i="34"/>
  <c r="G5" i="34"/>
  <c r="F5" i="34"/>
  <c r="F42" i="34"/>
  <c r="E5" i="34"/>
  <c r="D5" i="34"/>
  <c r="N43" i="33"/>
  <c r="O43" i="33" s="1"/>
  <c r="N31" i="33"/>
  <c r="O31" i="33"/>
  <c r="N32" i="33"/>
  <c r="O32" i="33" s="1"/>
  <c r="N33" i="33"/>
  <c r="O33" i="33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/>
  <c r="N28" i="33"/>
  <c r="O28" i="33" s="1"/>
  <c r="N29" i="33"/>
  <c r="O29" i="33" s="1"/>
  <c r="N8" i="33"/>
  <c r="O8" i="33"/>
  <c r="N9" i="33"/>
  <c r="O9" i="33" s="1"/>
  <c r="E30" i="33"/>
  <c r="F30" i="33"/>
  <c r="G30" i="33"/>
  <c r="N30" i="33"/>
  <c r="O30" i="33"/>
  <c r="H30" i="33"/>
  <c r="I30" i="33"/>
  <c r="J30" i="33"/>
  <c r="K30" i="33"/>
  <c r="L30" i="33"/>
  <c r="M30" i="33"/>
  <c r="D30" i="33"/>
  <c r="E20" i="33"/>
  <c r="F20" i="33"/>
  <c r="G20" i="33"/>
  <c r="N20" i="33" s="1"/>
  <c r="O20" i="33" s="1"/>
  <c r="G44" i="33"/>
  <c r="H20" i="33"/>
  <c r="I20" i="33"/>
  <c r="J20" i="33"/>
  <c r="K20" i="33"/>
  <c r="L20" i="33"/>
  <c r="M20" i="33"/>
  <c r="D20" i="33"/>
  <c r="E14" i="33"/>
  <c r="N14" i="33" s="1"/>
  <c r="O14" i="33" s="1"/>
  <c r="F14" i="33"/>
  <c r="F44" i="33" s="1"/>
  <c r="G14" i="33"/>
  <c r="H14" i="33"/>
  <c r="H44" i="33" s="1"/>
  <c r="I14" i="33"/>
  <c r="J14" i="33"/>
  <c r="K14" i="33"/>
  <c r="K44" i="33" s="1"/>
  <c r="L14" i="33"/>
  <c r="M14" i="33"/>
  <c r="D14" i="33"/>
  <c r="E5" i="33"/>
  <c r="E44" i="33"/>
  <c r="F5" i="33"/>
  <c r="G5" i="33"/>
  <c r="H5" i="33"/>
  <c r="I5" i="33"/>
  <c r="J5" i="33"/>
  <c r="K5" i="33"/>
  <c r="L5" i="33"/>
  <c r="L44" i="33" s="1"/>
  <c r="M5" i="33"/>
  <c r="M44" i="33" s="1"/>
  <c r="D5" i="33"/>
  <c r="N5" i="33" s="1"/>
  <c r="O5" i="33" s="1"/>
  <c r="E42" i="33"/>
  <c r="F42" i="33"/>
  <c r="G42" i="33"/>
  <c r="H42" i="33"/>
  <c r="I42" i="33"/>
  <c r="J42" i="33"/>
  <c r="K42" i="33"/>
  <c r="L42" i="33"/>
  <c r="M42" i="33"/>
  <c r="D42" i="33"/>
  <c r="N42" i="33"/>
  <c r="O42" i="33" s="1"/>
  <c r="N39" i="33"/>
  <c r="N40" i="33"/>
  <c r="N41" i="33"/>
  <c r="O41" i="33"/>
  <c r="N38" i="33"/>
  <c r="O38" i="33" s="1"/>
  <c r="E37" i="33"/>
  <c r="F37" i="33"/>
  <c r="G37" i="33"/>
  <c r="H37" i="33"/>
  <c r="I37" i="33"/>
  <c r="I44" i="33" s="1"/>
  <c r="J37" i="33"/>
  <c r="J44" i="33"/>
  <c r="K37" i="33"/>
  <c r="L37" i="33"/>
  <c r="M37" i="33"/>
  <c r="D37" i="33"/>
  <c r="N37" i="33" s="1"/>
  <c r="O37" i="33" s="1"/>
  <c r="E34" i="33"/>
  <c r="F34" i="33"/>
  <c r="N34" i="33"/>
  <c r="O34" i="33"/>
  <c r="G34" i="33"/>
  <c r="H34" i="33"/>
  <c r="I34" i="33"/>
  <c r="J34" i="33"/>
  <c r="K34" i="33"/>
  <c r="L34" i="33"/>
  <c r="M34" i="33"/>
  <c r="D34" i="33"/>
  <c r="N36" i="33"/>
  <c r="O36" i="33" s="1"/>
  <c r="N35" i="33"/>
  <c r="O35" i="33"/>
  <c r="O40" i="33"/>
  <c r="O39" i="33"/>
  <c r="N16" i="33"/>
  <c r="O16" i="33" s="1"/>
  <c r="N17" i="33"/>
  <c r="O17" i="33"/>
  <c r="N18" i="33"/>
  <c r="O18" i="33"/>
  <c r="N19" i="33"/>
  <c r="O19" i="33" s="1"/>
  <c r="N7" i="33"/>
  <c r="O7" i="33"/>
  <c r="N10" i="33"/>
  <c r="O10" i="33"/>
  <c r="N11" i="33"/>
  <c r="O11" i="33" s="1"/>
  <c r="N12" i="33"/>
  <c r="O12" i="33"/>
  <c r="N13" i="33"/>
  <c r="O13" i="33" s="1"/>
  <c r="N6" i="33"/>
  <c r="O6" i="33" s="1"/>
  <c r="N15" i="33"/>
  <c r="O15" i="33"/>
  <c r="G41" i="35"/>
  <c r="N27" i="35"/>
  <c r="O27" i="35" s="1"/>
  <c r="D41" i="35"/>
  <c r="I43" i="36"/>
  <c r="N32" i="36"/>
  <c r="O32" i="36" s="1"/>
  <c r="M46" i="37"/>
  <c r="N44" i="37"/>
  <c r="O44" i="37"/>
  <c r="G46" i="37"/>
  <c r="L46" i="37"/>
  <c r="I46" i="37"/>
  <c r="N16" i="37"/>
  <c r="O16" i="37" s="1"/>
  <c r="G42" i="38"/>
  <c r="I42" i="38"/>
  <c r="D42" i="38"/>
  <c r="N5" i="38"/>
  <c r="O5" i="38" s="1"/>
  <c r="D42" i="34"/>
  <c r="E43" i="39"/>
  <c r="M43" i="39"/>
  <c r="F43" i="39"/>
  <c r="F46" i="37"/>
  <c r="E42" i="34"/>
  <c r="F43" i="36"/>
  <c r="F41" i="40"/>
  <c r="E41" i="40"/>
  <c r="D41" i="40"/>
  <c r="M42" i="41"/>
  <c r="G42" i="41"/>
  <c r="E42" i="41"/>
  <c r="J42" i="41"/>
  <c r="K42" i="41"/>
  <c r="H42" i="41"/>
  <c r="F42" i="41"/>
  <c r="J44" i="42"/>
  <c r="L44" i="42"/>
  <c r="K44" i="42"/>
  <c r="D44" i="42"/>
  <c r="E42" i="43"/>
  <c r="N20" i="43"/>
  <c r="O20" i="43" s="1"/>
  <c r="H42" i="43"/>
  <c r="G42" i="43"/>
  <c r="F42" i="43"/>
  <c r="N28" i="43"/>
  <c r="O28" i="43"/>
  <c r="H43" i="44"/>
  <c r="G43" i="44"/>
  <c r="K43" i="44"/>
  <c r="J43" i="44"/>
  <c r="I43" i="44"/>
  <c r="K41" i="45"/>
  <c r="L41" i="45"/>
  <c r="G41" i="45"/>
  <c r="H41" i="45"/>
  <c r="O30" i="47"/>
  <c r="P30" i="47" s="1"/>
  <c r="I41" i="47"/>
  <c r="L41" i="47"/>
  <c r="M41" i="47"/>
  <c r="O42" i="48" l="1"/>
  <c r="P42" i="48" s="1"/>
  <c r="N43" i="44"/>
  <c r="O43" i="44" s="1"/>
  <c r="N41" i="40"/>
  <c r="O41" i="40" s="1"/>
  <c r="N43" i="36"/>
  <c r="O43" i="36" s="1"/>
  <c r="N42" i="34"/>
  <c r="O42" i="34" s="1"/>
  <c r="N46" i="37"/>
  <c r="O46" i="37" s="1"/>
  <c r="O33" i="47"/>
  <c r="P33" i="47" s="1"/>
  <c r="E41" i="45"/>
  <c r="N41" i="45" s="1"/>
  <c r="O41" i="45" s="1"/>
  <c r="M41" i="45"/>
  <c r="N5" i="44"/>
  <c r="O5" i="44" s="1"/>
  <c r="N14" i="44"/>
  <c r="O14" i="44" s="1"/>
  <c r="I44" i="42"/>
  <c r="D44" i="33"/>
  <c r="N44" i="33" s="1"/>
  <c r="O44" i="33" s="1"/>
  <c r="D42" i="41"/>
  <c r="N42" i="41" s="1"/>
  <c r="O42" i="41" s="1"/>
  <c r="N20" i="40"/>
  <c r="O20" i="40" s="1"/>
  <c r="N33" i="39"/>
  <c r="O33" i="39" s="1"/>
  <c r="K43" i="39"/>
  <c r="E41" i="35"/>
  <c r="N41" i="35" s="1"/>
  <c r="O41" i="35" s="1"/>
  <c r="N21" i="36"/>
  <c r="O21" i="36" s="1"/>
  <c r="N27" i="40"/>
  <c r="O27" i="40" s="1"/>
  <c r="D41" i="47"/>
  <c r="O41" i="47" s="1"/>
  <c r="P41" i="47" s="1"/>
  <c r="N26" i="45"/>
  <c r="O26" i="45" s="1"/>
  <c r="N20" i="44"/>
  <c r="O20" i="44" s="1"/>
  <c r="N27" i="38"/>
  <c r="O27" i="38" s="1"/>
  <c r="N14" i="40"/>
  <c r="O14" i="40" s="1"/>
  <c r="N5" i="35"/>
  <c r="O5" i="35" s="1"/>
  <c r="O5" i="47"/>
  <c r="P5" i="47" s="1"/>
  <c r="I42" i="43"/>
  <c r="N42" i="43" s="1"/>
  <c r="O42" i="43" s="1"/>
  <c r="N5" i="43"/>
  <c r="O5" i="43" s="1"/>
  <c r="N5" i="37"/>
  <c r="O5" i="37" s="1"/>
  <c r="I43" i="39"/>
  <c r="N43" i="39" s="1"/>
  <c r="O43" i="39" s="1"/>
  <c r="G44" i="42"/>
  <c r="N14" i="43"/>
  <c r="O14" i="43" s="1"/>
  <c r="N5" i="40"/>
  <c r="O5" i="40" s="1"/>
  <c r="G42" i="34"/>
  <c r="I42" i="41"/>
  <c r="J41" i="47"/>
  <c r="N5" i="45"/>
  <c r="O5" i="45" s="1"/>
  <c r="E44" i="42"/>
  <c r="N14" i="42"/>
  <c r="O14" i="42" s="1"/>
  <c r="K42" i="38"/>
  <c r="N42" i="38" s="1"/>
  <c r="O42" i="38" s="1"/>
  <c r="N44" i="42" l="1"/>
  <c r="O44" i="42" s="1"/>
</calcChain>
</file>

<file path=xl/sharedStrings.xml><?xml version="1.0" encoding="utf-8"?>
<sst xmlns="http://schemas.openxmlformats.org/spreadsheetml/2006/main" count="879" uniqueCount="123">
  <si>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</si>
  <si>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</si>
  <si>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</si>
  <si>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</si>
  <si>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</si>
  <si>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</si>
  <si>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</si>
  <si>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</si>
  <si>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</si>
  <si>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</si>
  <si>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</si>
  <si>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</si>
  <si>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</si>
  <si>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</si>
  <si>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</si>
  <si>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</si>
  <si>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</si>
  <si>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</si>
  <si>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</si>
  <si>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</si>
  <si>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</si>
  <si>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</si>
  <si>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</si>
  <si>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</si>
  <si>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</si>
  <si>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</si>
  <si>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</si>
  <si>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</si>
  <si>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</si>
  <si>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</si>
  <si>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</si>
  <si>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</si>
  <si>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</si>
  <si>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</si>
  <si>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</si>
  <si>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</si>
  <si>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</si>
  <si>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</si>
  <si>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Other Physical Environment Charges</t>
  </si>
  <si>
    <t>Transportation (User Fees) - Parking Facilities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</si>
  <si>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</si>
  <si>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</si>
  <si>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</si>
  <si>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</si>
  <si>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</si>
  <si>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</si>
  <si>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Pension Fund Contributions</t>
  </si>
  <si>
    <t>Other Miscellaneous Revenues - Other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</si>
  <si>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</si>
  <si>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</si>
  <si>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</si>
  <si>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</si>
  <si>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</si>
  <si>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</si>
  <si>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</si>
  <si>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</si>
  <si>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</si>
  <si>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</si>
  <si>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Indialantic Revenues Reported by Account Code and Fund Type</t>
  </si>
  <si>
    <t>Local Fiscal Year Ended September 30, 2010</t>
  </si>
  <si>
    <t>Fire Insurance Premium Tax for Firefighters' Pension</t>
  </si>
  <si>
    <t>Federal Grant - Other Federal Grants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</si>
  <si>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</si>
  <si>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</si>
  <si>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</si>
  <si>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</si>
  <si>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</si>
  <si>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Communications Services Taxes</t>
  </si>
  <si>
    <t>Franchise Fee - Other</t>
  </si>
  <si>
    <t>Fines - Local Ordinance Violations</t>
  </si>
  <si>
    <t>2012 Municipal Population:</t>
  </si>
  <si>
    <t>Local Fiscal Year Ended September 30, 2008</t>
  </si>
  <si>
    <t>Local Option Taxes</t>
  </si>
  <si>
    <t>Other General Taxes</t>
  </si>
  <si>
    <t>Permits and Franchise Fees</t>
  </si>
  <si>
    <t>Other Permits and Fees</t>
  </si>
  <si>
    <t>State Grant - Public Safety</t>
  </si>
  <si>
    <t>Judgments and Fines - Other Court-Ordered</t>
  </si>
  <si>
    <t>Special Assessments - Capital Improvement</t>
  </si>
  <si>
    <t>Proprietary Non-Operating Sources - Other Non-Operating Sources</t>
  </si>
  <si>
    <t>2008 Municipal Population:</t>
  </si>
  <si>
    <t>Local Fiscal Year Ended September 30, 2013</t>
  </si>
  <si>
    <t>Insurance Premium Tax for Police Officers' Retirement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</si>
  <si>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</si>
  <si>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</si>
  <si>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</si>
  <si>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</si>
  <si>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</si>
  <si>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</si>
  <si>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Proprietary Non-Operating - Interest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</si>
  <si>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</si>
  <si>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</si>
  <si>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</si>
  <si>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</si>
  <si>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</si>
  <si>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</si>
  <si>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</si>
  <si>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</si>
  <si>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Physical Environment - Stormwater Management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</si>
  <si>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</si>
  <si>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</si>
  <si>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</si>
  <si>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</si>
  <si>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- Debt Proceeds</t>
  </si>
  <si>
    <t>2019 Municipal Population:</t>
  </si>
  <si>
    <t>Local Fiscal Year Ended September 30, 2020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</si>
  <si>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</si>
  <si>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</si>
  <si>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</si>
  <si>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</si>
  <si>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</si>
  <si>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</si>
  <si>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</si>
  <si>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</si>
  <si>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</si>
  <si>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</si>
  <si>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Intergovernmental Revenues</t>
  </si>
  <si>
    <t>State Shared Revenues - General Government - Local Government Half-Cent Sales Tax Program</t>
  </si>
  <si>
    <t>Local Fiscal Year Ended September 30, 2022</t>
  </si>
  <si>
    <t>Permits - Other</t>
  </si>
  <si>
    <t>Other Financial Assistance - Federal Source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</si>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</sst>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111</v>
      </c>
      <c r="N4" s="35" t="s">
        <v>9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>SUM(D6:D13)</f>
        <v>3473930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3473930</v>
      </c>
      <c r="P5" s="33">
        <f>(O5/P$44)</f>
        <v>1158.7491661107406</v>
      </c>
      <c r="Q5" s="6"/>
    </row>
    <row r="6" spans="1:134">
      <c r="A6" s="12"/>
      <c r="B6" s="25">
        <v>311</v>
      </c>
      <c r="C6" s="20" t="s">
        <v>2</v>
      </c>
      <c r="D6" s="46">
        <v>2820979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2820979</v>
      </c>
      <c r="P6" s="47">
        <f>(O6/P$44)</f>
        <v>940.95363575717147</v>
      </c>
      <c r="Q6" s="9"/>
    </row>
    <row r="7" spans="1:134">
      <c r="A7" s="12"/>
      <c r="B7" s="25">
        <v>312.41000000000003</v>
      </c>
      <c r="C7" s="20" t="s">
        <v>114</v>
      </c>
      <c r="D7" s="46">
        <v>140889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140889</v>
      </c>
      <c r="P7" s="47">
        <f>(O7/P$44)</f>
        <v>46.994329553035357</v>
      </c>
      <c r="Q7" s="9"/>
    </row>
    <row r="8" spans="1:134">
      <c r="A8" s="12"/>
      <c r="B8" s="25">
        <v>312.51</v>
      </c>
      <c r="C8" s="20" t="s">
        <v>56</v>
      </c>
      <c r="D8" s="46">
        <v>40030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40030</v>
      </c>
      <c r="P8" s="47">
        <f>(O8/P$44)</f>
        <v>13.352234823215477</v>
      </c>
      <c r="Q8" s="9"/>
    </row>
    <row r="9" spans="1:134">
      <c r="A9" s="12"/>
      <c r="B9" s="25">
        <v>312.52</v>
      </c>
      <c r="C9" s="20" t="s">
        <v>82</v>
      </c>
      <c r="D9" s="46">
        <v>46427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46427</v>
      </c>
      <c r="P9" s="47">
        <f>(O9/P$44)</f>
        <v>15.485990660440294</v>
      </c>
      <c r="Q9" s="9"/>
    </row>
    <row r="10" spans="1:134">
      <c r="A10" s="12"/>
      <c r="B10" s="25">
        <v>314.10000000000002</v>
      </c>
      <c r="C10" s="20" t="s">
        <v>11</v>
      </c>
      <c r="D10" s="46">
        <v>322204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322204</v>
      </c>
      <c r="P10" s="47">
        <f>(O10/P$44)</f>
        <v>107.472981987992</v>
      </c>
      <c r="Q10" s="9"/>
    </row>
    <row r="11" spans="1:134">
      <c r="A11" s="12"/>
      <c r="B11" s="25">
        <v>314.3</v>
      </c>
      <c r="C11" s="20" t="s">
        <v>12</v>
      </c>
      <c r="D11" s="46">
        <v>55140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55140</v>
      </c>
      <c r="P11" s="47">
        <f>(O11/P$44)</f>
        <v>18.39226150767178</v>
      </c>
      <c r="Q11" s="9"/>
    </row>
    <row r="12" spans="1:134">
      <c r="A12" s="12"/>
      <c r="B12" s="25">
        <v>314.39999999999998</v>
      </c>
      <c r="C12" s="20" t="s">
        <v>13</v>
      </c>
      <c r="D12" s="46">
        <v>17379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17379</v>
      </c>
      <c r="P12" s="47">
        <f>(O12/P$44)</f>
        <v>5.7968645763842561</v>
      </c>
      <c r="Q12" s="9"/>
    </row>
    <row r="13" spans="1:134">
      <c r="A13" s="12"/>
      <c r="B13" s="25">
        <v>316</v>
      </c>
      <c r="C13" s="20" t="s">
        <v>83</v>
      </c>
      <c r="D13" s="46">
        <v>30882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30882</v>
      </c>
      <c r="P13" s="47">
        <f>(O13/P$44)</f>
        <v>10.300867244829886</v>
      </c>
      <c r="Q13" s="9"/>
    </row>
    <row r="14" spans="1:134" ht="15.75">
      <c r="A14" s="29" t="s">
        <v>15</v>
      </c>
      <c r="B14" s="30"/>
      <c r="C14" s="31"/>
      <c r="D14" s="32">
        <f>SUM(D15:D19)</f>
        <v>665277</v>
      </c>
      <c r="E14" s="32">
        <f>SUM(E15:E19)</f>
        <v>0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665277</v>
      </c>
      <c r="P14" s="45">
        <f>(O14/P$44)</f>
        <v>221.90693795863911</v>
      </c>
      <c r="Q14" s="10"/>
    </row>
    <row r="15" spans="1:134">
      <c r="A15" s="12"/>
      <c r="B15" s="25">
        <v>322</v>
      </c>
      <c r="C15" s="20" t="s">
        <v>115</v>
      </c>
      <c r="D15" s="46">
        <v>177614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177614</v>
      </c>
      <c r="P15" s="47">
        <f>(O15/P$44)</f>
        <v>59.244162775183455</v>
      </c>
      <c r="Q15" s="9"/>
    </row>
    <row r="16" spans="1:134">
      <c r="A16" s="12"/>
      <c r="B16" s="25">
        <v>322.89999999999998</v>
      </c>
      <c r="C16" s="20" t="s">
        <v>119</v>
      </c>
      <c r="D16" s="46">
        <v>1177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1177</v>
      </c>
      <c r="P16" s="47">
        <f>(O16/P$44)</f>
        <v>0.3925950633755837</v>
      </c>
      <c r="Q16" s="9"/>
    </row>
    <row r="17" spans="1:17">
      <c r="A17" s="12"/>
      <c r="B17" s="25">
        <v>323.10000000000002</v>
      </c>
      <c r="C17" s="20" t="s">
        <v>16</v>
      </c>
      <c r="D17" s="46">
        <v>243735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243735</v>
      </c>
      <c r="P17" s="47">
        <f>(O17/P$44)</f>
        <v>81.299199466310867</v>
      </c>
      <c r="Q17" s="9"/>
    </row>
    <row r="18" spans="1:17">
      <c r="A18" s="12"/>
      <c r="B18" s="25">
        <v>323.2</v>
      </c>
      <c r="C18" s="20" t="s">
        <v>17</v>
      </c>
      <c r="D18" s="46">
        <v>173974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173974</v>
      </c>
      <c r="P18" s="47">
        <f>(O18/P$44)</f>
        <v>58.030020013342231</v>
      </c>
      <c r="Q18" s="9"/>
    </row>
    <row r="19" spans="1:17">
      <c r="A19" s="12"/>
      <c r="B19" s="25">
        <v>323.7</v>
      </c>
      <c r="C19" s="20" t="s">
        <v>18</v>
      </c>
      <c r="D19" s="46">
        <v>68777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68777</v>
      </c>
      <c r="P19" s="47">
        <f>(O19/P$44)</f>
        <v>22.940960640426951</v>
      </c>
      <c r="Q19" s="9"/>
    </row>
    <row r="20" spans="1:17" ht="15.75">
      <c r="A20" s="29" t="s">
        <v>116</v>
      </c>
      <c r="B20" s="30"/>
      <c r="C20" s="31"/>
      <c r="D20" s="32">
        <f>SUM(D21:D26)</f>
        <v>1056992</v>
      </c>
      <c r="E20" s="32">
        <f>SUM(E21:E26)</f>
        <v>0</v>
      </c>
      <c r="F20" s="32">
        <f>SUM(F21:F26)</f>
        <v>0</v>
      </c>
      <c r="G20" s="32">
        <f>SUM(G21:G26)</f>
        <v>0</v>
      </c>
      <c r="H20" s="32">
        <f>SUM(H21:H26)</f>
        <v>0</v>
      </c>
      <c r="I20" s="32">
        <f>SUM(I21:I26)</f>
        <v>0</v>
      </c>
      <c r="J20" s="32">
        <f>SUM(J21:J26)</f>
        <v>0</v>
      </c>
      <c r="K20" s="32">
        <f>SUM(K21:K26)</f>
        <v>0</v>
      </c>
      <c r="L20" s="32">
        <f>SUM(L21:L26)</f>
        <v>0</v>
      </c>
      <c r="M20" s="32">
        <f>SUM(M21:M26)</f>
        <v>0</v>
      </c>
      <c r="N20" s="32">
        <f>SUM(N21:N26)</f>
        <v>0</v>
      </c>
      <c r="O20" s="44">
        <f>SUM(D20:N20)</f>
        <v>1056992</v>
      </c>
      <c r="P20" s="45">
        <f>(O20/P$44)</f>
        <v>352.56571047364912</v>
      </c>
      <c r="Q20" s="10"/>
    </row>
    <row r="21" spans="1:17">
      <c r="A21" s="12"/>
      <c r="B21" s="25">
        <v>332</v>
      </c>
      <c r="C21" s="20" t="s">
        <v>120</v>
      </c>
      <c r="D21" s="46">
        <v>728241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2">SUM(D21:N21)</f>
        <v>728241</v>
      </c>
      <c r="P21" s="47">
        <f>(O21/P$44)</f>
        <v>242.9089392928619</v>
      </c>
      <c r="Q21" s="9"/>
    </row>
    <row r="22" spans="1:17">
      <c r="A22" s="12"/>
      <c r="B22" s="25">
        <v>334.2</v>
      </c>
      <c r="C22" s="20" t="s">
        <v>76</v>
      </c>
      <c r="D22" s="46">
        <v>4773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4773</v>
      </c>
      <c r="P22" s="47">
        <f>(O22/P$44)</f>
        <v>1.5920613742494996</v>
      </c>
      <c r="Q22" s="9"/>
    </row>
    <row r="23" spans="1:17">
      <c r="A23" s="12"/>
      <c r="B23" s="25">
        <v>334.49</v>
      </c>
      <c r="C23" s="20" t="s">
        <v>24</v>
      </c>
      <c r="D23" s="46">
        <v>8456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8456</v>
      </c>
      <c r="P23" s="47">
        <f>(O23/P$44)</f>
        <v>2.820547031354236</v>
      </c>
      <c r="Q23" s="9"/>
    </row>
    <row r="24" spans="1:17">
      <c r="A24" s="12"/>
      <c r="B24" s="25">
        <v>335.125</v>
      </c>
      <c r="C24" s="20" t="s">
        <v>121</v>
      </c>
      <c r="D24" s="46">
        <v>102949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102949</v>
      </c>
      <c r="P24" s="47">
        <f>(O24/P$44)</f>
        <v>34.339226150767175</v>
      </c>
      <c r="Q24" s="9"/>
    </row>
    <row r="25" spans="1:17">
      <c r="A25" s="12"/>
      <c r="B25" s="25">
        <v>335.15</v>
      </c>
      <c r="C25" s="20" t="s">
        <v>85</v>
      </c>
      <c r="D25" s="46">
        <v>3854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3854</v>
      </c>
      <c r="P25" s="47">
        <f>(O25/P$44)</f>
        <v>1.2855236824549701</v>
      </c>
      <c r="Q25" s="9"/>
    </row>
    <row r="26" spans="1:17">
      <c r="A26" s="12"/>
      <c r="B26" s="25">
        <v>335.18</v>
      </c>
      <c r="C26" s="20" t="s">
        <v>117</v>
      </c>
      <c r="D26" s="46">
        <v>208719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208719</v>
      </c>
      <c r="P26" s="47">
        <f>(O26/P$44)</f>
        <v>69.619412941961301</v>
      </c>
      <c r="Q26" s="9"/>
    </row>
    <row r="27" spans="1:17" ht="15.75">
      <c r="A27" s="29" t="s">
        <v>34</v>
      </c>
      <c r="B27" s="30"/>
      <c r="C27" s="31"/>
      <c r="D27" s="32">
        <f>SUM(D28:D30)</f>
        <v>6858</v>
      </c>
      <c r="E27" s="32">
        <f>SUM(E28:E30)</f>
        <v>0</v>
      </c>
      <c r="F27" s="32">
        <f>SUM(F28:F30)</f>
        <v>0</v>
      </c>
      <c r="G27" s="32">
        <f>SUM(G28:G30)</f>
        <v>0</v>
      </c>
      <c r="H27" s="32">
        <f>SUM(H28:H30)</f>
        <v>0</v>
      </c>
      <c r="I27" s="32">
        <f>SUM(I28:I30)</f>
        <v>591771</v>
      </c>
      <c r="J27" s="32">
        <f>SUM(J28:J30)</f>
        <v>0</v>
      </c>
      <c r="K27" s="32">
        <f>SUM(K28:K30)</f>
        <v>0</v>
      </c>
      <c r="L27" s="32">
        <f>SUM(L28:L30)</f>
        <v>0</v>
      </c>
      <c r="M27" s="32">
        <f>SUM(M28:M30)</f>
        <v>0</v>
      </c>
      <c r="N27" s="32">
        <f>SUM(N28:N30)</f>
        <v>0</v>
      </c>
      <c r="O27" s="32">
        <f>SUM(D27:N27)</f>
        <v>598629</v>
      </c>
      <c r="P27" s="45">
        <f>(O27/P$44)</f>
        <v>199.67611741160775</v>
      </c>
      <c r="Q27" s="10"/>
    </row>
    <row r="28" spans="1:17">
      <c r="A28" s="12"/>
      <c r="B28" s="25">
        <v>341.9</v>
      </c>
      <c r="C28" s="20" t="s">
        <v>87</v>
      </c>
      <c r="D28" s="46">
        <v>3581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0" si="3">SUM(D28:N28)</f>
        <v>3581</v>
      </c>
      <c r="P28" s="47">
        <f>(O28/P$44)</f>
        <v>1.1944629753168778</v>
      </c>
      <c r="Q28" s="9"/>
    </row>
    <row r="29" spans="1:17">
      <c r="A29" s="12"/>
      <c r="B29" s="25">
        <v>343.9</v>
      </c>
      <c r="C29" s="20" t="s">
        <v>38</v>
      </c>
      <c r="D29" s="46">
        <v>3277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3277</v>
      </c>
      <c r="P29" s="47">
        <f>(O29/P$44)</f>
        <v>1.0930620413609073</v>
      </c>
      <c r="Q29" s="9"/>
    </row>
    <row r="30" spans="1:17">
      <c r="A30" s="12"/>
      <c r="B30" s="25">
        <v>344.5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591771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591771</v>
      </c>
      <c r="P30" s="47">
        <f>(O30/P$44)</f>
        <v>197.38859239492996</v>
      </c>
      <c r="Q30" s="9"/>
    </row>
    <row r="31" spans="1:17" ht="15.75">
      <c r="A31" s="29" t="s">
        <v>35</v>
      </c>
      <c r="B31" s="30"/>
      <c r="C31" s="31"/>
      <c r="D31" s="32">
        <f>SUM(D32:D33)</f>
        <v>23547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90885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114432</v>
      </c>
      <c r="P31" s="45">
        <f>(O31/P$44)</f>
        <v>38.169446297531685</v>
      </c>
      <c r="Q31" s="10"/>
    </row>
    <row r="32" spans="1:17">
      <c r="A32" s="13"/>
      <c r="B32" s="39">
        <v>351.1</v>
      </c>
      <c r="C32" s="21" t="s">
        <v>42</v>
      </c>
      <c r="D32" s="46">
        <v>14418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14418</v>
      </c>
      <c r="P32" s="47">
        <f>(O32/P$44)</f>
        <v>4.8092061374249502</v>
      </c>
      <c r="Q32" s="9"/>
    </row>
    <row r="33" spans="1:120">
      <c r="A33" s="13"/>
      <c r="B33" s="39">
        <v>359</v>
      </c>
      <c r="C33" s="21" t="s">
        <v>43</v>
      </c>
      <c r="D33" s="46">
        <v>9129</v>
      </c>
      <c r="E33" s="46">
        <v>0</v>
      </c>
      <c r="F33" s="46">
        <v>0</v>
      </c>
      <c r="G33" s="46">
        <v>0</v>
      </c>
      <c r="H33" s="46">
        <v>0</v>
      </c>
      <c r="I33" s="46">
        <v>90885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" si="4">SUM(D33:N33)</f>
        <v>100014</v>
      </c>
      <c r="P33" s="47">
        <f>(O33/P$44)</f>
        <v>33.360240160106741</v>
      </c>
      <c r="Q33" s="9"/>
    </row>
    <row r="34" spans="1:120" ht="15.75">
      <c r="A34" s="29" t="s">
        <v>3</v>
      </c>
      <c r="B34" s="30"/>
      <c r="C34" s="31"/>
      <c r="D34" s="32">
        <f>SUM(D35:D38)</f>
        <v>215393</v>
      </c>
      <c r="E34" s="32">
        <f>SUM(E35:E38)</f>
        <v>1327</v>
      </c>
      <c r="F34" s="32">
        <f>SUM(F35:F38)</f>
        <v>0</v>
      </c>
      <c r="G34" s="32">
        <f>SUM(G35:G38)</f>
        <v>0</v>
      </c>
      <c r="H34" s="32">
        <f>SUM(H35:H38)</f>
        <v>0</v>
      </c>
      <c r="I34" s="32">
        <f>SUM(I35:I38)</f>
        <v>223137</v>
      </c>
      <c r="J34" s="32">
        <f>SUM(J35:J38)</f>
        <v>0</v>
      </c>
      <c r="K34" s="32">
        <f>SUM(K35:K38)</f>
        <v>-1292448</v>
      </c>
      <c r="L34" s="32">
        <f>SUM(L35:L38)</f>
        <v>0</v>
      </c>
      <c r="M34" s="32">
        <f>SUM(M35:M38)</f>
        <v>0</v>
      </c>
      <c r="N34" s="32">
        <f>SUM(N35:N38)</f>
        <v>0</v>
      </c>
      <c r="O34" s="32">
        <f>SUM(D34:N34)</f>
        <v>-852591</v>
      </c>
      <c r="P34" s="45">
        <f>(O34/P$44)</f>
        <v>-284.38659106070713</v>
      </c>
      <c r="Q34" s="10"/>
    </row>
    <row r="35" spans="1:120">
      <c r="A35" s="12"/>
      <c r="B35" s="25">
        <v>361.1</v>
      </c>
      <c r="C35" s="20" t="s">
        <v>44</v>
      </c>
      <c r="D35" s="46">
        <v>399</v>
      </c>
      <c r="E35" s="46">
        <v>1327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301750</v>
      </c>
      <c r="L35" s="46">
        <v>0</v>
      </c>
      <c r="M35" s="46">
        <v>0</v>
      </c>
      <c r="N35" s="46">
        <v>0</v>
      </c>
      <c r="O35" s="46">
        <f>SUM(D35:N35)</f>
        <v>303476</v>
      </c>
      <c r="P35" s="47">
        <f>(O35/P$44)</f>
        <v>101.22615076717811</v>
      </c>
      <c r="Q35" s="9"/>
    </row>
    <row r="36" spans="1:120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-2062547</v>
      </c>
      <c r="L36" s="46">
        <v>0</v>
      </c>
      <c r="M36" s="46">
        <v>0</v>
      </c>
      <c r="N36" s="46">
        <v>0</v>
      </c>
      <c r="O36" s="46">
        <f t="shared" ref="O36:O41" si="5">SUM(D36:N36)</f>
        <v>-2062547</v>
      </c>
      <c r="P36" s="47">
        <f>(O36/P$44)</f>
        <v>-687.97431621080716</v>
      </c>
      <c r="Q36" s="9"/>
    </row>
    <row r="37" spans="1:120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468349</v>
      </c>
      <c r="L37" s="46">
        <v>0</v>
      </c>
      <c r="M37" s="46">
        <v>0</v>
      </c>
      <c r="N37" s="46">
        <v>0</v>
      </c>
      <c r="O37" s="46">
        <f t="shared" si="5"/>
        <v>468349</v>
      </c>
      <c r="P37" s="47">
        <f>(O37/P$44)</f>
        <v>156.22048032021348</v>
      </c>
      <c r="Q37" s="9"/>
    </row>
    <row r="38" spans="1:120">
      <c r="A38" s="12"/>
      <c r="B38" s="25">
        <v>369.9</v>
      </c>
      <c r="C38" s="20" t="s">
        <v>47</v>
      </c>
      <c r="D38" s="46">
        <v>214994</v>
      </c>
      <c r="E38" s="46">
        <v>0</v>
      </c>
      <c r="F38" s="46">
        <v>0</v>
      </c>
      <c r="G38" s="46">
        <v>0</v>
      </c>
      <c r="H38" s="46">
        <v>0</v>
      </c>
      <c r="I38" s="46">
        <v>223137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438131</v>
      </c>
      <c r="P38" s="47">
        <f>(O38/P$44)</f>
        <v>146.14109406270848</v>
      </c>
      <c r="Q38" s="9"/>
    </row>
    <row r="39" spans="1:120" ht="15.75">
      <c r="A39" s="29" t="s">
        <v>36</v>
      </c>
      <c r="B39" s="30"/>
      <c r="C39" s="31"/>
      <c r="D39" s="32">
        <f>SUM(D40:D41)</f>
        <v>0</v>
      </c>
      <c r="E39" s="32">
        <f>SUM(E40:E41)</f>
        <v>0</v>
      </c>
      <c r="F39" s="32">
        <f>SUM(F40:F41)</f>
        <v>461204</v>
      </c>
      <c r="G39" s="32">
        <f>SUM(G40:G41)</f>
        <v>0</v>
      </c>
      <c r="H39" s="32">
        <f>SUM(H40:H41)</f>
        <v>0</v>
      </c>
      <c r="I39" s="32">
        <f>SUM(I40:I41)</f>
        <v>46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 t="shared" si="5"/>
        <v>461250</v>
      </c>
      <c r="P39" s="45">
        <f>(O39/P$44)</f>
        <v>153.85256837891927</v>
      </c>
      <c r="Q39" s="9"/>
    </row>
    <row r="40" spans="1:120">
      <c r="A40" s="12"/>
      <c r="B40" s="25">
        <v>384</v>
      </c>
      <c r="C40" s="20" t="s">
        <v>103</v>
      </c>
      <c r="D40" s="46">
        <v>0</v>
      </c>
      <c r="E40" s="46">
        <v>0</v>
      </c>
      <c r="F40" s="46">
        <v>461204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461204</v>
      </c>
      <c r="P40" s="47">
        <f>(O40/P$44)</f>
        <v>153.83722481654436</v>
      </c>
      <c r="Q40" s="9"/>
    </row>
    <row r="41" spans="1:120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46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46</v>
      </c>
      <c r="P41" s="47">
        <f>(O41/P$44)</f>
        <v>1.5343562374916611E-2</v>
      </c>
      <c r="Q41" s="9"/>
    </row>
    <row r="42" spans="1:120" ht="16.5" thickBot="1">
      <c r="A42" s="14" t="s">
        <v>40</v>
      </c>
      <c r="B42" s="23"/>
      <c r="C42" s="22"/>
      <c r="D42" s="15">
        <f>SUM(D5,D14,D20,D27,D31,D34,D39)</f>
        <v>5441997</v>
      </c>
      <c r="E42" s="15">
        <f>SUM(E5,E14,E20,E27,E31,E34,E39)</f>
        <v>1327</v>
      </c>
      <c r="F42" s="15">
        <f>SUM(F5,F14,F20,F27,F31,F34,F39)</f>
        <v>461204</v>
      </c>
      <c r="G42" s="15">
        <f>SUM(G5,G14,G20,G27,G31,G34,G39)</f>
        <v>0</v>
      </c>
      <c r="H42" s="15">
        <f>SUM(H5,H14,H20,H27,H31,H34,H39)</f>
        <v>0</v>
      </c>
      <c r="I42" s="15">
        <f>SUM(I5,I14,I20,I27,I31,I34,I39)</f>
        <v>905839</v>
      </c>
      <c r="J42" s="15">
        <f>SUM(J5,J14,J20,J27,J31,J34,J39)</f>
        <v>0</v>
      </c>
      <c r="K42" s="15">
        <f>SUM(K5,K14,K20,K27,K31,K34,K39)</f>
        <v>-1292448</v>
      </c>
      <c r="L42" s="15">
        <f>SUM(L5,L14,L20,L27,L31,L34,L39)</f>
        <v>0</v>
      </c>
      <c r="M42" s="15">
        <f>SUM(M5,M14,M20,M27,M31,M34,M39)</f>
        <v>0</v>
      </c>
      <c r="N42" s="15">
        <f>SUM(N5,N14,N20,N27,N31,N34,N39)</f>
        <v>0</v>
      </c>
      <c r="O42" s="15">
        <f>SUM(D42:N42)</f>
        <v>5517919</v>
      </c>
      <c r="P42" s="38">
        <f>(O42/P$44)</f>
        <v>1840.5333555703803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122</v>
      </c>
      <c r="N44" s="48"/>
      <c r="O44" s="48"/>
      <c r="P44" s="43">
        <v>2998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2267850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2267850</v>
      </c>
      <c r="O5" s="33">
        <f t="shared" ref="O5:O42" si="1">(N5/O$44)</f>
        <v>815.773381294964</v>
      </c>
      <c r="P5" s="6"/>
    </row>
    <row r="6" spans="1:133">
      <c r="A6" s="12"/>
      <c r="B6" s="25">
        <v>311</v>
      </c>
      <c r="C6" s="20" t="s">
        <v>2</v>
      </c>
      <c r="D6" s="46">
        <v>1767028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1767028</v>
      </c>
      <c r="O6" s="47">
        <f t="shared" si="1"/>
        <v>635.62158273381294</v>
      </c>
      <c r="P6" s="9"/>
    </row>
    <row r="7" spans="1:133">
      <c r="A7" s="12"/>
      <c r="B7" s="25">
        <v>312.41000000000003</v>
      </c>
      <c r="C7" s="20" t="s">
        <v>10</v>
      </c>
      <c r="D7" s="46">
        <v>92505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92505</v>
      </c>
      <c r="O7" s="47">
        <f t="shared" si="1"/>
        <v>33.275179856115109</v>
      </c>
      <c r="P7" s="9"/>
    </row>
    <row r="8" spans="1:133">
      <c r="A8" s="12"/>
      <c r="B8" s="25">
        <v>312.51</v>
      </c>
      <c r="C8" s="20" t="s">
        <v>56</v>
      </c>
      <c r="D8" s="46">
        <v>23023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23023</v>
      </c>
      <c r="O8" s="47">
        <f t="shared" si="1"/>
        <v>8.2816546762589933</v>
      </c>
      <c r="P8" s="9"/>
    </row>
    <row r="9" spans="1:133">
      <c r="A9" s="12"/>
      <c r="B9" s="25">
        <v>312.52</v>
      </c>
      <c r="C9" s="20" t="s">
        <v>82</v>
      </c>
      <c r="D9" s="46">
        <v>36507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36507</v>
      </c>
      <c r="O9" s="47">
        <f t="shared" si="1"/>
        <v>13.132014388489209</v>
      </c>
      <c r="P9" s="9"/>
    </row>
    <row r="10" spans="1:133">
      <c r="A10" s="12"/>
      <c r="B10" s="25">
        <v>314.10000000000002</v>
      </c>
      <c r="C10" s="20" t="s">
        <v>11</v>
      </c>
      <c r="D10" s="46">
        <v>250129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250129</v>
      </c>
      <c r="O10" s="47">
        <f t="shared" si="1"/>
        <v>89.974460431654677</v>
      </c>
      <c r="P10" s="9"/>
    </row>
    <row r="11" spans="1:133">
      <c r="A11" s="12"/>
      <c r="B11" s="25">
        <v>314.3</v>
      </c>
      <c r="C11" s="20" t="s">
        <v>12</v>
      </c>
      <c r="D11" s="46">
        <v>56069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56069</v>
      </c>
      <c r="O11" s="47">
        <f t="shared" si="1"/>
        <v>20.168705035971222</v>
      </c>
      <c r="P11" s="9"/>
    </row>
    <row r="12" spans="1:133">
      <c r="A12" s="12"/>
      <c r="B12" s="25">
        <v>314.39999999999998</v>
      </c>
      <c r="C12" s="20" t="s">
        <v>13</v>
      </c>
      <c r="D12" s="46">
        <v>11634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11634</v>
      </c>
      <c r="O12" s="47">
        <f t="shared" si="1"/>
        <v>4.1848920863309349</v>
      </c>
      <c r="P12" s="9"/>
    </row>
    <row r="13" spans="1:133">
      <c r="A13" s="12"/>
      <c r="B13" s="25">
        <v>316</v>
      </c>
      <c r="C13" s="20" t="s">
        <v>83</v>
      </c>
      <c r="D13" s="46">
        <v>30955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30955</v>
      </c>
      <c r="O13" s="47">
        <f t="shared" si="1"/>
        <v>11.134892086330936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490243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490243</v>
      </c>
      <c r="O14" s="45">
        <f t="shared" si="1"/>
        <v>176.34640287769784</v>
      </c>
      <c r="P14" s="10"/>
    </row>
    <row r="15" spans="1:133">
      <c r="A15" s="12"/>
      <c r="B15" s="25">
        <v>322</v>
      </c>
      <c r="C15" s="20" t="s">
        <v>0</v>
      </c>
      <c r="D15" s="46">
        <v>40656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40656</v>
      </c>
      <c r="O15" s="47">
        <f t="shared" si="1"/>
        <v>14.624460431654676</v>
      </c>
      <c r="P15" s="9"/>
    </row>
    <row r="16" spans="1:133">
      <c r="A16" s="12"/>
      <c r="B16" s="25">
        <v>323.10000000000002</v>
      </c>
      <c r="C16" s="20" t="s">
        <v>16</v>
      </c>
      <c r="D16" s="46">
        <v>188779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188779</v>
      </c>
      <c r="O16" s="47">
        <f t="shared" si="1"/>
        <v>67.906115107913664</v>
      </c>
      <c r="P16" s="9"/>
    </row>
    <row r="17" spans="1:16">
      <c r="A17" s="12"/>
      <c r="B17" s="25">
        <v>323.2</v>
      </c>
      <c r="C17" s="20" t="s">
        <v>17</v>
      </c>
      <c r="D17" s="46">
        <v>212038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212038</v>
      </c>
      <c r="O17" s="47">
        <f t="shared" si="1"/>
        <v>76.272661870503597</v>
      </c>
      <c r="P17" s="9"/>
    </row>
    <row r="18" spans="1:16">
      <c r="A18" s="12"/>
      <c r="B18" s="25">
        <v>323.7</v>
      </c>
      <c r="C18" s="20" t="s">
        <v>18</v>
      </c>
      <c r="D18" s="46">
        <v>48391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48391</v>
      </c>
      <c r="O18" s="47">
        <f t="shared" si="1"/>
        <v>17.406834532374102</v>
      </c>
      <c r="P18" s="9"/>
    </row>
    <row r="19" spans="1:16">
      <c r="A19" s="12"/>
      <c r="B19" s="25">
        <v>323.89999999999998</v>
      </c>
      <c r="C19" s="20" t="s">
        <v>68</v>
      </c>
      <c r="D19" s="46">
        <v>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379</v>
      </c>
      <c r="O19" s="47">
        <f t="shared" si="1"/>
        <v>0.13633093525179857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250915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250915</v>
      </c>
      <c r="O20" s="45">
        <f t="shared" si="1"/>
        <v>90.257194244604321</v>
      </c>
      <c r="P20" s="10"/>
    </row>
    <row r="21" spans="1:16">
      <c r="A21" s="12"/>
      <c r="B21" s="25">
        <v>331.2</v>
      </c>
      <c r="C21" s="20" t="s">
        <v>20</v>
      </c>
      <c r="D21" s="46">
        <v>3489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3489</v>
      </c>
      <c r="O21" s="47">
        <f t="shared" si="1"/>
        <v>1.2550359712230217</v>
      </c>
      <c r="P21" s="9"/>
    </row>
    <row r="22" spans="1:16">
      <c r="A22" s="12"/>
      <c r="B22" s="25">
        <v>334.49</v>
      </c>
      <c r="C22" s="20" t="s">
        <v>24</v>
      </c>
      <c r="D22" s="46">
        <v>10945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10945</v>
      </c>
      <c r="O22" s="47">
        <f t="shared" si="1"/>
        <v>3.9370503597122304</v>
      </c>
      <c r="P22" s="9"/>
    </row>
    <row r="23" spans="1:16">
      <c r="A23" s="12"/>
      <c r="B23" s="25">
        <v>335.12</v>
      </c>
      <c r="C23" s="20" t="s">
        <v>84</v>
      </c>
      <c r="D23" s="46">
        <v>76866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76866</v>
      </c>
      <c r="O23" s="47">
        <f t="shared" si="1"/>
        <v>27.649640287769785</v>
      </c>
      <c r="P23" s="9"/>
    </row>
    <row r="24" spans="1:16">
      <c r="A24" s="12"/>
      <c r="B24" s="25">
        <v>335.15</v>
      </c>
      <c r="C24" s="20" t="s">
        <v>85</v>
      </c>
      <c r="D24" s="46">
        <v>3412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3412</v>
      </c>
      <c r="O24" s="47">
        <f t="shared" si="1"/>
        <v>1.227338129496403</v>
      </c>
      <c r="P24" s="9"/>
    </row>
    <row r="25" spans="1:16">
      <c r="A25" s="12"/>
      <c r="B25" s="25">
        <v>335.18</v>
      </c>
      <c r="C25" s="20" t="s">
        <v>86</v>
      </c>
      <c r="D25" s="46">
        <v>132613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132613</v>
      </c>
      <c r="O25" s="47">
        <f t="shared" si="1"/>
        <v>47.702517985611507</v>
      </c>
      <c r="P25" s="9"/>
    </row>
    <row r="26" spans="1:16">
      <c r="A26" s="12"/>
      <c r="B26" s="25">
        <v>337.2</v>
      </c>
      <c r="C26" s="20" t="s">
        <v>29</v>
      </c>
      <c r="D26" s="46">
        <v>23590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23590</v>
      </c>
      <c r="O26" s="47">
        <f t="shared" si="1"/>
        <v>8.485611510791367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5171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258433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263604</v>
      </c>
      <c r="O27" s="45">
        <f t="shared" si="1"/>
        <v>94.821582733812946</v>
      </c>
      <c r="P27" s="10"/>
    </row>
    <row r="28" spans="1:16">
      <c r="A28" s="12"/>
      <c r="B28" s="25">
        <v>341.9</v>
      </c>
      <c r="C28" s="20" t="s">
        <v>87</v>
      </c>
      <c r="D28" s="46">
        <v>1310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1310</v>
      </c>
      <c r="O28" s="47">
        <f t="shared" si="1"/>
        <v>0.47122302158273383</v>
      </c>
      <c r="P28" s="9"/>
    </row>
    <row r="29" spans="1:16">
      <c r="A29" s="12"/>
      <c r="B29" s="25">
        <v>343.9</v>
      </c>
      <c r="C29" s="20" t="s">
        <v>38</v>
      </c>
      <c r="D29" s="46">
        <v>3861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3861</v>
      </c>
      <c r="O29" s="47">
        <f t="shared" si="1"/>
        <v>1.3888489208633092</v>
      </c>
      <c r="P29" s="9"/>
    </row>
    <row r="30" spans="1:16">
      <c r="A30" s="12"/>
      <c r="B30" s="25">
        <v>344.5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258433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258433</v>
      </c>
      <c r="O30" s="47">
        <f t="shared" si="1"/>
        <v>92.961510791366905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SUM(D32:D34)</f>
        <v>34845</v>
      </c>
      <c r="E31" s="32">
        <f t="shared" si="7"/>
        <v>400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48476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83721</v>
      </c>
      <c r="O31" s="45">
        <f t="shared" si="1"/>
        <v>30.115467625899282</v>
      </c>
      <c r="P31" s="10"/>
    </row>
    <row r="32" spans="1:16">
      <c r="A32" s="13"/>
      <c r="B32" s="39">
        <v>351.1</v>
      </c>
      <c r="C32" s="21" t="s">
        <v>42</v>
      </c>
      <c r="D32" s="46">
        <v>28422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28422</v>
      </c>
      <c r="O32" s="47">
        <f t="shared" si="1"/>
        <v>10.223741007194244</v>
      </c>
      <c r="P32" s="9"/>
    </row>
    <row r="33" spans="1:119">
      <c r="A33" s="13"/>
      <c r="B33" s="39">
        <v>354</v>
      </c>
      <c r="C33" s="21" t="s">
        <v>69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48476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48476</v>
      </c>
      <c r="O33" s="47">
        <f t="shared" si="1"/>
        <v>17.437410071942445</v>
      </c>
      <c r="P33" s="9"/>
    </row>
    <row r="34" spans="1:119">
      <c r="A34" s="13"/>
      <c r="B34" s="39">
        <v>359</v>
      </c>
      <c r="C34" s="21" t="s">
        <v>43</v>
      </c>
      <c r="D34" s="46">
        <v>6423</v>
      </c>
      <c r="E34" s="46">
        <v>400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6823</v>
      </c>
      <c r="O34" s="47">
        <f t="shared" si="1"/>
        <v>2.4543165467625898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73716</v>
      </c>
      <c r="E35" s="32">
        <f t="shared" si="8"/>
        <v>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4858</v>
      </c>
      <c r="J35" s="32">
        <f t="shared" si="8"/>
        <v>0</v>
      </c>
      <c r="K35" s="32">
        <f t="shared" si="8"/>
        <v>1234414</v>
      </c>
      <c r="L35" s="32">
        <f t="shared" si="8"/>
        <v>0</v>
      </c>
      <c r="M35" s="32">
        <f t="shared" si="8"/>
        <v>0</v>
      </c>
      <c r="N35" s="32">
        <f t="shared" si="4"/>
        <v>1312992</v>
      </c>
      <c r="O35" s="45">
        <f t="shared" si="1"/>
        <v>472.29928057553957</v>
      </c>
      <c r="P35" s="10"/>
    </row>
    <row r="36" spans="1:119">
      <c r="A36" s="12"/>
      <c r="B36" s="25">
        <v>361.1</v>
      </c>
      <c r="C36" s="20" t="s">
        <v>44</v>
      </c>
      <c r="D36" s="46">
        <v>-1651</v>
      </c>
      <c r="E36" s="46">
        <v>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184595</v>
      </c>
      <c r="L36" s="46">
        <v>0</v>
      </c>
      <c r="M36" s="46">
        <v>0</v>
      </c>
      <c r="N36" s="46">
        <f t="shared" si="4"/>
        <v>182948</v>
      </c>
      <c r="O36" s="47">
        <f t="shared" si="1"/>
        <v>65.808633093525174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610540</v>
      </c>
      <c r="L37" s="46">
        <v>0</v>
      </c>
      <c r="M37" s="46">
        <v>0</v>
      </c>
      <c r="N37" s="46">
        <f t="shared" si="4"/>
        <v>610540</v>
      </c>
      <c r="O37" s="47">
        <f t="shared" si="1"/>
        <v>219.61870503597123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439279</v>
      </c>
      <c r="L38" s="46">
        <v>0</v>
      </c>
      <c r="M38" s="46">
        <v>0</v>
      </c>
      <c r="N38" s="46">
        <f t="shared" si="4"/>
        <v>439279</v>
      </c>
      <c r="O38" s="47">
        <f t="shared" si="1"/>
        <v>158.01402877697842</v>
      </c>
      <c r="P38" s="9"/>
    </row>
    <row r="39" spans="1:119">
      <c r="A39" s="12"/>
      <c r="B39" s="25">
        <v>369.9</v>
      </c>
      <c r="C39" s="20" t="s">
        <v>47</v>
      </c>
      <c r="D39" s="46">
        <v>75367</v>
      </c>
      <c r="E39" s="46">
        <v>0</v>
      </c>
      <c r="F39" s="46">
        <v>0</v>
      </c>
      <c r="G39" s="46">
        <v>0</v>
      </c>
      <c r="H39" s="46">
        <v>0</v>
      </c>
      <c r="I39" s="46">
        <v>4858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80225</v>
      </c>
      <c r="O39" s="47">
        <f t="shared" si="1"/>
        <v>28.857913669064747</v>
      </c>
      <c r="P39" s="9"/>
    </row>
    <row r="40" spans="1:119" ht="15.75">
      <c r="A40" s="29" t="s">
        <v>36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72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72</v>
      </c>
      <c r="O40" s="45">
        <f t="shared" si="1"/>
        <v>2.5899280575539568E-2</v>
      </c>
      <c r="P40" s="9"/>
    </row>
    <row r="41" spans="1:119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72</v>
      </c>
      <c r="O41" s="47">
        <f t="shared" si="1"/>
        <v>2.5899280575539568E-2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SUM(D5,D14,D20,D27,D31,D35,D40)</f>
        <v>3122740</v>
      </c>
      <c r="E42" s="15">
        <f t="shared" si="10"/>
        <v>404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311839</v>
      </c>
      <c r="J42" s="15">
        <f t="shared" si="10"/>
        <v>0</v>
      </c>
      <c r="K42" s="15">
        <f t="shared" si="10"/>
        <v>1234414</v>
      </c>
      <c r="L42" s="15">
        <f t="shared" si="10"/>
        <v>0</v>
      </c>
      <c r="M42" s="15">
        <f t="shared" si="10"/>
        <v>0</v>
      </c>
      <c r="N42" s="15">
        <f t="shared" si="4"/>
        <v>4669397</v>
      </c>
      <c r="O42" s="38">
        <f t="shared" si="1"/>
        <v>1679.6392086330936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90</v>
      </c>
      <c r="M44" s="48"/>
      <c r="N44" s="48"/>
      <c r="O44" s="43">
        <v>2780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2282509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2282509</v>
      </c>
      <c r="O5" s="33">
        <f t="shared" ref="O5:O43" si="1">(N5/O$45)</f>
        <v>820.45614665708126</v>
      </c>
      <c r="P5" s="6"/>
    </row>
    <row r="6" spans="1:133">
      <c r="A6" s="12"/>
      <c r="B6" s="25">
        <v>311</v>
      </c>
      <c r="C6" s="20" t="s">
        <v>2</v>
      </c>
      <c r="D6" s="46">
        <v>1762925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1762925</v>
      </c>
      <c r="O6" s="47">
        <f t="shared" si="1"/>
        <v>633.68979151689427</v>
      </c>
      <c r="P6" s="9"/>
    </row>
    <row r="7" spans="1:133">
      <c r="A7" s="12"/>
      <c r="B7" s="25">
        <v>312.41000000000003</v>
      </c>
      <c r="C7" s="20" t="s">
        <v>10</v>
      </c>
      <c r="D7" s="46">
        <v>99130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99130</v>
      </c>
      <c r="O7" s="47">
        <f t="shared" si="1"/>
        <v>35.632638389647738</v>
      </c>
      <c r="P7" s="9"/>
    </row>
    <row r="8" spans="1:133">
      <c r="A8" s="12"/>
      <c r="B8" s="25">
        <v>312.51</v>
      </c>
      <c r="C8" s="20" t="s">
        <v>60</v>
      </c>
      <c r="D8" s="46">
        <v>30376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30376</v>
      </c>
      <c r="O8" s="47">
        <f t="shared" si="1"/>
        <v>10.918763479511144</v>
      </c>
      <c r="P8" s="9"/>
    </row>
    <row r="9" spans="1:133">
      <c r="A9" s="12"/>
      <c r="B9" s="25">
        <v>312.52</v>
      </c>
      <c r="C9" s="20" t="s">
        <v>57</v>
      </c>
      <c r="D9" s="46">
        <v>42432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42432</v>
      </c>
      <c r="O9" s="47">
        <f t="shared" si="1"/>
        <v>15.252336448598131</v>
      </c>
      <c r="P9" s="9"/>
    </row>
    <row r="10" spans="1:133">
      <c r="A10" s="12"/>
      <c r="B10" s="25">
        <v>314.10000000000002</v>
      </c>
      <c r="C10" s="20" t="s">
        <v>11</v>
      </c>
      <c r="D10" s="46">
        <v>233152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233152</v>
      </c>
      <c r="O10" s="47">
        <f t="shared" si="1"/>
        <v>83.807332854061826</v>
      </c>
      <c r="P10" s="9"/>
    </row>
    <row r="11" spans="1:133">
      <c r="A11" s="12"/>
      <c r="B11" s="25">
        <v>314.3</v>
      </c>
      <c r="C11" s="20" t="s">
        <v>12</v>
      </c>
      <c r="D11" s="46">
        <v>55237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55237</v>
      </c>
      <c r="O11" s="47">
        <f t="shared" si="1"/>
        <v>19.855140186915889</v>
      </c>
      <c r="P11" s="9"/>
    </row>
    <row r="12" spans="1:133">
      <c r="A12" s="12"/>
      <c r="B12" s="25">
        <v>314.39999999999998</v>
      </c>
      <c r="C12" s="20" t="s">
        <v>13</v>
      </c>
      <c r="D12" s="46">
        <v>10196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10196</v>
      </c>
      <c r="O12" s="47">
        <f t="shared" si="1"/>
        <v>3.6649892163910858</v>
      </c>
      <c r="P12" s="9"/>
    </row>
    <row r="13" spans="1:133">
      <c r="A13" s="12"/>
      <c r="B13" s="25">
        <v>315</v>
      </c>
      <c r="C13" s="20" t="s">
        <v>67</v>
      </c>
      <c r="D13" s="46">
        <v>16744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16744</v>
      </c>
      <c r="O13" s="47">
        <f t="shared" si="1"/>
        <v>6.018691588785047</v>
      </c>
      <c r="P13" s="9"/>
    </row>
    <row r="14" spans="1:133">
      <c r="A14" s="12"/>
      <c r="B14" s="25">
        <v>316</v>
      </c>
      <c r="C14" s="20" t="s">
        <v>14</v>
      </c>
      <c r="D14" s="46">
        <v>32317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32317</v>
      </c>
      <c r="O14" s="47">
        <f t="shared" si="1"/>
        <v>11.616462976276061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473911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473911</v>
      </c>
      <c r="O15" s="45">
        <f t="shared" si="1"/>
        <v>170.34902947519771</v>
      </c>
      <c r="P15" s="10"/>
    </row>
    <row r="16" spans="1:133">
      <c r="A16" s="12"/>
      <c r="B16" s="25">
        <v>322</v>
      </c>
      <c r="C16" s="20" t="s">
        <v>0</v>
      </c>
      <c r="D16" s="46">
        <v>45596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45596</v>
      </c>
      <c r="O16" s="47">
        <f t="shared" si="1"/>
        <v>16.389647735442129</v>
      </c>
      <c r="P16" s="9"/>
    </row>
    <row r="17" spans="1:16">
      <c r="A17" s="12"/>
      <c r="B17" s="25">
        <v>323.10000000000002</v>
      </c>
      <c r="C17" s="20" t="s">
        <v>16</v>
      </c>
      <c r="D17" s="46">
        <v>189684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189684</v>
      </c>
      <c r="O17" s="47">
        <f t="shared" si="1"/>
        <v>68.182602444284683</v>
      </c>
      <c r="P17" s="9"/>
    </row>
    <row r="18" spans="1:16">
      <c r="A18" s="12"/>
      <c r="B18" s="25">
        <v>323.2</v>
      </c>
      <c r="C18" s="20" t="s">
        <v>17</v>
      </c>
      <c r="D18" s="46">
        <v>189083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189083</v>
      </c>
      <c r="O18" s="47">
        <f t="shared" si="1"/>
        <v>67.966570812365205</v>
      </c>
      <c r="P18" s="9"/>
    </row>
    <row r="19" spans="1:16">
      <c r="A19" s="12"/>
      <c r="B19" s="25">
        <v>323.7</v>
      </c>
      <c r="C19" s="20" t="s">
        <v>18</v>
      </c>
      <c r="D19" s="46">
        <v>49065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49065</v>
      </c>
      <c r="O19" s="47">
        <f t="shared" si="1"/>
        <v>17.636592379583035</v>
      </c>
      <c r="P19" s="9"/>
    </row>
    <row r="20" spans="1:16">
      <c r="A20" s="12"/>
      <c r="B20" s="25">
        <v>323.89999999999998</v>
      </c>
      <c r="C20" s="20" t="s">
        <v>68</v>
      </c>
      <c r="D20" s="46">
        <v>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</v>
      </c>
      <c r="O20" s="47">
        <f t="shared" si="1"/>
        <v>0.17361610352264559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SUM(D22:D27)</f>
        <v>860259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860259</v>
      </c>
      <c r="O21" s="45">
        <f t="shared" si="1"/>
        <v>309.22322070452913</v>
      </c>
      <c r="P21" s="10"/>
    </row>
    <row r="22" spans="1:16">
      <c r="A22" s="12"/>
      <c r="B22" s="25">
        <v>331.2</v>
      </c>
      <c r="C22" s="20" t="s">
        <v>20</v>
      </c>
      <c r="D22" s="46">
        <v>618500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618500</v>
      </c>
      <c r="O22" s="47">
        <f t="shared" si="1"/>
        <v>222.32207045291156</v>
      </c>
      <c r="P22" s="9"/>
    </row>
    <row r="23" spans="1:16">
      <c r="A23" s="12"/>
      <c r="B23" s="25">
        <v>334.49</v>
      </c>
      <c r="C23" s="20" t="s">
        <v>24</v>
      </c>
      <c r="D23" s="46">
        <v>10824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10824</v>
      </c>
      <c r="O23" s="47">
        <f t="shared" si="1"/>
        <v>3.890726096333573</v>
      </c>
      <c r="P23" s="9"/>
    </row>
    <row r="24" spans="1:16">
      <c r="A24" s="12"/>
      <c r="B24" s="25">
        <v>335.12</v>
      </c>
      <c r="C24" s="20" t="s">
        <v>26</v>
      </c>
      <c r="D24" s="46">
        <v>76892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76892</v>
      </c>
      <c r="O24" s="47">
        <f t="shared" si="1"/>
        <v>27.639108554996405</v>
      </c>
      <c r="P24" s="9"/>
    </row>
    <row r="25" spans="1:16">
      <c r="A25" s="12"/>
      <c r="B25" s="25">
        <v>335.15</v>
      </c>
      <c r="C25" s="20" t="s">
        <v>27</v>
      </c>
      <c r="D25" s="46">
        <v>4146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4146</v>
      </c>
      <c r="O25" s="47">
        <f t="shared" si="1"/>
        <v>1.4902947519769949</v>
      </c>
      <c r="P25" s="9"/>
    </row>
    <row r="26" spans="1:16">
      <c r="A26" s="12"/>
      <c r="B26" s="25">
        <v>335.18</v>
      </c>
      <c r="C26" s="20" t="s">
        <v>28</v>
      </c>
      <c r="D26" s="46">
        <v>126307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126307</v>
      </c>
      <c r="O26" s="47">
        <f t="shared" si="1"/>
        <v>45.401509705248024</v>
      </c>
      <c r="P26" s="9"/>
    </row>
    <row r="27" spans="1:16">
      <c r="A27" s="12"/>
      <c r="B27" s="25">
        <v>337.2</v>
      </c>
      <c r="C27" s="20" t="s">
        <v>29</v>
      </c>
      <c r="D27" s="46">
        <v>23590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23590</v>
      </c>
      <c r="O27" s="47">
        <f t="shared" si="1"/>
        <v>8.4795111430625454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6047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258394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264441</v>
      </c>
      <c r="O28" s="45">
        <f t="shared" si="1"/>
        <v>95.054277498202737</v>
      </c>
      <c r="P28" s="10"/>
    </row>
    <row r="29" spans="1:16">
      <c r="A29" s="12"/>
      <c r="B29" s="25">
        <v>341.9</v>
      </c>
      <c r="C29" s="20" t="s">
        <v>37</v>
      </c>
      <c r="D29" s="46">
        <v>1773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1773</v>
      </c>
      <c r="O29" s="47">
        <f t="shared" si="1"/>
        <v>0.63731128684399707</v>
      </c>
      <c r="P29" s="9"/>
    </row>
    <row r="30" spans="1:16">
      <c r="A30" s="12"/>
      <c r="B30" s="25">
        <v>343.9</v>
      </c>
      <c r="C30" s="20" t="s">
        <v>38</v>
      </c>
      <c r="D30" s="46">
        <v>4274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4274</v>
      </c>
      <c r="O30" s="47">
        <f t="shared" si="1"/>
        <v>1.5363048166786484</v>
      </c>
      <c r="P30" s="9"/>
    </row>
    <row r="31" spans="1:16">
      <c r="A31" s="12"/>
      <c r="B31" s="25">
        <v>344.5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258394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258394</v>
      </c>
      <c r="O31" s="47">
        <f t="shared" si="1"/>
        <v>92.880661394680089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SUM(D33:D35)</f>
        <v>38299</v>
      </c>
      <c r="E32" s="32">
        <f t="shared" si="7"/>
        <v>2658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37671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78628</v>
      </c>
      <c r="O32" s="45">
        <f t="shared" si="1"/>
        <v>28.26312005751258</v>
      </c>
      <c r="P32" s="10"/>
    </row>
    <row r="33" spans="1:119">
      <c r="A33" s="13"/>
      <c r="B33" s="39">
        <v>351.1</v>
      </c>
      <c r="C33" s="21" t="s">
        <v>42</v>
      </c>
      <c r="D33" s="46">
        <v>30330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30330</v>
      </c>
      <c r="O33" s="47">
        <f t="shared" si="1"/>
        <v>10.902228612508987</v>
      </c>
      <c r="P33" s="9"/>
    </row>
    <row r="34" spans="1:119">
      <c r="A34" s="13"/>
      <c r="B34" s="39">
        <v>354</v>
      </c>
      <c r="C34" s="21" t="s">
        <v>69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37671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37671</v>
      </c>
      <c r="O34" s="47">
        <f t="shared" si="1"/>
        <v>13.540977713874911</v>
      </c>
      <c r="P34" s="9"/>
    </row>
    <row r="35" spans="1:119">
      <c r="A35" s="13"/>
      <c r="B35" s="39">
        <v>359</v>
      </c>
      <c r="C35" s="21" t="s">
        <v>43</v>
      </c>
      <c r="D35" s="46">
        <v>7969</v>
      </c>
      <c r="E35" s="46">
        <v>2658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10627</v>
      </c>
      <c r="O35" s="47">
        <f t="shared" si="1"/>
        <v>3.8199137311286844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84401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4870</v>
      </c>
      <c r="J36" s="32">
        <f t="shared" si="8"/>
        <v>0</v>
      </c>
      <c r="K36" s="32">
        <f t="shared" si="8"/>
        <v>1350767</v>
      </c>
      <c r="L36" s="32">
        <f t="shared" si="8"/>
        <v>0</v>
      </c>
      <c r="M36" s="32">
        <f t="shared" si="8"/>
        <v>0</v>
      </c>
      <c r="N36" s="32">
        <f t="shared" si="4"/>
        <v>1440038</v>
      </c>
      <c r="O36" s="45">
        <f t="shared" si="1"/>
        <v>517.62688713156001</v>
      </c>
      <c r="P36" s="10"/>
    </row>
    <row r="37" spans="1:119">
      <c r="A37" s="12"/>
      <c r="B37" s="25">
        <v>361.1</v>
      </c>
      <c r="C37" s="20" t="s">
        <v>44</v>
      </c>
      <c r="D37" s="46">
        <v>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164109</v>
      </c>
      <c r="L37" s="46">
        <v>0</v>
      </c>
      <c r="M37" s="46">
        <v>0</v>
      </c>
      <c r="N37" s="46">
        <f t="shared" si="4"/>
        <v>164111</v>
      </c>
      <c r="O37" s="47">
        <f t="shared" si="1"/>
        <v>58.990294751976997</v>
      </c>
      <c r="P37" s="9"/>
    </row>
    <row r="38" spans="1:119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745240</v>
      </c>
      <c r="L38" s="46">
        <v>0</v>
      </c>
      <c r="M38" s="46">
        <v>0</v>
      </c>
      <c r="N38" s="46">
        <f t="shared" si="4"/>
        <v>745240</v>
      </c>
      <c r="O38" s="47">
        <f t="shared" si="1"/>
        <v>267.87922358015817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441418</v>
      </c>
      <c r="L39" s="46">
        <v>0</v>
      </c>
      <c r="M39" s="46">
        <v>0</v>
      </c>
      <c r="N39" s="46">
        <f t="shared" si="4"/>
        <v>441418</v>
      </c>
      <c r="O39" s="47">
        <f t="shared" si="1"/>
        <v>158.66930265995686</v>
      </c>
      <c r="P39" s="9"/>
    </row>
    <row r="40" spans="1:119">
      <c r="A40" s="12"/>
      <c r="B40" s="25">
        <v>369.9</v>
      </c>
      <c r="C40" s="20" t="s">
        <v>47</v>
      </c>
      <c r="D40" s="46">
        <v>84399</v>
      </c>
      <c r="E40" s="46">
        <v>0</v>
      </c>
      <c r="F40" s="46">
        <v>0</v>
      </c>
      <c r="G40" s="46">
        <v>0</v>
      </c>
      <c r="H40" s="46">
        <v>0</v>
      </c>
      <c r="I40" s="46">
        <v>4870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89269</v>
      </c>
      <c r="O40" s="47">
        <f t="shared" si="1"/>
        <v>32.088066139468012</v>
      </c>
      <c r="P40" s="9"/>
    </row>
    <row r="41" spans="1:119" ht="15.75">
      <c r="A41" s="29" t="s">
        <v>36</v>
      </c>
      <c r="B41" s="30"/>
      <c r="C41" s="31"/>
      <c r="D41" s="32">
        <f t="shared" ref="D41:M41" si="9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8</v>
      </c>
      <c r="O41" s="45">
        <f t="shared" si="1"/>
        <v>2.875629043853343E-3</v>
      </c>
      <c r="P41" s="9"/>
    </row>
    <row r="42" spans="1:119" ht="15.75" thickBot="1">
      <c r="A42" s="12"/>
      <c r="B42" s="25">
        <v>389.1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</v>
      </c>
      <c r="O42" s="47">
        <f t="shared" si="1"/>
        <v>2.875629043853343E-3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0">SUM(D5,D15,D21,D28,D32,D36,D41)</f>
        <v>3745426</v>
      </c>
      <c r="E43" s="15">
        <f t="shared" si="10"/>
        <v>2658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300943</v>
      </c>
      <c r="J43" s="15">
        <f t="shared" si="10"/>
        <v>0</v>
      </c>
      <c r="K43" s="15">
        <f t="shared" si="10"/>
        <v>1350767</v>
      </c>
      <c r="L43" s="15">
        <f t="shared" si="10"/>
        <v>0</v>
      </c>
      <c r="M43" s="15">
        <f t="shared" si="10"/>
        <v>0</v>
      </c>
      <c r="N43" s="15">
        <f t="shared" si="4"/>
        <v>5399794</v>
      </c>
      <c r="O43" s="38">
        <f t="shared" si="1"/>
        <v>1940.9755571531273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70</v>
      </c>
      <c r="M45" s="48"/>
      <c r="N45" s="48"/>
      <c r="O45" s="43">
        <v>2782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2251862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2251862</v>
      </c>
      <c r="O5" s="33">
        <f t="shared" ref="O5:O41" si="1">(N5/O$43)</f>
        <v>824.55584035151958</v>
      </c>
      <c r="P5" s="6"/>
    </row>
    <row r="6" spans="1:133">
      <c r="A6" s="12"/>
      <c r="B6" s="25">
        <v>311</v>
      </c>
      <c r="C6" s="20" t="s">
        <v>2</v>
      </c>
      <c r="D6" s="46">
        <v>1774857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1774857</v>
      </c>
      <c r="O6" s="47">
        <f t="shared" si="1"/>
        <v>649.89271329183453</v>
      </c>
      <c r="P6" s="9"/>
    </row>
    <row r="7" spans="1:133">
      <c r="A7" s="12"/>
      <c r="B7" s="25">
        <v>312.41000000000003</v>
      </c>
      <c r="C7" s="20" t="s">
        <v>10</v>
      </c>
      <c r="D7" s="46">
        <v>80352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80352</v>
      </c>
      <c r="O7" s="47">
        <f t="shared" si="1"/>
        <v>29.422189674112047</v>
      </c>
      <c r="P7" s="9"/>
    </row>
    <row r="8" spans="1:133">
      <c r="A8" s="12"/>
      <c r="B8" s="25">
        <v>312.51</v>
      </c>
      <c r="C8" s="20" t="s">
        <v>60</v>
      </c>
      <c r="D8" s="46">
        <v>30670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30670</v>
      </c>
      <c r="O8" s="47">
        <f t="shared" si="1"/>
        <v>11.230318564628341</v>
      </c>
      <c r="P8" s="9"/>
    </row>
    <row r="9" spans="1:133">
      <c r="A9" s="12"/>
      <c r="B9" s="25">
        <v>312.52</v>
      </c>
      <c r="C9" s="20" t="s">
        <v>57</v>
      </c>
      <c r="D9" s="46">
        <v>36416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36416</v>
      </c>
      <c r="O9" s="47">
        <f t="shared" si="1"/>
        <v>13.334309776638595</v>
      </c>
      <c r="P9" s="9"/>
    </row>
    <row r="10" spans="1:133">
      <c r="A10" s="12"/>
      <c r="B10" s="25">
        <v>314.10000000000002</v>
      </c>
      <c r="C10" s="20" t="s">
        <v>11</v>
      </c>
      <c r="D10" s="46">
        <v>240487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240487</v>
      </c>
      <c r="O10" s="47">
        <f t="shared" si="1"/>
        <v>88.058220432076169</v>
      </c>
      <c r="P10" s="9"/>
    </row>
    <row r="11" spans="1:133">
      <c r="A11" s="12"/>
      <c r="B11" s="25">
        <v>314.3</v>
      </c>
      <c r="C11" s="20" t="s">
        <v>12</v>
      </c>
      <c r="D11" s="46">
        <v>53381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53381</v>
      </c>
      <c r="O11" s="47">
        <f t="shared" si="1"/>
        <v>19.546320029293298</v>
      </c>
      <c r="P11" s="9"/>
    </row>
    <row r="12" spans="1:133">
      <c r="A12" s="12"/>
      <c r="B12" s="25">
        <v>314.39999999999998</v>
      </c>
      <c r="C12" s="20" t="s">
        <v>13</v>
      </c>
      <c r="D12" s="46">
        <v>4645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4645</v>
      </c>
      <c r="O12" s="47">
        <f t="shared" si="1"/>
        <v>1.7008421823507873</v>
      </c>
      <c r="P12" s="9"/>
    </row>
    <row r="13" spans="1:133">
      <c r="A13" s="12"/>
      <c r="B13" s="25">
        <v>316</v>
      </c>
      <c r="C13" s="20" t="s">
        <v>14</v>
      </c>
      <c r="D13" s="46">
        <v>31054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31054</v>
      </c>
      <c r="O13" s="47">
        <f t="shared" si="1"/>
        <v>11.370926400585866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485323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485323</v>
      </c>
      <c r="O14" s="45">
        <f t="shared" si="1"/>
        <v>177.7088978396192</v>
      </c>
      <c r="P14" s="10"/>
    </row>
    <row r="15" spans="1:133">
      <c r="A15" s="12"/>
      <c r="B15" s="25">
        <v>322</v>
      </c>
      <c r="C15" s="20" t="s">
        <v>0</v>
      </c>
      <c r="D15" s="46">
        <v>25496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25496</v>
      </c>
      <c r="O15" s="47">
        <f t="shared" si="1"/>
        <v>9.3357744415964845</v>
      </c>
      <c r="P15" s="9"/>
    </row>
    <row r="16" spans="1:133">
      <c r="A16" s="12"/>
      <c r="B16" s="25">
        <v>323.10000000000002</v>
      </c>
      <c r="C16" s="20" t="s">
        <v>16</v>
      </c>
      <c r="D16" s="46">
        <v>206211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206211</v>
      </c>
      <c r="O16" s="47">
        <f t="shared" si="1"/>
        <v>75.50750640790919</v>
      </c>
      <c r="P16" s="9"/>
    </row>
    <row r="17" spans="1:16">
      <c r="A17" s="12"/>
      <c r="B17" s="25">
        <v>323.2</v>
      </c>
      <c r="C17" s="20" t="s">
        <v>17</v>
      </c>
      <c r="D17" s="46">
        <v>203535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203535</v>
      </c>
      <c r="O17" s="47">
        <f t="shared" si="1"/>
        <v>74.527645551080184</v>
      </c>
      <c r="P17" s="9"/>
    </row>
    <row r="18" spans="1:16">
      <c r="A18" s="12"/>
      <c r="B18" s="25">
        <v>323.7</v>
      </c>
      <c r="C18" s="20" t="s">
        <v>18</v>
      </c>
      <c r="D18" s="46">
        <v>49328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49328</v>
      </c>
      <c r="O18" s="47">
        <f t="shared" si="1"/>
        <v>18.062248260710362</v>
      </c>
      <c r="P18" s="9"/>
    </row>
    <row r="19" spans="1:16">
      <c r="A19" s="12"/>
      <c r="B19" s="25">
        <v>329</v>
      </c>
      <c r="C19" s="20" t="s">
        <v>19</v>
      </c>
      <c r="D19" s="46">
        <v>753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753</v>
      </c>
      <c r="O19" s="47">
        <f t="shared" si="1"/>
        <v>0.27572317832295862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258462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258462</v>
      </c>
      <c r="O20" s="45">
        <f t="shared" si="1"/>
        <v>94.640058586598315</v>
      </c>
      <c r="P20" s="10"/>
    </row>
    <row r="21" spans="1:16">
      <c r="A21" s="12"/>
      <c r="B21" s="25">
        <v>331.2</v>
      </c>
      <c r="C21" s="20" t="s">
        <v>20</v>
      </c>
      <c r="D21" s="46">
        <v>9537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9537</v>
      </c>
      <c r="O21" s="47">
        <f t="shared" si="1"/>
        <v>3.4921274258513364</v>
      </c>
      <c r="P21" s="9"/>
    </row>
    <row r="22" spans="1:16">
      <c r="A22" s="12"/>
      <c r="B22" s="25">
        <v>334.49</v>
      </c>
      <c r="C22" s="20" t="s">
        <v>24</v>
      </c>
      <c r="D22" s="46">
        <v>10705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10705</v>
      </c>
      <c r="O22" s="47">
        <f t="shared" si="1"/>
        <v>3.919809593555474</v>
      </c>
      <c r="P22" s="9"/>
    </row>
    <row r="23" spans="1:16">
      <c r="A23" s="12"/>
      <c r="B23" s="25">
        <v>335.12</v>
      </c>
      <c r="C23" s="20" t="s">
        <v>26</v>
      </c>
      <c r="D23" s="46">
        <v>76835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76835</v>
      </c>
      <c r="O23" s="47">
        <f t="shared" si="1"/>
        <v>28.134383009886488</v>
      </c>
      <c r="P23" s="9"/>
    </row>
    <row r="24" spans="1:16">
      <c r="A24" s="12"/>
      <c r="B24" s="25">
        <v>335.15</v>
      </c>
      <c r="C24" s="20" t="s">
        <v>27</v>
      </c>
      <c r="D24" s="46">
        <v>8257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8257</v>
      </c>
      <c r="O24" s="47">
        <f t="shared" si="1"/>
        <v>3.0234346393262541</v>
      </c>
      <c r="P24" s="9"/>
    </row>
    <row r="25" spans="1:16">
      <c r="A25" s="12"/>
      <c r="B25" s="25">
        <v>335.18</v>
      </c>
      <c r="C25" s="20" t="s">
        <v>28</v>
      </c>
      <c r="D25" s="46">
        <v>131388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131388</v>
      </c>
      <c r="O25" s="47">
        <f t="shared" si="1"/>
        <v>48.109849871841817</v>
      </c>
      <c r="P25" s="9"/>
    </row>
    <row r="26" spans="1:16">
      <c r="A26" s="12"/>
      <c r="B26" s="25">
        <v>337.2</v>
      </c>
      <c r="C26" s="20" t="s">
        <v>29</v>
      </c>
      <c r="D26" s="46">
        <v>21740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21740</v>
      </c>
      <c r="O26" s="47">
        <f t="shared" si="1"/>
        <v>7.9604540461369462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6165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251898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258063</v>
      </c>
      <c r="O27" s="45">
        <f t="shared" si="1"/>
        <v>94.493958257048703</v>
      </c>
      <c r="P27" s="10"/>
    </row>
    <row r="28" spans="1:16">
      <c r="A28" s="12"/>
      <c r="B28" s="25">
        <v>341.9</v>
      </c>
      <c r="C28" s="20" t="s">
        <v>37</v>
      </c>
      <c r="D28" s="46">
        <v>1905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1905</v>
      </c>
      <c r="O28" s="47">
        <f t="shared" si="1"/>
        <v>0.69754668619553273</v>
      </c>
      <c r="P28" s="9"/>
    </row>
    <row r="29" spans="1:16">
      <c r="A29" s="12"/>
      <c r="B29" s="25">
        <v>343.9</v>
      </c>
      <c r="C29" s="20" t="s">
        <v>38</v>
      </c>
      <c r="D29" s="46">
        <v>4260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4260</v>
      </c>
      <c r="O29" s="47">
        <f t="shared" si="1"/>
        <v>1.5598681801537899</v>
      </c>
      <c r="P29" s="9"/>
    </row>
    <row r="30" spans="1:16">
      <c r="A30" s="12"/>
      <c r="B30" s="25">
        <v>344.5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251898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251898</v>
      </c>
      <c r="O30" s="47">
        <f t="shared" si="1"/>
        <v>92.236543390699381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SUM(D32:D33)</f>
        <v>38523</v>
      </c>
      <c r="E31" s="32">
        <f t="shared" si="7"/>
        <v>500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54582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93605</v>
      </c>
      <c r="O31" s="45">
        <f t="shared" si="1"/>
        <v>34.274990845844016</v>
      </c>
      <c r="P31" s="10"/>
    </row>
    <row r="32" spans="1:16">
      <c r="A32" s="13"/>
      <c r="B32" s="39">
        <v>351.1</v>
      </c>
      <c r="C32" s="21" t="s">
        <v>42</v>
      </c>
      <c r="D32" s="46">
        <v>31793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31793</v>
      </c>
      <c r="O32" s="47">
        <f t="shared" si="1"/>
        <v>11.641523251556206</v>
      </c>
      <c r="P32" s="9"/>
    </row>
    <row r="33" spans="1:119">
      <c r="A33" s="13"/>
      <c r="B33" s="39">
        <v>359</v>
      </c>
      <c r="C33" s="21" t="s">
        <v>43</v>
      </c>
      <c r="D33" s="46">
        <v>6730</v>
      </c>
      <c r="E33" s="46">
        <v>500</v>
      </c>
      <c r="F33" s="46">
        <v>0</v>
      </c>
      <c r="G33" s="46">
        <v>0</v>
      </c>
      <c r="H33" s="46">
        <v>0</v>
      </c>
      <c r="I33" s="46">
        <v>54582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61812</v>
      </c>
      <c r="O33" s="47">
        <f t="shared" si="1"/>
        <v>22.633467594287808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47147</v>
      </c>
      <c r="E34" s="32">
        <f t="shared" si="8"/>
        <v>4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8389</v>
      </c>
      <c r="J34" s="32">
        <f t="shared" si="8"/>
        <v>0</v>
      </c>
      <c r="K34" s="32">
        <f t="shared" si="8"/>
        <v>458152</v>
      </c>
      <c r="L34" s="32">
        <f t="shared" si="8"/>
        <v>0</v>
      </c>
      <c r="M34" s="32">
        <f t="shared" si="8"/>
        <v>0</v>
      </c>
      <c r="N34" s="32">
        <f t="shared" si="4"/>
        <v>513692</v>
      </c>
      <c r="O34" s="45">
        <f t="shared" si="1"/>
        <v>188.0966678872208</v>
      </c>
      <c r="P34" s="10"/>
    </row>
    <row r="35" spans="1:119">
      <c r="A35" s="12"/>
      <c r="B35" s="25">
        <v>361.1</v>
      </c>
      <c r="C35" s="20" t="s">
        <v>44</v>
      </c>
      <c r="D35" s="46">
        <v>8</v>
      </c>
      <c r="E35" s="46">
        <v>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141908</v>
      </c>
      <c r="L35" s="46">
        <v>0</v>
      </c>
      <c r="M35" s="46">
        <v>0</v>
      </c>
      <c r="N35" s="46">
        <f t="shared" si="4"/>
        <v>141920</v>
      </c>
      <c r="O35" s="47">
        <f t="shared" si="1"/>
        <v>51.966312705968512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-115838</v>
      </c>
      <c r="L36" s="46">
        <v>0</v>
      </c>
      <c r="M36" s="46">
        <v>0</v>
      </c>
      <c r="N36" s="46">
        <f t="shared" si="4"/>
        <v>-115838</v>
      </c>
      <c r="O36" s="47">
        <f t="shared" si="1"/>
        <v>-42.415964848041014</v>
      </c>
      <c r="P36" s="9"/>
    </row>
    <row r="37" spans="1:119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432082</v>
      </c>
      <c r="L37" s="46">
        <v>0</v>
      </c>
      <c r="M37" s="46">
        <v>0</v>
      </c>
      <c r="N37" s="46">
        <f t="shared" si="4"/>
        <v>432082</v>
      </c>
      <c r="O37" s="47">
        <f t="shared" si="1"/>
        <v>158.21384108385206</v>
      </c>
      <c r="P37" s="9"/>
    </row>
    <row r="38" spans="1:119">
      <c r="A38" s="12"/>
      <c r="B38" s="25">
        <v>369.9</v>
      </c>
      <c r="C38" s="20" t="s">
        <v>47</v>
      </c>
      <c r="D38" s="46">
        <v>47139</v>
      </c>
      <c r="E38" s="46">
        <v>0</v>
      </c>
      <c r="F38" s="46">
        <v>0</v>
      </c>
      <c r="G38" s="46">
        <v>0</v>
      </c>
      <c r="H38" s="46">
        <v>0</v>
      </c>
      <c r="I38" s="46">
        <v>8389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55528</v>
      </c>
      <c r="O38" s="47">
        <f t="shared" si="1"/>
        <v>20.332478945441231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17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17</v>
      </c>
      <c r="O39" s="45">
        <f t="shared" si="1"/>
        <v>6.2248260710362508E-3</v>
      </c>
      <c r="P39" s="9"/>
    </row>
    <row r="40" spans="1:119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17</v>
      </c>
      <c r="O40" s="47">
        <f t="shared" si="1"/>
        <v>6.2248260710362508E-3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SUM(D5,D14,D20,D27,D31,D34,D39)</f>
        <v>3087482</v>
      </c>
      <c r="E41" s="15">
        <f t="shared" si="10"/>
        <v>504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314886</v>
      </c>
      <c r="J41" s="15">
        <f t="shared" si="10"/>
        <v>0</v>
      </c>
      <c r="K41" s="15">
        <f t="shared" si="10"/>
        <v>458152</v>
      </c>
      <c r="L41" s="15">
        <f t="shared" si="10"/>
        <v>0</v>
      </c>
      <c r="M41" s="15">
        <f t="shared" si="10"/>
        <v>0</v>
      </c>
      <c r="N41" s="15">
        <f t="shared" si="4"/>
        <v>3861024</v>
      </c>
      <c r="O41" s="38">
        <f t="shared" si="1"/>
        <v>1413.7766385939217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65</v>
      </c>
      <c r="M43" s="48"/>
      <c r="N43" s="48"/>
      <c r="O43" s="43">
        <v>2731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2264579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2264579</v>
      </c>
      <c r="O5" s="33">
        <f t="shared" ref="O5:O42" si="1">(N5/O$44)</f>
        <v>832.56580882352944</v>
      </c>
      <c r="P5" s="6"/>
    </row>
    <row r="6" spans="1:133">
      <c r="A6" s="12"/>
      <c r="B6" s="25">
        <v>311</v>
      </c>
      <c r="C6" s="20" t="s">
        <v>2</v>
      </c>
      <c r="D6" s="46">
        <v>1780543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1780543</v>
      </c>
      <c r="O6" s="47">
        <f t="shared" si="1"/>
        <v>654.61139705882351</v>
      </c>
      <c r="P6" s="9"/>
    </row>
    <row r="7" spans="1:133">
      <c r="A7" s="12"/>
      <c r="B7" s="25">
        <v>312.41000000000003</v>
      </c>
      <c r="C7" s="20" t="s">
        <v>10</v>
      </c>
      <c r="D7" s="46">
        <v>83586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83586</v>
      </c>
      <c r="O7" s="47">
        <f t="shared" si="1"/>
        <v>30.73014705882353</v>
      </c>
      <c r="P7" s="9"/>
    </row>
    <row r="8" spans="1:133">
      <c r="A8" s="12"/>
      <c r="B8" s="25">
        <v>312.51</v>
      </c>
      <c r="C8" s="20" t="s">
        <v>60</v>
      </c>
      <c r="D8" s="46">
        <v>30683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30683</v>
      </c>
      <c r="O8" s="47">
        <f t="shared" si="1"/>
        <v>11.280514705882354</v>
      </c>
      <c r="P8" s="9"/>
    </row>
    <row r="9" spans="1:133">
      <c r="A9" s="12"/>
      <c r="B9" s="25">
        <v>312.52</v>
      </c>
      <c r="C9" s="20" t="s">
        <v>57</v>
      </c>
      <c r="D9" s="46">
        <v>34122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34122</v>
      </c>
      <c r="O9" s="47">
        <f t="shared" si="1"/>
        <v>12.544852941176471</v>
      </c>
      <c r="P9" s="9"/>
    </row>
    <row r="10" spans="1:133">
      <c r="A10" s="12"/>
      <c r="B10" s="25">
        <v>314.10000000000002</v>
      </c>
      <c r="C10" s="20" t="s">
        <v>11</v>
      </c>
      <c r="D10" s="46">
        <v>246176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246176</v>
      </c>
      <c r="O10" s="47">
        <f t="shared" si="1"/>
        <v>90.505882352941171</v>
      </c>
      <c r="P10" s="9"/>
    </row>
    <row r="11" spans="1:133">
      <c r="A11" s="12"/>
      <c r="B11" s="25">
        <v>314.3</v>
      </c>
      <c r="C11" s="20" t="s">
        <v>12</v>
      </c>
      <c r="D11" s="46">
        <v>48893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48893</v>
      </c>
      <c r="O11" s="47">
        <f t="shared" si="1"/>
        <v>17.975367647058825</v>
      </c>
      <c r="P11" s="9"/>
    </row>
    <row r="12" spans="1:133">
      <c r="A12" s="12"/>
      <c r="B12" s="25">
        <v>314.39999999999998</v>
      </c>
      <c r="C12" s="20" t="s">
        <v>13</v>
      </c>
      <c r="D12" s="46">
        <v>8223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8223</v>
      </c>
      <c r="O12" s="47">
        <f t="shared" si="1"/>
        <v>3.0231617647058822</v>
      </c>
      <c r="P12" s="9"/>
    </row>
    <row r="13" spans="1:133">
      <c r="A13" s="12"/>
      <c r="B13" s="25">
        <v>316</v>
      </c>
      <c r="C13" s="20" t="s">
        <v>14</v>
      </c>
      <c r="D13" s="46">
        <v>32353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32353</v>
      </c>
      <c r="O13" s="47">
        <f t="shared" si="1"/>
        <v>11.894485294117647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509438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509438</v>
      </c>
      <c r="O14" s="45">
        <f t="shared" si="1"/>
        <v>187.29338235294117</v>
      </c>
      <c r="P14" s="10"/>
    </row>
    <row r="15" spans="1:133">
      <c r="A15" s="12"/>
      <c r="B15" s="25">
        <v>322</v>
      </c>
      <c r="C15" s="20" t="s">
        <v>0</v>
      </c>
      <c r="D15" s="46">
        <v>29416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29416</v>
      </c>
      <c r="O15" s="47">
        <f t="shared" si="1"/>
        <v>10.814705882352941</v>
      </c>
      <c r="P15" s="9"/>
    </row>
    <row r="16" spans="1:133">
      <c r="A16" s="12"/>
      <c r="B16" s="25">
        <v>323.10000000000002</v>
      </c>
      <c r="C16" s="20" t="s">
        <v>16</v>
      </c>
      <c r="D16" s="46">
        <v>213818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213818</v>
      </c>
      <c r="O16" s="47">
        <f t="shared" si="1"/>
        <v>78.609558823529412</v>
      </c>
      <c r="P16" s="9"/>
    </row>
    <row r="17" spans="1:16">
      <c r="A17" s="12"/>
      <c r="B17" s="25">
        <v>323.2</v>
      </c>
      <c r="C17" s="20" t="s">
        <v>17</v>
      </c>
      <c r="D17" s="46">
        <v>216995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216995</v>
      </c>
      <c r="O17" s="47">
        <f t="shared" si="1"/>
        <v>79.777573529411768</v>
      </c>
      <c r="P17" s="9"/>
    </row>
    <row r="18" spans="1:16">
      <c r="A18" s="12"/>
      <c r="B18" s="25">
        <v>323.7</v>
      </c>
      <c r="C18" s="20" t="s">
        <v>18</v>
      </c>
      <c r="D18" s="46">
        <v>47856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47856</v>
      </c>
      <c r="O18" s="47">
        <f t="shared" si="1"/>
        <v>17.594117647058823</v>
      </c>
      <c r="P18" s="9"/>
    </row>
    <row r="19" spans="1:16">
      <c r="A19" s="12"/>
      <c r="B19" s="25">
        <v>329</v>
      </c>
      <c r="C19" s="20" t="s">
        <v>19</v>
      </c>
      <c r="D19" s="46">
        <v>1353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1353</v>
      </c>
      <c r="O19" s="47">
        <f t="shared" si="1"/>
        <v>0.4974264705882353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288311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288311</v>
      </c>
      <c r="O20" s="45">
        <f t="shared" si="1"/>
        <v>105.99669117647059</v>
      </c>
      <c r="P20" s="10"/>
    </row>
    <row r="21" spans="1:16">
      <c r="A21" s="12"/>
      <c r="B21" s="25">
        <v>331.2</v>
      </c>
      <c r="C21" s="20" t="s">
        <v>20</v>
      </c>
      <c r="D21" s="46">
        <v>30533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30533</v>
      </c>
      <c r="O21" s="47">
        <f t="shared" si="1"/>
        <v>11.225367647058823</v>
      </c>
      <c r="P21" s="9"/>
    </row>
    <row r="22" spans="1:16">
      <c r="A22" s="12"/>
      <c r="B22" s="25">
        <v>331.9</v>
      </c>
      <c r="C22" s="20" t="s">
        <v>61</v>
      </c>
      <c r="D22" s="46">
        <v>12287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12287</v>
      </c>
      <c r="O22" s="47">
        <f t="shared" si="1"/>
        <v>4.5172794117647062</v>
      </c>
      <c r="P22" s="9"/>
    </row>
    <row r="23" spans="1:16">
      <c r="A23" s="12"/>
      <c r="B23" s="25">
        <v>334.49</v>
      </c>
      <c r="C23" s="20" t="s">
        <v>24</v>
      </c>
      <c r="D23" s="46">
        <v>10591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10591</v>
      </c>
      <c r="O23" s="47">
        <f t="shared" si="1"/>
        <v>3.8937499999999998</v>
      </c>
      <c r="P23" s="9"/>
    </row>
    <row r="24" spans="1:16">
      <c r="A24" s="12"/>
      <c r="B24" s="25">
        <v>335.12</v>
      </c>
      <c r="C24" s="20" t="s">
        <v>26</v>
      </c>
      <c r="D24" s="46">
        <v>76585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76585</v>
      </c>
      <c r="O24" s="47">
        <f t="shared" si="1"/>
        <v>28.15625</v>
      </c>
      <c r="P24" s="9"/>
    </row>
    <row r="25" spans="1:16">
      <c r="A25" s="12"/>
      <c r="B25" s="25">
        <v>335.15</v>
      </c>
      <c r="C25" s="20" t="s">
        <v>27</v>
      </c>
      <c r="D25" s="46">
        <v>3790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3790</v>
      </c>
      <c r="O25" s="47">
        <f t="shared" si="1"/>
        <v>1.3933823529411764</v>
      </c>
      <c r="P25" s="9"/>
    </row>
    <row r="26" spans="1:16">
      <c r="A26" s="12"/>
      <c r="B26" s="25">
        <v>335.18</v>
      </c>
      <c r="C26" s="20" t="s">
        <v>28</v>
      </c>
      <c r="D26" s="46">
        <v>130162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130162</v>
      </c>
      <c r="O26" s="47">
        <f t="shared" si="1"/>
        <v>47.853676470588233</v>
      </c>
      <c r="P26" s="9"/>
    </row>
    <row r="27" spans="1:16">
      <c r="A27" s="12"/>
      <c r="B27" s="25">
        <v>337.2</v>
      </c>
      <c r="C27" s="20" t="s">
        <v>29</v>
      </c>
      <c r="D27" s="46">
        <v>24363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24363</v>
      </c>
      <c r="O27" s="47">
        <f t="shared" si="1"/>
        <v>8.9569852941176471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6005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248936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254941</v>
      </c>
      <c r="O28" s="45">
        <f t="shared" si="1"/>
        <v>93.728308823529417</v>
      </c>
      <c r="P28" s="10"/>
    </row>
    <row r="29" spans="1:16">
      <c r="A29" s="12"/>
      <c r="B29" s="25">
        <v>341.9</v>
      </c>
      <c r="C29" s="20" t="s">
        <v>37</v>
      </c>
      <c r="D29" s="46">
        <v>1746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1746</v>
      </c>
      <c r="O29" s="47">
        <f t="shared" si="1"/>
        <v>0.6419117647058824</v>
      </c>
      <c r="P29" s="9"/>
    </row>
    <row r="30" spans="1:16">
      <c r="A30" s="12"/>
      <c r="B30" s="25">
        <v>343.9</v>
      </c>
      <c r="C30" s="20" t="s">
        <v>38</v>
      </c>
      <c r="D30" s="46">
        <v>4259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4259</v>
      </c>
      <c r="O30" s="47">
        <f t="shared" si="1"/>
        <v>1.5658088235294119</v>
      </c>
      <c r="P30" s="9"/>
    </row>
    <row r="31" spans="1:16">
      <c r="A31" s="12"/>
      <c r="B31" s="25">
        <v>344.5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248936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248936</v>
      </c>
      <c r="O31" s="47">
        <f t="shared" si="1"/>
        <v>91.520588235294113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SUM(D33:D34)</f>
        <v>38348</v>
      </c>
      <c r="E32" s="32">
        <f t="shared" si="7"/>
        <v>1661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57719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97728</v>
      </c>
      <c r="O32" s="45">
        <f t="shared" si="1"/>
        <v>35.929411764705883</v>
      </c>
      <c r="P32" s="10"/>
    </row>
    <row r="33" spans="1:119">
      <c r="A33" s="13"/>
      <c r="B33" s="39">
        <v>351.1</v>
      </c>
      <c r="C33" s="21" t="s">
        <v>42</v>
      </c>
      <c r="D33" s="46">
        <v>32794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32794</v>
      </c>
      <c r="O33" s="47">
        <f t="shared" si="1"/>
        <v>12.056617647058824</v>
      </c>
      <c r="P33" s="9"/>
    </row>
    <row r="34" spans="1:119">
      <c r="A34" s="13"/>
      <c r="B34" s="39">
        <v>359</v>
      </c>
      <c r="C34" s="21" t="s">
        <v>43</v>
      </c>
      <c r="D34" s="46">
        <v>5554</v>
      </c>
      <c r="E34" s="46">
        <v>1661</v>
      </c>
      <c r="F34" s="46">
        <v>0</v>
      </c>
      <c r="G34" s="46">
        <v>0</v>
      </c>
      <c r="H34" s="46">
        <v>0</v>
      </c>
      <c r="I34" s="46">
        <v>57719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64934</v>
      </c>
      <c r="O34" s="47">
        <f t="shared" si="1"/>
        <v>23.872794117647057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46292</v>
      </c>
      <c r="E35" s="32">
        <f t="shared" si="8"/>
        <v>7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6905</v>
      </c>
      <c r="J35" s="32">
        <f t="shared" si="8"/>
        <v>0</v>
      </c>
      <c r="K35" s="32">
        <f t="shared" si="8"/>
        <v>847762</v>
      </c>
      <c r="L35" s="32">
        <f t="shared" si="8"/>
        <v>0</v>
      </c>
      <c r="M35" s="32">
        <f t="shared" si="8"/>
        <v>0</v>
      </c>
      <c r="N35" s="32">
        <f t="shared" si="4"/>
        <v>900966</v>
      </c>
      <c r="O35" s="45">
        <f t="shared" si="1"/>
        <v>331.23750000000001</v>
      </c>
      <c r="P35" s="10"/>
    </row>
    <row r="36" spans="1:119">
      <c r="A36" s="12"/>
      <c r="B36" s="25">
        <v>361.1</v>
      </c>
      <c r="C36" s="20" t="s">
        <v>44</v>
      </c>
      <c r="D36" s="46">
        <v>138</v>
      </c>
      <c r="E36" s="46">
        <v>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114204</v>
      </c>
      <c r="L36" s="46">
        <v>0</v>
      </c>
      <c r="M36" s="46">
        <v>0</v>
      </c>
      <c r="N36" s="46">
        <f t="shared" si="4"/>
        <v>114349</v>
      </c>
      <c r="O36" s="47">
        <f t="shared" si="1"/>
        <v>42.040073529411764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327481</v>
      </c>
      <c r="L37" s="46">
        <v>0</v>
      </c>
      <c r="M37" s="46">
        <v>0</v>
      </c>
      <c r="N37" s="46">
        <f t="shared" si="4"/>
        <v>327481</v>
      </c>
      <c r="O37" s="47">
        <f t="shared" si="1"/>
        <v>120.39742647058823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406077</v>
      </c>
      <c r="L38" s="46">
        <v>0</v>
      </c>
      <c r="M38" s="46">
        <v>0</v>
      </c>
      <c r="N38" s="46">
        <f t="shared" si="4"/>
        <v>406077</v>
      </c>
      <c r="O38" s="47">
        <f t="shared" si="1"/>
        <v>149.29301470588234</v>
      </c>
      <c r="P38" s="9"/>
    </row>
    <row r="39" spans="1:119">
      <c r="A39" s="12"/>
      <c r="B39" s="25">
        <v>369.9</v>
      </c>
      <c r="C39" s="20" t="s">
        <v>47</v>
      </c>
      <c r="D39" s="46">
        <v>46154</v>
      </c>
      <c r="E39" s="46">
        <v>0</v>
      </c>
      <c r="F39" s="46">
        <v>0</v>
      </c>
      <c r="G39" s="46">
        <v>0</v>
      </c>
      <c r="H39" s="46">
        <v>0</v>
      </c>
      <c r="I39" s="46">
        <v>6905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53059</v>
      </c>
      <c r="O39" s="47">
        <f t="shared" si="1"/>
        <v>19.506985294117648</v>
      </c>
      <c r="P39" s="9"/>
    </row>
    <row r="40" spans="1:119" ht="15.75">
      <c r="A40" s="29" t="s">
        <v>36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277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277</v>
      </c>
      <c r="O40" s="45">
        <f t="shared" si="1"/>
        <v>0.10183823529411765</v>
      </c>
      <c r="P40" s="9"/>
    </row>
    <row r="41" spans="1:119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277</v>
      </c>
      <c r="O41" s="47">
        <f t="shared" si="1"/>
        <v>0.10183823529411765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SUM(D5,D14,D20,D28,D32,D35,D40)</f>
        <v>3152973</v>
      </c>
      <c r="E42" s="15">
        <f t="shared" si="10"/>
        <v>1668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313837</v>
      </c>
      <c r="J42" s="15">
        <f t="shared" si="10"/>
        <v>0</v>
      </c>
      <c r="K42" s="15">
        <f t="shared" si="10"/>
        <v>847762</v>
      </c>
      <c r="L42" s="15">
        <f t="shared" si="10"/>
        <v>0</v>
      </c>
      <c r="M42" s="15">
        <f t="shared" si="10"/>
        <v>0</v>
      </c>
      <c r="N42" s="15">
        <f t="shared" si="4"/>
        <v>4316240</v>
      </c>
      <c r="O42" s="38">
        <f t="shared" si="1"/>
        <v>1586.8529411764705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62</v>
      </c>
      <c r="M44" s="48"/>
      <c r="N44" s="48"/>
      <c r="O44" s="43">
        <v>2720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2238743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2238743</v>
      </c>
      <c r="O5" s="33">
        <f t="shared" ref="O5:O44" si="1">(N5/O$46)</f>
        <v>745.50216450216453</v>
      </c>
      <c r="P5" s="6"/>
    </row>
    <row r="6" spans="1:133">
      <c r="A6" s="12"/>
      <c r="B6" s="25">
        <v>311</v>
      </c>
      <c r="C6" s="20" t="s">
        <v>2</v>
      </c>
      <c r="D6" s="46">
        <v>1758803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1758803</v>
      </c>
      <c r="O6" s="47">
        <f t="shared" si="1"/>
        <v>585.68198468198466</v>
      </c>
      <c r="P6" s="9"/>
    </row>
    <row r="7" spans="1:133">
      <c r="A7" s="12"/>
      <c r="B7" s="25">
        <v>312.41000000000003</v>
      </c>
      <c r="C7" s="20" t="s">
        <v>10</v>
      </c>
      <c r="D7" s="46">
        <v>86056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86056</v>
      </c>
      <c r="O7" s="47">
        <f t="shared" si="1"/>
        <v>28.656676656676655</v>
      </c>
      <c r="P7" s="9"/>
    </row>
    <row r="8" spans="1:133">
      <c r="A8" s="12"/>
      <c r="B8" s="25">
        <v>312.51</v>
      </c>
      <c r="C8" s="20" t="s">
        <v>56</v>
      </c>
      <c r="D8" s="46">
        <v>43538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43538</v>
      </c>
      <c r="O8" s="47">
        <f t="shared" si="1"/>
        <v>14.498168498168498</v>
      </c>
      <c r="P8" s="9"/>
    </row>
    <row r="9" spans="1:133">
      <c r="A9" s="12"/>
      <c r="B9" s="25">
        <v>312.52</v>
      </c>
      <c r="C9" s="20" t="s">
        <v>57</v>
      </c>
      <c r="D9" s="46">
        <v>37734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37734</v>
      </c>
      <c r="O9" s="47">
        <f t="shared" si="1"/>
        <v>12.565434565434565</v>
      </c>
      <c r="P9" s="9"/>
    </row>
    <row r="10" spans="1:133">
      <c r="A10" s="12"/>
      <c r="B10" s="25">
        <v>314.10000000000002</v>
      </c>
      <c r="C10" s="20" t="s">
        <v>11</v>
      </c>
      <c r="D10" s="46">
        <v>220891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220891</v>
      </c>
      <c r="O10" s="47">
        <f t="shared" si="1"/>
        <v>73.556776556776555</v>
      </c>
      <c r="P10" s="9"/>
    </row>
    <row r="11" spans="1:133">
      <c r="A11" s="12"/>
      <c r="B11" s="25">
        <v>314.3</v>
      </c>
      <c r="C11" s="20" t="s">
        <v>12</v>
      </c>
      <c r="D11" s="46">
        <v>53121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53121</v>
      </c>
      <c r="O11" s="47">
        <f t="shared" si="1"/>
        <v>17.689310689310691</v>
      </c>
      <c r="P11" s="9"/>
    </row>
    <row r="12" spans="1:133">
      <c r="A12" s="12"/>
      <c r="B12" s="25">
        <v>314.39999999999998</v>
      </c>
      <c r="C12" s="20" t="s">
        <v>13</v>
      </c>
      <c r="D12" s="46">
        <v>8117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8117</v>
      </c>
      <c r="O12" s="47">
        <f t="shared" si="1"/>
        <v>2.7029637029637028</v>
      </c>
      <c r="P12" s="9"/>
    </row>
    <row r="13" spans="1:133">
      <c r="A13" s="12"/>
      <c r="B13" s="25">
        <v>316</v>
      </c>
      <c r="C13" s="20" t="s">
        <v>14</v>
      </c>
      <c r="D13" s="46">
        <v>30483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30483</v>
      </c>
      <c r="O13" s="47">
        <f t="shared" si="1"/>
        <v>10.150849150849151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493460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493460</v>
      </c>
      <c r="O14" s="45">
        <f t="shared" si="1"/>
        <v>164.32234432234432</v>
      </c>
      <c r="P14" s="10"/>
    </row>
    <row r="15" spans="1:133">
      <c r="A15" s="12"/>
      <c r="B15" s="25">
        <v>322</v>
      </c>
      <c r="C15" s="20" t="s">
        <v>0</v>
      </c>
      <c r="D15" s="46">
        <v>19860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19860</v>
      </c>
      <c r="O15" s="47">
        <f t="shared" si="1"/>
        <v>6.6133866133866137</v>
      </c>
      <c r="P15" s="9"/>
    </row>
    <row r="16" spans="1:133">
      <c r="A16" s="12"/>
      <c r="B16" s="25">
        <v>323.10000000000002</v>
      </c>
      <c r="C16" s="20" t="s">
        <v>16</v>
      </c>
      <c r="D16" s="46">
        <v>227668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227668</v>
      </c>
      <c r="O16" s="47">
        <f t="shared" si="1"/>
        <v>75.813519813519818</v>
      </c>
      <c r="P16" s="9"/>
    </row>
    <row r="17" spans="1:16">
      <c r="A17" s="12"/>
      <c r="B17" s="25">
        <v>323.2</v>
      </c>
      <c r="C17" s="20" t="s">
        <v>17</v>
      </c>
      <c r="D17" s="46">
        <v>223496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223496</v>
      </c>
      <c r="O17" s="47">
        <f t="shared" si="1"/>
        <v>74.424242424242422</v>
      </c>
      <c r="P17" s="9"/>
    </row>
    <row r="18" spans="1:16">
      <c r="A18" s="12"/>
      <c r="B18" s="25">
        <v>323.7</v>
      </c>
      <c r="C18" s="20" t="s">
        <v>18</v>
      </c>
      <c r="D18" s="46">
        <v>21152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21152</v>
      </c>
      <c r="O18" s="47">
        <f t="shared" si="1"/>
        <v>7.043623043623044</v>
      </c>
      <c r="P18" s="9"/>
    </row>
    <row r="19" spans="1:16">
      <c r="A19" s="12"/>
      <c r="B19" s="25">
        <v>329</v>
      </c>
      <c r="C19" s="20" t="s">
        <v>19</v>
      </c>
      <c r="D19" s="46">
        <v>1284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1284</v>
      </c>
      <c r="O19" s="47">
        <f t="shared" si="1"/>
        <v>0.42757242757242758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340261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93425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433686</v>
      </c>
      <c r="O20" s="45">
        <f t="shared" si="1"/>
        <v>144.41758241758242</v>
      </c>
      <c r="P20" s="10"/>
    </row>
    <row r="21" spans="1:16">
      <c r="A21" s="12"/>
      <c r="B21" s="25">
        <v>331.2</v>
      </c>
      <c r="C21" s="20" t="s">
        <v>20</v>
      </c>
      <c r="D21" s="46">
        <v>55159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55159</v>
      </c>
      <c r="O21" s="47">
        <f t="shared" si="1"/>
        <v>18.367965367965368</v>
      </c>
      <c r="P21" s="9"/>
    </row>
    <row r="22" spans="1:16">
      <c r="A22" s="12"/>
      <c r="B22" s="25">
        <v>331.39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88176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88176</v>
      </c>
      <c r="O22" s="47">
        <f t="shared" si="1"/>
        <v>29.362637362637361</v>
      </c>
      <c r="P22" s="9"/>
    </row>
    <row r="23" spans="1:16">
      <c r="A23" s="12"/>
      <c r="B23" s="25">
        <v>334.39</v>
      </c>
      <c r="C23" s="20" t="s">
        <v>23</v>
      </c>
      <c r="D23" s="46">
        <v>27600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27600</v>
      </c>
      <c r="O23" s="47">
        <f t="shared" si="1"/>
        <v>9.1908091908091905</v>
      </c>
      <c r="P23" s="9"/>
    </row>
    <row r="24" spans="1:16">
      <c r="A24" s="12"/>
      <c r="B24" s="25">
        <v>334.49</v>
      </c>
      <c r="C24" s="20" t="s">
        <v>24</v>
      </c>
      <c r="D24" s="46">
        <v>10480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10480</v>
      </c>
      <c r="O24" s="47">
        <f t="shared" si="1"/>
        <v>3.4898434898434898</v>
      </c>
      <c r="P24" s="9"/>
    </row>
    <row r="25" spans="1:16">
      <c r="A25" s="12"/>
      <c r="B25" s="25">
        <v>334.9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5249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5249</v>
      </c>
      <c r="O25" s="47">
        <f t="shared" si="1"/>
        <v>1.7479187479187479</v>
      </c>
      <c r="P25" s="9"/>
    </row>
    <row r="26" spans="1:16">
      <c r="A26" s="12"/>
      <c r="B26" s="25">
        <v>335.12</v>
      </c>
      <c r="C26" s="20" t="s">
        <v>26</v>
      </c>
      <c r="D26" s="46">
        <v>76076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76076</v>
      </c>
      <c r="O26" s="47">
        <f t="shared" si="1"/>
        <v>25.333333333333332</v>
      </c>
      <c r="P26" s="9"/>
    </row>
    <row r="27" spans="1:16">
      <c r="A27" s="12"/>
      <c r="B27" s="25">
        <v>335.15</v>
      </c>
      <c r="C27" s="20" t="s">
        <v>27</v>
      </c>
      <c r="D27" s="46">
        <v>3058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3058</v>
      </c>
      <c r="O27" s="47">
        <f t="shared" si="1"/>
        <v>1.0183150183150182</v>
      </c>
      <c r="P27" s="9"/>
    </row>
    <row r="28" spans="1:16">
      <c r="A28" s="12"/>
      <c r="B28" s="25">
        <v>335.18</v>
      </c>
      <c r="C28" s="20" t="s">
        <v>28</v>
      </c>
      <c r="D28" s="46">
        <v>132291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132291</v>
      </c>
      <c r="O28" s="47">
        <f t="shared" si="1"/>
        <v>44.052947052947054</v>
      </c>
      <c r="P28" s="9"/>
    </row>
    <row r="29" spans="1:16">
      <c r="A29" s="12"/>
      <c r="B29" s="25">
        <v>337.2</v>
      </c>
      <c r="C29" s="20" t="s">
        <v>29</v>
      </c>
      <c r="D29" s="46">
        <v>35597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4" si="7">SUM(D29:M29)</f>
        <v>35597</v>
      </c>
      <c r="O29" s="47">
        <f t="shared" si="1"/>
        <v>11.853812853812855</v>
      </c>
      <c r="P29" s="9"/>
    </row>
    <row r="30" spans="1:16" ht="15.75">
      <c r="A30" s="29" t="s">
        <v>34</v>
      </c>
      <c r="B30" s="30"/>
      <c r="C30" s="31"/>
      <c r="D30" s="32">
        <f t="shared" ref="D30:M30" si="8">SUM(D31:D33)</f>
        <v>6846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276394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283240</v>
      </c>
      <c r="O30" s="45">
        <f t="shared" si="1"/>
        <v>94.319014319014315</v>
      </c>
      <c r="P30" s="10"/>
    </row>
    <row r="31" spans="1:16">
      <c r="A31" s="12"/>
      <c r="B31" s="25">
        <v>341.9</v>
      </c>
      <c r="C31" s="20" t="s">
        <v>37</v>
      </c>
      <c r="D31" s="46">
        <v>2551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2551</v>
      </c>
      <c r="O31" s="47">
        <f t="shared" si="1"/>
        <v>0.84948384948384947</v>
      </c>
      <c r="P31" s="9"/>
    </row>
    <row r="32" spans="1:16">
      <c r="A32" s="12"/>
      <c r="B32" s="25">
        <v>343.9</v>
      </c>
      <c r="C32" s="20" t="s">
        <v>38</v>
      </c>
      <c r="D32" s="46">
        <v>4295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4295</v>
      </c>
      <c r="O32" s="47">
        <f t="shared" si="1"/>
        <v>1.4302364302364303</v>
      </c>
      <c r="P32" s="9"/>
    </row>
    <row r="33" spans="1:119">
      <c r="A33" s="12"/>
      <c r="B33" s="25">
        <v>344.5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276394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276394</v>
      </c>
      <c r="O33" s="47">
        <f t="shared" si="1"/>
        <v>92.039294039294035</v>
      </c>
      <c r="P33" s="9"/>
    </row>
    <row r="34" spans="1:119" ht="15.75">
      <c r="A34" s="29" t="s">
        <v>35</v>
      </c>
      <c r="B34" s="30"/>
      <c r="C34" s="31"/>
      <c r="D34" s="32">
        <f t="shared" ref="D34:M34" si="9">SUM(D35:D36)</f>
        <v>57636</v>
      </c>
      <c r="E34" s="32">
        <f t="shared" si="9"/>
        <v>1100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77244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135980</v>
      </c>
      <c r="O34" s="45">
        <f t="shared" si="1"/>
        <v>45.281385281385283</v>
      </c>
      <c r="P34" s="10"/>
    </row>
    <row r="35" spans="1:119">
      <c r="A35" s="13"/>
      <c r="B35" s="39">
        <v>351.1</v>
      </c>
      <c r="C35" s="21" t="s">
        <v>42</v>
      </c>
      <c r="D35" s="46">
        <v>53905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53905</v>
      </c>
      <c r="O35" s="47">
        <f t="shared" si="1"/>
        <v>17.950382950382949</v>
      </c>
      <c r="P35" s="9"/>
    </row>
    <row r="36" spans="1:119">
      <c r="A36" s="13"/>
      <c r="B36" s="39">
        <v>359</v>
      </c>
      <c r="C36" s="21" t="s">
        <v>43</v>
      </c>
      <c r="D36" s="46">
        <v>3731</v>
      </c>
      <c r="E36" s="46">
        <v>1100</v>
      </c>
      <c r="F36" s="46">
        <v>0</v>
      </c>
      <c r="G36" s="46">
        <v>0</v>
      </c>
      <c r="H36" s="46">
        <v>0</v>
      </c>
      <c r="I36" s="46">
        <v>77244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82075</v>
      </c>
      <c r="O36" s="47">
        <f t="shared" si="1"/>
        <v>27.331002331002331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SUM(D38:D41)</f>
        <v>68000</v>
      </c>
      <c r="E37" s="32">
        <f t="shared" si="10"/>
        <v>8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11428</v>
      </c>
      <c r="J37" s="32">
        <f t="shared" si="10"/>
        <v>0</v>
      </c>
      <c r="K37" s="32">
        <f t="shared" si="10"/>
        <v>817103</v>
      </c>
      <c r="L37" s="32">
        <f t="shared" si="10"/>
        <v>0</v>
      </c>
      <c r="M37" s="32">
        <f t="shared" si="10"/>
        <v>0</v>
      </c>
      <c r="N37" s="32">
        <f t="shared" si="7"/>
        <v>896539</v>
      </c>
      <c r="O37" s="45">
        <f t="shared" si="1"/>
        <v>298.54778554778557</v>
      </c>
      <c r="P37" s="10"/>
    </row>
    <row r="38" spans="1:119">
      <c r="A38" s="12"/>
      <c r="B38" s="25">
        <v>361.1</v>
      </c>
      <c r="C38" s="20" t="s">
        <v>44</v>
      </c>
      <c r="D38" s="46">
        <v>698</v>
      </c>
      <c r="E38" s="46">
        <v>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144464</v>
      </c>
      <c r="L38" s="46">
        <v>0</v>
      </c>
      <c r="M38" s="46">
        <v>0</v>
      </c>
      <c r="N38" s="46">
        <f t="shared" si="7"/>
        <v>145170</v>
      </c>
      <c r="O38" s="47">
        <f t="shared" si="1"/>
        <v>48.341658341658345</v>
      </c>
      <c r="P38" s="9"/>
    </row>
    <row r="39" spans="1:119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247025</v>
      </c>
      <c r="L39" s="46">
        <v>0</v>
      </c>
      <c r="M39" s="46">
        <v>0</v>
      </c>
      <c r="N39" s="46">
        <f t="shared" si="7"/>
        <v>247025</v>
      </c>
      <c r="O39" s="47">
        <f t="shared" si="1"/>
        <v>82.259407259407254</v>
      </c>
      <c r="P39" s="9"/>
    </row>
    <row r="40" spans="1:119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425614</v>
      </c>
      <c r="L40" s="46">
        <v>0</v>
      </c>
      <c r="M40" s="46">
        <v>0</v>
      </c>
      <c r="N40" s="46">
        <f t="shared" si="7"/>
        <v>425614</v>
      </c>
      <c r="O40" s="47">
        <f t="shared" si="1"/>
        <v>141.72960372960372</v>
      </c>
      <c r="P40" s="9"/>
    </row>
    <row r="41" spans="1:119">
      <c r="A41" s="12"/>
      <c r="B41" s="25">
        <v>369.9</v>
      </c>
      <c r="C41" s="20" t="s">
        <v>47</v>
      </c>
      <c r="D41" s="46">
        <v>67302</v>
      </c>
      <c r="E41" s="46">
        <v>0</v>
      </c>
      <c r="F41" s="46">
        <v>0</v>
      </c>
      <c r="G41" s="46">
        <v>0</v>
      </c>
      <c r="H41" s="46">
        <v>0</v>
      </c>
      <c r="I41" s="46">
        <v>11428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78730</v>
      </c>
      <c r="O41" s="47">
        <f t="shared" si="1"/>
        <v>26.217116217116217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369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369</v>
      </c>
      <c r="O42" s="45">
        <f t="shared" si="1"/>
        <v>0.12287712287712288</v>
      </c>
      <c r="P42" s="9"/>
    </row>
    <row r="43" spans="1:119" ht="15.75" thickBot="1">
      <c r="A43" s="12"/>
      <c r="B43" s="25">
        <v>389.1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369</v>
      </c>
      <c r="O43" s="47">
        <f t="shared" si="1"/>
        <v>0.12287712287712288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SUM(D5,D14,D20,D30,D34,D37,D42)</f>
        <v>3204946</v>
      </c>
      <c r="E44" s="15">
        <f t="shared" si="12"/>
        <v>1108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458860</v>
      </c>
      <c r="J44" s="15">
        <f t="shared" si="12"/>
        <v>0</v>
      </c>
      <c r="K44" s="15">
        <f t="shared" si="12"/>
        <v>817103</v>
      </c>
      <c r="L44" s="15">
        <f t="shared" si="12"/>
        <v>0</v>
      </c>
      <c r="M44" s="15">
        <f t="shared" si="12"/>
        <v>0</v>
      </c>
      <c r="N44" s="15">
        <f t="shared" si="7"/>
        <v>4482017</v>
      </c>
      <c r="O44" s="38">
        <f t="shared" si="1"/>
        <v>1492.5131535131536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55</v>
      </c>
      <c r="M46" s="48"/>
      <c r="N46" s="48"/>
      <c r="O46" s="43">
        <v>3003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2437820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2437820</v>
      </c>
      <c r="O5" s="33">
        <f t="shared" ref="O5:O46" si="1">(N5/O$48)</f>
        <v>814.77941176470586</v>
      </c>
      <c r="P5" s="6"/>
    </row>
    <row r="6" spans="1:133">
      <c r="A6" s="12"/>
      <c r="B6" s="25">
        <v>311</v>
      </c>
      <c r="C6" s="20" t="s">
        <v>2</v>
      </c>
      <c r="D6" s="46">
        <v>1688465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1688465</v>
      </c>
      <c r="O6" s="47">
        <f t="shared" si="1"/>
        <v>564.32653743315507</v>
      </c>
      <c r="P6" s="9"/>
    </row>
    <row r="7" spans="1:133">
      <c r="A7" s="12"/>
      <c r="B7" s="25">
        <v>312.10000000000002</v>
      </c>
      <c r="C7" s="20" t="s">
        <v>72</v>
      </c>
      <c r="D7" s="46">
        <v>90214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90214</v>
      </c>
      <c r="O7" s="47">
        <f t="shared" si="1"/>
        <v>30.151737967914439</v>
      </c>
      <c r="P7" s="9"/>
    </row>
    <row r="8" spans="1:133">
      <c r="A8" s="12"/>
      <c r="B8" s="25">
        <v>312.51</v>
      </c>
      <c r="C8" s="20" t="s">
        <v>56</v>
      </c>
      <c r="D8" s="46">
        <v>67905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67905</v>
      </c>
      <c r="O8" s="47">
        <f t="shared" si="1"/>
        <v>22.695521390374331</v>
      </c>
      <c r="P8" s="9"/>
    </row>
    <row r="9" spans="1:133">
      <c r="A9" s="12"/>
      <c r="B9" s="25">
        <v>312.52</v>
      </c>
      <c r="C9" s="20" t="s">
        <v>57</v>
      </c>
      <c r="D9" s="46">
        <v>56844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56844</v>
      </c>
      <c r="O9" s="47">
        <f t="shared" si="1"/>
        <v>18.998663101604279</v>
      </c>
      <c r="P9" s="9"/>
    </row>
    <row r="10" spans="1:133">
      <c r="A10" s="12"/>
      <c r="B10" s="25">
        <v>314.10000000000002</v>
      </c>
      <c r="C10" s="20" t="s">
        <v>11</v>
      </c>
      <c r="D10" s="46">
        <v>218697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218697</v>
      </c>
      <c r="O10" s="47">
        <f t="shared" si="1"/>
        <v>73.093917112299465</v>
      </c>
      <c r="P10" s="9"/>
    </row>
    <row r="11" spans="1:133">
      <c r="A11" s="12"/>
      <c r="B11" s="25">
        <v>314.3</v>
      </c>
      <c r="C11" s="20" t="s">
        <v>12</v>
      </c>
      <c r="D11" s="46">
        <v>47089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47089</v>
      </c>
      <c r="O11" s="47">
        <f t="shared" si="1"/>
        <v>15.738302139037433</v>
      </c>
      <c r="P11" s="9"/>
    </row>
    <row r="12" spans="1:133">
      <c r="A12" s="12"/>
      <c r="B12" s="25">
        <v>314.39999999999998</v>
      </c>
      <c r="C12" s="20" t="s">
        <v>13</v>
      </c>
      <c r="D12" s="46">
        <v>8499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8499</v>
      </c>
      <c r="O12" s="47">
        <f t="shared" si="1"/>
        <v>2.8405748663101602</v>
      </c>
      <c r="P12" s="9"/>
    </row>
    <row r="13" spans="1:133">
      <c r="A13" s="12"/>
      <c r="B13" s="25">
        <v>315</v>
      </c>
      <c r="C13" s="20" t="s">
        <v>67</v>
      </c>
      <c r="D13" s="46">
        <v>225066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225066</v>
      </c>
      <c r="O13" s="47">
        <f t="shared" si="1"/>
        <v>75.222593582887697</v>
      </c>
      <c r="P13" s="9"/>
    </row>
    <row r="14" spans="1:133">
      <c r="A14" s="12"/>
      <c r="B14" s="25">
        <v>316</v>
      </c>
      <c r="C14" s="20" t="s">
        <v>14</v>
      </c>
      <c r="D14" s="46">
        <v>30879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30879</v>
      </c>
      <c r="O14" s="47">
        <f t="shared" si="1"/>
        <v>10.320521390374331</v>
      </c>
      <c r="P14" s="9"/>
    </row>
    <row r="15" spans="1:133">
      <c r="A15" s="12"/>
      <c r="B15" s="25">
        <v>319</v>
      </c>
      <c r="C15" s="20" t="s">
        <v>73</v>
      </c>
      <c r="D15" s="46">
        <v>4162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4162</v>
      </c>
      <c r="O15" s="47">
        <f t="shared" si="1"/>
        <v>1.3910427807486632</v>
      </c>
      <c r="P15" s="9"/>
    </row>
    <row r="16" spans="1:133" ht="15.75">
      <c r="A16" s="29" t="s">
        <v>74</v>
      </c>
      <c r="B16" s="30"/>
      <c r="C16" s="31"/>
      <c r="D16" s="32">
        <f t="shared" ref="D16:M16" si="3">SUM(D17:D20)</f>
        <v>267309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267309</v>
      </c>
      <c r="O16" s="45">
        <f t="shared" si="1"/>
        <v>89.341243315508024</v>
      </c>
      <c r="P16" s="10"/>
    </row>
    <row r="17" spans="1:16">
      <c r="A17" s="12"/>
      <c r="B17" s="25">
        <v>322</v>
      </c>
      <c r="C17" s="20" t="s">
        <v>0</v>
      </c>
      <c r="D17" s="46">
        <v>19043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19043</v>
      </c>
      <c r="O17" s="47">
        <f t="shared" si="1"/>
        <v>6.3646390374331547</v>
      </c>
      <c r="P17" s="9"/>
    </row>
    <row r="18" spans="1:16">
      <c r="A18" s="12"/>
      <c r="B18" s="25">
        <v>323.10000000000002</v>
      </c>
      <c r="C18" s="20" t="s">
        <v>16</v>
      </c>
      <c r="D18" s="46">
        <v>226691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226691</v>
      </c>
      <c r="O18" s="47">
        <f t="shared" si="1"/>
        <v>75.765708556149733</v>
      </c>
      <c r="P18" s="9"/>
    </row>
    <row r="19" spans="1:16">
      <c r="A19" s="12"/>
      <c r="B19" s="25">
        <v>323.7</v>
      </c>
      <c r="C19" s="20" t="s">
        <v>18</v>
      </c>
      <c r="D19" s="46">
        <v>18677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18677</v>
      </c>
      <c r="O19" s="47">
        <f t="shared" si="1"/>
        <v>6.2423128342245988</v>
      </c>
      <c r="P19" s="9"/>
    </row>
    <row r="20" spans="1:16">
      <c r="A20" s="12"/>
      <c r="B20" s="25">
        <v>329</v>
      </c>
      <c r="C20" s="20" t="s">
        <v>75</v>
      </c>
      <c r="D20" s="46">
        <v>2898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2898</v>
      </c>
      <c r="O20" s="47">
        <f t="shared" si="1"/>
        <v>0.9685828877005348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SUM(D22:D28)</f>
        <v>302934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40522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343456</v>
      </c>
      <c r="O21" s="45">
        <f t="shared" si="1"/>
        <v>114.79144385026738</v>
      </c>
      <c r="P21" s="10"/>
    </row>
    <row r="22" spans="1:16">
      <c r="A22" s="12"/>
      <c r="B22" s="25">
        <v>334.2</v>
      </c>
      <c r="C22" s="20" t="s">
        <v>76</v>
      </c>
      <c r="D22" s="46">
        <v>1159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1159</v>
      </c>
      <c r="O22" s="47">
        <f t="shared" si="1"/>
        <v>0.38736631016042783</v>
      </c>
      <c r="P22" s="9"/>
    </row>
    <row r="23" spans="1:16">
      <c r="A23" s="12"/>
      <c r="B23" s="25">
        <v>334.49</v>
      </c>
      <c r="C23" s="20" t="s">
        <v>24</v>
      </c>
      <c r="D23" s="46">
        <v>10175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10175</v>
      </c>
      <c r="O23" s="47">
        <f t="shared" si="1"/>
        <v>3.4007352941176472</v>
      </c>
      <c r="P23" s="9"/>
    </row>
    <row r="24" spans="1:16">
      <c r="A24" s="12"/>
      <c r="B24" s="25">
        <v>334.9</v>
      </c>
      <c r="C24" s="20" t="s">
        <v>25</v>
      </c>
      <c r="D24" s="46">
        <v>25085</v>
      </c>
      <c r="E24" s="46">
        <v>0</v>
      </c>
      <c r="F24" s="46">
        <v>0</v>
      </c>
      <c r="G24" s="46">
        <v>0</v>
      </c>
      <c r="H24" s="46">
        <v>0</v>
      </c>
      <c r="I24" s="46">
        <v>40522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65607</v>
      </c>
      <c r="O24" s="47">
        <f t="shared" si="1"/>
        <v>21.927473262032084</v>
      </c>
      <c r="P24" s="9"/>
    </row>
    <row r="25" spans="1:16">
      <c r="A25" s="12"/>
      <c r="B25" s="25">
        <v>335.12</v>
      </c>
      <c r="C25" s="20" t="s">
        <v>26</v>
      </c>
      <c r="D25" s="46">
        <v>77841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77841</v>
      </c>
      <c r="O25" s="47">
        <f t="shared" si="1"/>
        <v>26.016377005347593</v>
      </c>
      <c r="P25" s="9"/>
    </row>
    <row r="26" spans="1:16">
      <c r="A26" s="12"/>
      <c r="B26" s="25">
        <v>335.15</v>
      </c>
      <c r="C26" s="20" t="s">
        <v>27</v>
      </c>
      <c r="D26" s="46">
        <v>5018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5018</v>
      </c>
      <c r="O26" s="47">
        <f t="shared" si="1"/>
        <v>1.6771390374331552</v>
      </c>
      <c r="P26" s="9"/>
    </row>
    <row r="27" spans="1:16">
      <c r="A27" s="12"/>
      <c r="B27" s="25">
        <v>335.18</v>
      </c>
      <c r="C27" s="20" t="s">
        <v>28</v>
      </c>
      <c r="D27" s="46">
        <v>147410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147410</v>
      </c>
      <c r="O27" s="47">
        <f t="shared" si="1"/>
        <v>49.268048128342244</v>
      </c>
      <c r="P27" s="9"/>
    </row>
    <row r="28" spans="1:16">
      <c r="A28" s="12"/>
      <c r="B28" s="25">
        <v>337.2</v>
      </c>
      <c r="C28" s="20" t="s">
        <v>29</v>
      </c>
      <c r="D28" s="46">
        <v>36246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36246</v>
      </c>
      <c r="O28" s="47">
        <f t="shared" si="1"/>
        <v>12.114304812834225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SUM(D30:D32)</f>
        <v>4861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268578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273439</v>
      </c>
      <c r="O29" s="45">
        <f t="shared" si="1"/>
        <v>91.390040106951872</v>
      </c>
      <c r="P29" s="10"/>
    </row>
    <row r="30" spans="1:16">
      <c r="A30" s="12"/>
      <c r="B30" s="25">
        <v>341.9</v>
      </c>
      <c r="C30" s="20" t="s">
        <v>37</v>
      </c>
      <c r="D30" s="46">
        <v>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772</v>
      </c>
      <c r="O30" s="47">
        <f t="shared" si="1"/>
        <v>0.25802139037433153</v>
      </c>
      <c r="P30" s="9"/>
    </row>
    <row r="31" spans="1:16">
      <c r="A31" s="12"/>
      <c r="B31" s="25">
        <v>343.9</v>
      </c>
      <c r="C31" s="20" t="s">
        <v>38</v>
      </c>
      <c r="D31" s="46">
        <v>4089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4089</v>
      </c>
      <c r="O31" s="47">
        <f t="shared" si="1"/>
        <v>1.366644385026738</v>
      </c>
      <c r="P31" s="9"/>
    </row>
    <row r="32" spans="1:16">
      <c r="A32" s="12"/>
      <c r="B32" s="25">
        <v>344.5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268578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268578</v>
      </c>
      <c r="O32" s="47">
        <f t="shared" si="1"/>
        <v>89.765374331550802</v>
      </c>
      <c r="P32" s="9"/>
    </row>
    <row r="33" spans="1:119" ht="15.75">
      <c r="A33" s="29" t="s">
        <v>35</v>
      </c>
      <c r="B33" s="30"/>
      <c r="C33" s="31"/>
      <c r="D33" s="32">
        <f t="shared" ref="D33:M33" si="9">SUM(D34:D37)</f>
        <v>65576</v>
      </c>
      <c r="E33" s="32">
        <f t="shared" si="9"/>
        <v>5000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96054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166630</v>
      </c>
      <c r="O33" s="45">
        <f t="shared" si="1"/>
        <v>55.691844919786099</v>
      </c>
      <c r="P33" s="10"/>
    </row>
    <row r="34" spans="1:119">
      <c r="A34" s="13"/>
      <c r="B34" s="39">
        <v>351.1</v>
      </c>
      <c r="C34" s="21" t="s">
        <v>42</v>
      </c>
      <c r="D34" s="46">
        <v>59370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59370</v>
      </c>
      <c r="O34" s="47">
        <f t="shared" si="1"/>
        <v>19.842914438502675</v>
      </c>
      <c r="P34" s="9"/>
    </row>
    <row r="35" spans="1:119">
      <c r="A35" s="13"/>
      <c r="B35" s="39">
        <v>351.9</v>
      </c>
      <c r="C35" s="21" t="s">
        <v>77</v>
      </c>
      <c r="D35" s="46">
        <v>6206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6206</v>
      </c>
      <c r="O35" s="47">
        <f t="shared" si="1"/>
        <v>2.0741978609625669</v>
      </c>
      <c r="P35" s="9"/>
    </row>
    <row r="36" spans="1:119">
      <c r="A36" s="13"/>
      <c r="B36" s="39">
        <v>354</v>
      </c>
      <c r="C36" s="21" t="s">
        <v>69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96054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10">SUM(D36:M36)</f>
        <v>96054</v>
      </c>
      <c r="O36" s="47">
        <f t="shared" si="1"/>
        <v>32.103609625668447</v>
      </c>
      <c r="P36" s="9"/>
    </row>
    <row r="37" spans="1:119">
      <c r="A37" s="13"/>
      <c r="B37" s="39">
        <v>359</v>
      </c>
      <c r="C37" s="21" t="s">
        <v>43</v>
      </c>
      <c r="D37" s="46">
        <v>0</v>
      </c>
      <c r="E37" s="46">
        <v>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5000</v>
      </c>
      <c r="O37" s="47">
        <f t="shared" si="1"/>
        <v>1.6711229946524064</v>
      </c>
      <c r="P37" s="9"/>
    </row>
    <row r="38" spans="1:119" ht="15.75">
      <c r="A38" s="29" t="s">
        <v>3</v>
      </c>
      <c r="B38" s="30"/>
      <c r="C38" s="31"/>
      <c r="D38" s="32">
        <f t="shared" ref="D38:M38" si="11">SUM(D39:D43)</f>
        <v>25352</v>
      </c>
      <c r="E38" s="32">
        <f t="shared" si="11"/>
        <v>16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5857</v>
      </c>
      <c r="J38" s="32">
        <f t="shared" si="11"/>
        <v>0</v>
      </c>
      <c r="K38" s="32">
        <f t="shared" si="11"/>
        <v>-180554</v>
      </c>
      <c r="L38" s="32">
        <f t="shared" si="11"/>
        <v>0</v>
      </c>
      <c r="M38" s="32">
        <f t="shared" si="11"/>
        <v>0</v>
      </c>
      <c r="N38" s="32">
        <f t="shared" si="10"/>
        <v>-149329</v>
      </c>
      <c r="O38" s="45">
        <f t="shared" si="1"/>
        <v>-49.909425133689837</v>
      </c>
      <c r="P38" s="10"/>
    </row>
    <row r="39" spans="1:119">
      <c r="A39" s="12"/>
      <c r="B39" s="25">
        <v>361.1</v>
      </c>
      <c r="C39" s="20" t="s">
        <v>44</v>
      </c>
      <c r="D39" s="46">
        <v>4480</v>
      </c>
      <c r="E39" s="46">
        <v>16</v>
      </c>
      <c r="F39" s="46">
        <v>0</v>
      </c>
      <c r="G39" s="46">
        <v>0</v>
      </c>
      <c r="H39" s="46">
        <v>0</v>
      </c>
      <c r="I39" s="46">
        <v>4170</v>
      </c>
      <c r="J39" s="46">
        <v>0</v>
      </c>
      <c r="K39" s="46">
        <v>302816</v>
      </c>
      <c r="L39" s="46">
        <v>0</v>
      </c>
      <c r="M39" s="46">
        <v>0</v>
      </c>
      <c r="N39" s="46">
        <f t="shared" si="10"/>
        <v>311482</v>
      </c>
      <c r="O39" s="47">
        <f t="shared" si="1"/>
        <v>104.10494652406418</v>
      </c>
      <c r="P39" s="9"/>
    </row>
    <row r="40" spans="1:119">
      <c r="A40" s="12"/>
      <c r="B40" s="25">
        <v>361.3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-884731</v>
      </c>
      <c r="L40" s="46">
        <v>0</v>
      </c>
      <c r="M40" s="46">
        <v>0</v>
      </c>
      <c r="N40" s="46">
        <f t="shared" si="10"/>
        <v>-884731</v>
      </c>
      <c r="O40" s="47">
        <f t="shared" si="1"/>
        <v>-295.69886363636363</v>
      </c>
      <c r="P40" s="9"/>
    </row>
    <row r="41" spans="1:119">
      <c r="A41" s="12"/>
      <c r="B41" s="25">
        <v>363.11</v>
      </c>
      <c r="C41" s="20" t="s">
        <v>78</v>
      </c>
      <c r="D41" s="46">
        <v>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160</v>
      </c>
      <c r="O41" s="47">
        <f t="shared" si="1"/>
        <v>5.3475935828877004E-2</v>
      </c>
      <c r="P41" s="9"/>
    </row>
    <row r="42" spans="1:119">
      <c r="A42" s="12"/>
      <c r="B42" s="25">
        <v>368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401361</v>
      </c>
      <c r="L42" s="46">
        <v>0</v>
      </c>
      <c r="M42" s="46">
        <v>0</v>
      </c>
      <c r="N42" s="46">
        <f t="shared" si="10"/>
        <v>401361</v>
      </c>
      <c r="O42" s="47">
        <f t="shared" si="1"/>
        <v>134.14471925133691</v>
      </c>
      <c r="P42" s="9"/>
    </row>
    <row r="43" spans="1:119">
      <c r="A43" s="12"/>
      <c r="B43" s="25">
        <v>369.9</v>
      </c>
      <c r="C43" s="20" t="s">
        <v>47</v>
      </c>
      <c r="D43" s="46">
        <v>20712</v>
      </c>
      <c r="E43" s="46">
        <v>0</v>
      </c>
      <c r="F43" s="46">
        <v>0</v>
      </c>
      <c r="G43" s="46">
        <v>0</v>
      </c>
      <c r="H43" s="46">
        <v>0</v>
      </c>
      <c r="I43" s="46">
        <v>1687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22399</v>
      </c>
      <c r="O43" s="47">
        <f t="shared" si="1"/>
        <v>7.4862967914438503</v>
      </c>
      <c r="P43" s="9"/>
    </row>
    <row r="44" spans="1:119" ht="15.75">
      <c r="A44" s="29" t="s">
        <v>36</v>
      </c>
      <c r="B44" s="30"/>
      <c r="C44" s="31"/>
      <c r="D44" s="32">
        <f t="shared" ref="D44:M44" si="12">SUM(D45:D45)</f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5461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0"/>
        <v>5461</v>
      </c>
      <c r="O44" s="45">
        <f t="shared" si="1"/>
        <v>1.8252005347593583</v>
      </c>
      <c r="P44" s="9"/>
    </row>
    <row r="45" spans="1:119" ht="15.75" thickBot="1">
      <c r="A45" s="12"/>
      <c r="B45" s="25">
        <v>389.9</v>
      </c>
      <c r="C45" s="20" t="s">
        <v>79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5461</v>
      </c>
      <c r="O45" s="47">
        <f t="shared" si="1"/>
        <v>1.8252005347593583</v>
      </c>
      <c r="P45" s="9"/>
    </row>
    <row r="46" spans="1:119" ht="16.5" thickBot="1">
      <c r="A46" s="14" t="s">
        <v>40</v>
      </c>
      <c r="B46" s="23"/>
      <c r="C46" s="22"/>
      <c r="D46" s="15">
        <f t="shared" ref="D46:M46" si="13">SUM(D5,D16,D21,D29,D33,D38,D44)</f>
        <v>3103852</v>
      </c>
      <c r="E46" s="15">
        <f t="shared" si="13"/>
        <v>5016</v>
      </c>
      <c r="F46" s="15">
        <f t="shared" si="13"/>
        <v>0</v>
      </c>
      <c r="G46" s="15">
        <f t="shared" si="13"/>
        <v>0</v>
      </c>
      <c r="H46" s="15">
        <f t="shared" si="13"/>
        <v>0</v>
      </c>
      <c r="I46" s="15">
        <f t="shared" si="13"/>
        <v>416472</v>
      </c>
      <c r="J46" s="15">
        <f t="shared" si="13"/>
        <v>0</v>
      </c>
      <c r="K46" s="15">
        <f t="shared" si="13"/>
        <v>-180554</v>
      </c>
      <c r="L46" s="15">
        <f t="shared" si="13"/>
        <v>0</v>
      </c>
      <c r="M46" s="15">
        <f t="shared" si="13"/>
        <v>0</v>
      </c>
      <c r="N46" s="15">
        <f t="shared" si="10"/>
        <v>3344786</v>
      </c>
      <c r="O46" s="38">
        <f t="shared" si="1"/>
        <v>1117.9097593582887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80</v>
      </c>
      <c r="M48" s="48"/>
      <c r="N48" s="48"/>
      <c r="O48" s="43">
        <v>2992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111</v>
      </c>
      <c r="N4" s="35" t="s">
        <v>9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 t="shared" ref="D5:N5" si="0">SUM(D6:D13)</f>
        <v>3258215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3258215</v>
      </c>
      <c r="P5" s="33">
        <f t="shared" ref="P5:P41" si="1">(O5/P$43)</f>
        <v>1084.98667998668</v>
      </c>
      <c r="Q5" s="6"/>
    </row>
    <row r="6" spans="1:134">
      <c r="A6" s="12"/>
      <c r="B6" s="25">
        <v>311</v>
      </c>
      <c r="C6" s="20" t="s">
        <v>2</v>
      </c>
      <c r="D6" s="46">
        <v>2635143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2635143</v>
      </c>
      <c r="P6" s="47">
        <f t="shared" si="1"/>
        <v>877.50349650349654</v>
      </c>
      <c r="Q6" s="9"/>
    </row>
    <row r="7" spans="1:134">
      <c r="A7" s="12"/>
      <c r="B7" s="25">
        <v>312.41000000000003</v>
      </c>
      <c r="C7" s="20" t="s">
        <v>114</v>
      </c>
      <c r="D7" s="46">
        <v>136639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136639</v>
      </c>
      <c r="P7" s="47">
        <f t="shared" si="1"/>
        <v>45.500832500832502</v>
      </c>
      <c r="Q7" s="9"/>
    </row>
    <row r="8" spans="1:134">
      <c r="A8" s="12"/>
      <c r="B8" s="25">
        <v>312.51</v>
      </c>
      <c r="C8" s="20" t="s">
        <v>56</v>
      </c>
      <c r="D8" s="46">
        <v>35274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35274</v>
      </c>
      <c r="P8" s="47">
        <f t="shared" si="1"/>
        <v>11.746253746253746</v>
      </c>
      <c r="Q8" s="9"/>
    </row>
    <row r="9" spans="1:134">
      <c r="A9" s="12"/>
      <c r="B9" s="25">
        <v>312.52</v>
      </c>
      <c r="C9" s="20" t="s">
        <v>82</v>
      </c>
      <c r="D9" s="46">
        <v>44077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44077</v>
      </c>
      <c r="P9" s="47">
        <f t="shared" si="1"/>
        <v>14.677655677655677</v>
      </c>
      <c r="Q9" s="9"/>
    </row>
    <row r="10" spans="1:134">
      <c r="A10" s="12"/>
      <c r="B10" s="25">
        <v>314.10000000000002</v>
      </c>
      <c r="C10" s="20" t="s">
        <v>11</v>
      </c>
      <c r="D10" s="46">
        <v>302874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302874</v>
      </c>
      <c r="P10" s="47">
        <f t="shared" si="1"/>
        <v>100.85714285714286</v>
      </c>
      <c r="Q10" s="9"/>
    </row>
    <row r="11" spans="1:134">
      <c r="A11" s="12"/>
      <c r="B11" s="25">
        <v>314.3</v>
      </c>
      <c r="C11" s="20" t="s">
        <v>12</v>
      </c>
      <c r="D11" s="46">
        <v>62770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62770</v>
      </c>
      <c r="P11" s="47">
        <f t="shared" si="1"/>
        <v>20.902430902430904</v>
      </c>
      <c r="Q11" s="9"/>
    </row>
    <row r="12" spans="1:134">
      <c r="A12" s="12"/>
      <c r="B12" s="25">
        <v>314.39999999999998</v>
      </c>
      <c r="C12" s="20" t="s">
        <v>13</v>
      </c>
      <c r="D12" s="46">
        <v>11615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11615</v>
      </c>
      <c r="P12" s="47">
        <f t="shared" si="1"/>
        <v>3.8677988677988679</v>
      </c>
      <c r="Q12" s="9"/>
    </row>
    <row r="13" spans="1:134">
      <c r="A13" s="12"/>
      <c r="B13" s="25">
        <v>316</v>
      </c>
      <c r="C13" s="20" t="s">
        <v>83</v>
      </c>
      <c r="D13" s="46">
        <v>29823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29823</v>
      </c>
      <c r="P13" s="47">
        <f t="shared" si="1"/>
        <v>9.9310689310689302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SUM(D15:D19)</f>
        <v>549487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41" si="4">SUM(D14:N14)</f>
        <v>549487</v>
      </c>
      <c r="P14" s="45">
        <f t="shared" si="1"/>
        <v>182.97935397935399</v>
      </c>
      <c r="Q14" s="10"/>
    </row>
    <row r="15" spans="1:134">
      <c r="A15" s="12"/>
      <c r="B15" s="25">
        <v>322</v>
      </c>
      <c r="C15" s="20" t="s">
        <v>115</v>
      </c>
      <c r="D15" s="46">
        <v>121842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121842</v>
      </c>
      <c r="P15" s="47">
        <f t="shared" si="1"/>
        <v>40.573426573426573</v>
      </c>
      <c r="Q15" s="9"/>
    </row>
    <row r="16" spans="1:134">
      <c r="A16" s="12"/>
      <c r="B16" s="25">
        <v>323.10000000000002</v>
      </c>
      <c r="C16" s="20" t="s">
        <v>16</v>
      </c>
      <c r="D16" s="46">
        <v>210432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210432</v>
      </c>
      <c r="P16" s="47">
        <f t="shared" si="1"/>
        <v>70.073926073926074</v>
      </c>
      <c r="Q16" s="9"/>
    </row>
    <row r="17" spans="1:17">
      <c r="A17" s="12"/>
      <c r="B17" s="25">
        <v>323.2</v>
      </c>
      <c r="C17" s="20" t="s">
        <v>17</v>
      </c>
      <c r="D17" s="46">
        <v>162252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162252</v>
      </c>
      <c r="P17" s="47">
        <f t="shared" si="1"/>
        <v>54.029970029970031</v>
      </c>
      <c r="Q17" s="9"/>
    </row>
    <row r="18" spans="1:17">
      <c r="A18" s="12"/>
      <c r="B18" s="25">
        <v>323.7</v>
      </c>
      <c r="C18" s="20" t="s">
        <v>18</v>
      </c>
      <c r="D18" s="46">
        <v>54335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54335</v>
      </c>
      <c r="P18" s="47">
        <f t="shared" si="1"/>
        <v>18.093573093573095</v>
      </c>
      <c r="Q18" s="9"/>
    </row>
    <row r="19" spans="1:17">
      <c r="A19" s="12"/>
      <c r="B19" s="25">
        <v>323.89999999999998</v>
      </c>
      <c r="C19" s="20" t="s">
        <v>68</v>
      </c>
      <c r="D19" s="46">
        <v>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626</v>
      </c>
      <c r="P19" s="47">
        <f t="shared" si="1"/>
        <v>0.20845820845820845</v>
      </c>
      <c r="Q19" s="9"/>
    </row>
    <row r="20" spans="1:17" ht="15.75">
      <c r="A20" s="29" t="s">
        <v>116</v>
      </c>
      <c r="B20" s="30"/>
      <c r="C20" s="31"/>
      <c r="D20" s="32">
        <f t="shared" ref="D20:N20" si="5">SUM(D21:D25)</f>
        <v>387793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387793</v>
      </c>
      <c r="P20" s="45">
        <f t="shared" si="1"/>
        <v>129.13519813519812</v>
      </c>
      <c r="Q20" s="10"/>
    </row>
    <row r="21" spans="1:17">
      <c r="A21" s="12"/>
      <c r="B21" s="25">
        <v>334.2</v>
      </c>
      <c r="C21" s="20" t="s">
        <v>76</v>
      </c>
      <c r="D21" s="46">
        <v>95820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95820</v>
      </c>
      <c r="P21" s="47">
        <f t="shared" si="1"/>
        <v>31.908091908091908</v>
      </c>
      <c r="Q21" s="9"/>
    </row>
    <row r="22" spans="1:17">
      <c r="A22" s="12"/>
      <c r="B22" s="25">
        <v>334.49</v>
      </c>
      <c r="C22" s="20" t="s">
        <v>24</v>
      </c>
      <c r="D22" s="46">
        <v>18223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18223</v>
      </c>
      <c r="P22" s="47">
        <f t="shared" si="1"/>
        <v>6.0682650682650685</v>
      </c>
      <c r="Q22" s="9"/>
    </row>
    <row r="23" spans="1:17">
      <c r="A23" s="12"/>
      <c r="B23" s="25">
        <v>335.15</v>
      </c>
      <c r="C23" s="20" t="s">
        <v>85</v>
      </c>
      <c r="D23" s="46">
        <v>5001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5001</v>
      </c>
      <c r="P23" s="47">
        <f t="shared" si="1"/>
        <v>1.6653346653346652</v>
      </c>
      <c r="Q23" s="9"/>
    </row>
    <row r="24" spans="1:17">
      <c r="A24" s="12"/>
      <c r="B24" s="25">
        <v>335.18</v>
      </c>
      <c r="C24" s="20" t="s">
        <v>117</v>
      </c>
      <c r="D24" s="46">
        <v>186562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186562</v>
      </c>
      <c r="P24" s="47">
        <f t="shared" si="1"/>
        <v>62.125208125208125</v>
      </c>
      <c r="Q24" s="9"/>
    </row>
    <row r="25" spans="1:17">
      <c r="A25" s="12"/>
      <c r="B25" s="25">
        <v>335.19</v>
      </c>
      <c r="C25" s="20" t="s">
        <v>108</v>
      </c>
      <c r="D25" s="46">
        <v>82187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82187</v>
      </c>
      <c r="P25" s="47">
        <f t="shared" si="1"/>
        <v>27.368298368298369</v>
      </c>
      <c r="Q25" s="9"/>
    </row>
    <row r="26" spans="1:17" ht="15.75">
      <c r="A26" s="29" t="s">
        <v>34</v>
      </c>
      <c r="B26" s="30"/>
      <c r="C26" s="31"/>
      <c r="D26" s="32">
        <f t="shared" ref="D26:N26" si="6">SUM(D27:D29)</f>
        <v>9433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511355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520788</v>
      </c>
      <c r="P26" s="45">
        <f t="shared" si="1"/>
        <v>173.42257742257743</v>
      </c>
      <c r="Q26" s="10"/>
    </row>
    <row r="27" spans="1:17">
      <c r="A27" s="12"/>
      <c r="B27" s="25">
        <v>341.9</v>
      </c>
      <c r="C27" s="20" t="s">
        <v>87</v>
      </c>
      <c r="D27" s="46">
        <v>5790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5790</v>
      </c>
      <c r="P27" s="47">
        <f t="shared" si="1"/>
        <v>1.9280719280719281</v>
      </c>
      <c r="Q27" s="9"/>
    </row>
    <row r="28" spans="1:17">
      <c r="A28" s="12"/>
      <c r="B28" s="25">
        <v>343.9</v>
      </c>
      <c r="C28" s="20" t="s">
        <v>38</v>
      </c>
      <c r="D28" s="46">
        <v>3643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3643</v>
      </c>
      <c r="P28" s="47">
        <f t="shared" si="1"/>
        <v>1.2131202131202132</v>
      </c>
      <c r="Q28" s="9"/>
    </row>
    <row r="29" spans="1:17">
      <c r="A29" s="12"/>
      <c r="B29" s="25">
        <v>344.5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511355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511355</v>
      </c>
      <c r="P29" s="47">
        <f t="shared" si="1"/>
        <v>170.28138528138527</v>
      </c>
      <c r="Q29" s="9"/>
    </row>
    <row r="30" spans="1:17" ht="15.75">
      <c r="A30" s="29" t="s">
        <v>35</v>
      </c>
      <c r="B30" s="30"/>
      <c r="C30" s="31"/>
      <c r="D30" s="32">
        <f t="shared" ref="D30:N30" si="7">SUM(D31:D32)</f>
        <v>27927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85660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4"/>
        <v>113587</v>
      </c>
      <c r="P30" s="45">
        <f t="shared" si="1"/>
        <v>37.824508824508825</v>
      </c>
      <c r="Q30" s="10"/>
    </row>
    <row r="31" spans="1:17">
      <c r="A31" s="13"/>
      <c r="B31" s="39">
        <v>351.1</v>
      </c>
      <c r="C31" s="21" t="s">
        <v>42</v>
      </c>
      <c r="D31" s="46">
        <v>18821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18821</v>
      </c>
      <c r="P31" s="47">
        <f t="shared" si="1"/>
        <v>6.2673992673992673</v>
      </c>
      <c r="Q31" s="9"/>
    </row>
    <row r="32" spans="1:17">
      <c r="A32" s="13"/>
      <c r="B32" s="39">
        <v>359</v>
      </c>
      <c r="C32" s="21" t="s">
        <v>43</v>
      </c>
      <c r="D32" s="46">
        <v>9106</v>
      </c>
      <c r="E32" s="46">
        <v>0</v>
      </c>
      <c r="F32" s="46">
        <v>0</v>
      </c>
      <c r="G32" s="46">
        <v>0</v>
      </c>
      <c r="H32" s="46">
        <v>0</v>
      </c>
      <c r="I32" s="46">
        <v>85660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94766</v>
      </c>
      <c r="P32" s="47">
        <f t="shared" si="1"/>
        <v>31.557109557109555</v>
      </c>
      <c r="Q32" s="9"/>
    </row>
    <row r="33" spans="1:120" ht="15.75">
      <c r="A33" s="29" t="s">
        <v>3</v>
      </c>
      <c r="B33" s="30"/>
      <c r="C33" s="31"/>
      <c r="D33" s="32">
        <f t="shared" ref="D33:N33" si="8">SUM(D34:D37)</f>
        <v>182814</v>
      </c>
      <c r="E33" s="32">
        <f t="shared" si="8"/>
        <v>1299</v>
      </c>
      <c r="F33" s="32">
        <f t="shared" si="8"/>
        <v>0</v>
      </c>
      <c r="G33" s="32">
        <f t="shared" si="8"/>
        <v>593</v>
      </c>
      <c r="H33" s="32">
        <f t="shared" si="8"/>
        <v>0</v>
      </c>
      <c r="I33" s="32">
        <f t="shared" si="8"/>
        <v>93446</v>
      </c>
      <c r="J33" s="32">
        <f t="shared" si="8"/>
        <v>0</v>
      </c>
      <c r="K33" s="32">
        <f t="shared" si="8"/>
        <v>2889420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si="4"/>
        <v>3167572</v>
      </c>
      <c r="P33" s="45">
        <f t="shared" si="1"/>
        <v>1054.8025308025308</v>
      </c>
      <c r="Q33" s="10"/>
    </row>
    <row r="34" spans="1:120">
      <c r="A34" s="12"/>
      <c r="B34" s="25">
        <v>361.1</v>
      </c>
      <c r="C34" s="20" t="s">
        <v>44</v>
      </c>
      <c r="D34" s="46">
        <v>292</v>
      </c>
      <c r="E34" s="46">
        <v>1299</v>
      </c>
      <c r="F34" s="46">
        <v>0</v>
      </c>
      <c r="G34" s="46">
        <v>593</v>
      </c>
      <c r="H34" s="46">
        <v>0</v>
      </c>
      <c r="I34" s="46">
        <v>0</v>
      </c>
      <c r="J34" s="46">
        <v>0</v>
      </c>
      <c r="K34" s="46">
        <v>277652</v>
      </c>
      <c r="L34" s="46">
        <v>0</v>
      </c>
      <c r="M34" s="46">
        <v>0</v>
      </c>
      <c r="N34" s="46">
        <v>0</v>
      </c>
      <c r="O34" s="46">
        <f t="shared" si="4"/>
        <v>279836</v>
      </c>
      <c r="P34" s="47">
        <f t="shared" si="1"/>
        <v>93.18548118548118</v>
      </c>
      <c r="Q34" s="9"/>
    </row>
    <row r="35" spans="1:120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2133935</v>
      </c>
      <c r="L35" s="46">
        <v>0</v>
      </c>
      <c r="M35" s="46">
        <v>0</v>
      </c>
      <c r="N35" s="46">
        <v>0</v>
      </c>
      <c r="O35" s="46">
        <f t="shared" si="4"/>
        <v>2133935</v>
      </c>
      <c r="P35" s="47">
        <f t="shared" si="1"/>
        <v>710.60106560106556</v>
      </c>
      <c r="Q35" s="9"/>
    </row>
    <row r="36" spans="1:120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477833</v>
      </c>
      <c r="L36" s="46">
        <v>0</v>
      </c>
      <c r="M36" s="46">
        <v>0</v>
      </c>
      <c r="N36" s="46">
        <v>0</v>
      </c>
      <c r="O36" s="46">
        <f t="shared" si="4"/>
        <v>477833</v>
      </c>
      <c r="P36" s="47">
        <f t="shared" si="1"/>
        <v>159.11854811854812</v>
      </c>
      <c r="Q36" s="9"/>
    </row>
    <row r="37" spans="1:120">
      <c r="A37" s="12"/>
      <c r="B37" s="25">
        <v>369.9</v>
      </c>
      <c r="C37" s="20" t="s">
        <v>47</v>
      </c>
      <c r="D37" s="46">
        <v>182522</v>
      </c>
      <c r="E37" s="46">
        <v>0</v>
      </c>
      <c r="F37" s="46">
        <v>0</v>
      </c>
      <c r="G37" s="46">
        <v>0</v>
      </c>
      <c r="H37" s="46">
        <v>0</v>
      </c>
      <c r="I37" s="46">
        <v>93446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275968</v>
      </c>
      <c r="P37" s="47">
        <f t="shared" si="1"/>
        <v>91.897435897435898</v>
      </c>
      <c r="Q37" s="9"/>
    </row>
    <row r="38" spans="1:120" ht="15.75">
      <c r="A38" s="29" t="s">
        <v>36</v>
      </c>
      <c r="B38" s="30"/>
      <c r="C38" s="31"/>
      <c r="D38" s="32">
        <f t="shared" ref="D38:N38" si="9">SUM(D39:D40)</f>
        <v>0</v>
      </c>
      <c r="E38" s="32">
        <f t="shared" si="9"/>
        <v>0</v>
      </c>
      <c r="F38" s="32">
        <f t="shared" si="9"/>
        <v>431587</v>
      </c>
      <c r="G38" s="32">
        <f t="shared" si="9"/>
        <v>0</v>
      </c>
      <c r="H38" s="32">
        <f t="shared" si="9"/>
        <v>0</v>
      </c>
      <c r="I38" s="32">
        <f t="shared" si="9"/>
        <v>23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4"/>
        <v>431610</v>
      </c>
      <c r="P38" s="45">
        <f t="shared" si="1"/>
        <v>143.72627372627372</v>
      </c>
      <c r="Q38" s="9"/>
    </row>
    <row r="39" spans="1:120">
      <c r="A39" s="12"/>
      <c r="B39" s="25">
        <v>384</v>
      </c>
      <c r="C39" s="20" t="s">
        <v>103</v>
      </c>
      <c r="D39" s="46">
        <v>0</v>
      </c>
      <c r="E39" s="46">
        <v>0</v>
      </c>
      <c r="F39" s="46">
        <v>431587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431587</v>
      </c>
      <c r="P39" s="47">
        <f t="shared" si="1"/>
        <v>143.71861471861473</v>
      </c>
      <c r="Q39" s="9"/>
    </row>
    <row r="40" spans="1:120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23</v>
      </c>
      <c r="P40" s="47">
        <f t="shared" si="1"/>
        <v>7.659007659007659E-3</v>
      </c>
      <c r="Q40" s="9"/>
    </row>
    <row r="41" spans="1:120" ht="16.5" thickBot="1">
      <c r="A41" s="14" t="s">
        <v>40</v>
      </c>
      <c r="B41" s="23"/>
      <c r="C41" s="22"/>
      <c r="D41" s="15">
        <f t="shared" ref="D41:N41" si="10">SUM(D5,D14,D20,D26,D30,D33,D38)</f>
        <v>4415669</v>
      </c>
      <c r="E41" s="15">
        <f t="shared" si="10"/>
        <v>1299</v>
      </c>
      <c r="F41" s="15">
        <f t="shared" si="10"/>
        <v>431587</v>
      </c>
      <c r="G41" s="15">
        <f t="shared" si="10"/>
        <v>593</v>
      </c>
      <c r="H41" s="15">
        <f t="shared" si="10"/>
        <v>0</v>
      </c>
      <c r="I41" s="15">
        <f t="shared" si="10"/>
        <v>690484</v>
      </c>
      <c r="J41" s="15">
        <f t="shared" si="10"/>
        <v>0</v>
      </c>
      <c r="K41" s="15">
        <f t="shared" si="10"/>
        <v>2889420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4"/>
        <v>8429052</v>
      </c>
      <c r="P41" s="38">
        <f t="shared" si="1"/>
        <v>2806.8771228771229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109</v>
      </c>
      <c r="N43" s="48"/>
      <c r="O43" s="48"/>
      <c r="P43" s="43">
        <v>3003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3097881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3097881</v>
      </c>
      <c r="O5" s="33">
        <f t="shared" ref="O5:O41" si="1">(N5/O$43)</f>
        <v>1074.9066620402498</v>
      </c>
      <c r="P5" s="6"/>
    </row>
    <row r="6" spans="1:133">
      <c r="A6" s="12"/>
      <c r="B6" s="25">
        <v>311</v>
      </c>
      <c r="C6" s="20" t="s">
        <v>2</v>
      </c>
      <c r="D6" s="46">
        <v>2492324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2492324</v>
      </c>
      <c r="O6" s="47">
        <f t="shared" si="1"/>
        <v>864.78972935461491</v>
      </c>
      <c r="P6" s="9"/>
    </row>
    <row r="7" spans="1:133">
      <c r="A7" s="12"/>
      <c r="B7" s="25">
        <v>312.41000000000003</v>
      </c>
      <c r="C7" s="20" t="s">
        <v>10</v>
      </c>
      <c r="D7" s="46">
        <v>129905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129905</v>
      </c>
      <c r="O7" s="47">
        <f t="shared" si="1"/>
        <v>45.07460097154754</v>
      </c>
      <c r="P7" s="9"/>
    </row>
    <row r="8" spans="1:133">
      <c r="A8" s="12"/>
      <c r="B8" s="25">
        <v>312.51</v>
      </c>
      <c r="C8" s="20" t="s">
        <v>56</v>
      </c>
      <c r="D8" s="46">
        <v>33842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33842</v>
      </c>
      <c r="O8" s="47">
        <f t="shared" si="1"/>
        <v>11.742539902845246</v>
      </c>
      <c r="P8" s="9"/>
    </row>
    <row r="9" spans="1:133">
      <c r="A9" s="12"/>
      <c r="B9" s="25">
        <v>312.52</v>
      </c>
      <c r="C9" s="20" t="s">
        <v>82</v>
      </c>
      <c r="D9" s="46">
        <v>45689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45689</v>
      </c>
      <c r="O9" s="47">
        <f t="shared" si="1"/>
        <v>15.853226925746009</v>
      </c>
      <c r="P9" s="9"/>
    </row>
    <row r="10" spans="1:133">
      <c r="A10" s="12"/>
      <c r="B10" s="25">
        <v>314.10000000000002</v>
      </c>
      <c r="C10" s="20" t="s">
        <v>11</v>
      </c>
      <c r="D10" s="46">
        <v>295231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295231</v>
      </c>
      <c r="O10" s="47">
        <f t="shared" si="1"/>
        <v>102.43962526023594</v>
      </c>
      <c r="P10" s="9"/>
    </row>
    <row r="11" spans="1:133">
      <c r="A11" s="12"/>
      <c r="B11" s="25">
        <v>314.3</v>
      </c>
      <c r="C11" s="20" t="s">
        <v>12</v>
      </c>
      <c r="D11" s="46">
        <v>60585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60585</v>
      </c>
      <c r="O11" s="47">
        <f t="shared" si="1"/>
        <v>21.021859819569745</v>
      </c>
      <c r="P11" s="9"/>
    </row>
    <row r="12" spans="1:133">
      <c r="A12" s="12"/>
      <c r="B12" s="25">
        <v>314.39999999999998</v>
      </c>
      <c r="C12" s="20" t="s">
        <v>13</v>
      </c>
      <c r="D12" s="46">
        <v>9703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9703</v>
      </c>
      <c r="O12" s="47">
        <f t="shared" si="1"/>
        <v>3.3667591950034699</v>
      </c>
      <c r="P12" s="9"/>
    </row>
    <row r="13" spans="1:133">
      <c r="A13" s="12"/>
      <c r="B13" s="25">
        <v>316</v>
      </c>
      <c r="C13" s="20" t="s">
        <v>83</v>
      </c>
      <c r="D13" s="46">
        <v>30602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30602</v>
      </c>
      <c r="O13" s="47">
        <f t="shared" si="1"/>
        <v>10.618320610687023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550841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550841</v>
      </c>
      <c r="O14" s="45">
        <f t="shared" si="1"/>
        <v>191.13150589868147</v>
      </c>
      <c r="P14" s="10"/>
    </row>
    <row r="15" spans="1:133">
      <c r="A15" s="12"/>
      <c r="B15" s="25">
        <v>322</v>
      </c>
      <c r="C15" s="20" t="s">
        <v>0</v>
      </c>
      <c r="D15" s="46">
        <v>133164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133164</v>
      </c>
      <c r="O15" s="47">
        <f t="shared" si="1"/>
        <v>46.205412907702986</v>
      </c>
      <c r="P15" s="9"/>
    </row>
    <row r="16" spans="1:133">
      <c r="A16" s="12"/>
      <c r="B16" s="25">
        <v>323.10000000000002</v>
      </c>
      <c r="C16" s="20" t="s">
        <v>16</v>
      </c>
      <c r="D16" s="46">
        <v>197521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197521</v>
      </c>
      <c r="O16" s="47">
        <f t="shared" si="1"/>
        <v>68.536086051353223</v>
      </c>
      <c r="P16" s="9"/>
    </row>
    <row r="17" spans="1:16">
      <c r="A17" s="12"/>
      <c r="B17" s="25">
        <v>323.2</v>
      </c>
      <c r="C17" s="20" t="s">
        <v>17</v>
      </c>
      <c r="D17" s="46">
        <v>168713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168713</v>
      </c>
      <c r="O17" s="47">
        <f t="shared" si="1"/>
        <v>58.540249826509367</v>
      </c>
      <c r="P17" s="9"/>
    </row>
    <row r="18" spans="1:16">
      <c r="A18" s="12"/>
      <c r="B18" s="25">
        <v>323.7</v>
      </c>
      <c r="C18" s="20" t="s">
        <v>18</v>
      </c>
      <c r="D18" s="46">
        <v>50306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50306</v>
      </c>
      <c r="O18" s="47">
        <f t="shared" si="1"/>
        <v>17.455239417071478</v>
      </c>
      <c r="P18" s="9"/>
    </row>
    <row r="19" spans="1:16">
      <c r="A19" s="12"/>
      <c r="B19" s="25">
        <v>323.89999999999998</v>
      </c>
      <c r="C19" s="20" t="s">
        <v>68</v>
      </c>
      <c r="D19" s="46">
        <v>1137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1137</v>
      </c>
      <c r="O19" s="47">
        <f t="shared" si="1"/>
        <v>0.39451769604441361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SUM(D21:D25)</f>
        <v>302981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302981</v>
      </c>
      <c r="O20" s="45">
        <f t="shared" si="1"/>
        <v>105.12873004857738</v>
      </c>
      <c r="P20" s="10"/>
    </row>
    <row r="21" spans="1:16">
      <c r="A21" s="12"/>
      <c r="B21" s="25">
        <v>331.9</v>
      </c>
      <c r="C21" s="20" t="s">
        <v>61</v>
      </c>
      <c r="D21" s="46">
        <v>21278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21278</v>
      </c>
      <c r="O21" s="47">
        <f t="shared" si="1"/>
        <v>7.3830673143650243</v>
      </c>
      <c r="P21" s="9"/>
    </row>
    <row r="22" spans="1:16">
      <c r="A22" s="12"/>
      <c r="B22" s="25">
        <v>334.2</v>
      </c>
      <c r="C22" s="20" t="s">
        <v>76</v>
      </c>
      <c r="D22" s="46">
        <v>32501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32501</v>
      </c>
      <c r="O22" s="47">
        <f t="shared" si="1"/>
        <v>11.277238029146426</v>
      </c>
      <c r="P22" s="9"/>
    </row>
    <row r="23" spans="1:16">
      <c r="A23" s="12"/>
      <c r="B23" s="25">
        <v>335.12</v>
      </c>
      <c r="C23" s="20" t="s">
        <v>84</v>
      </c>
      <c r="D23" s="46">
        <v>80085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80085</v>
      </c>
      <c r="O23" s="47">
        <f t="shared" si="1"/>
        <v>27.787994448299791</v>
      </c>
      <c r="P23" s="9"/>
    </row>
    <row r="24" spans="1:16">
      <c r="A24" s="12"/>
      <c r="B24" s="25">
        <v>335.15</v>
      </c>
      <c r="C24" s="20" t="s">
        <v>85</v>
      </c>
      <c r="D24" s="46">
        <v>3215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3215</v>
      </c>
      <c r="O24" s="47">
        <f t="shared" si="1"/>
        <v>1.1155447605829285</v>
      </c>
      <c r="P24" s="9"/>
    </row>
    <row r="25" spans="1:16">
      <c r="A25" s="12"/>
      <c r="B25" s="25">
        <v>335.18</v>
      </c>
      <c r="C25" s="20" t="s">
        <v>86</v>
      </c>
      <c r="D25" s="46">
        <v>165902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165902</v>
      </c>
      <c r="O25" s="47">
        <f t="shared" si="1"/>
        <v>57.564885496183209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SUM(D27:D29)</f>
        <v>19651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302296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321947</v>
      </c>
      <c r="O26" s="45">
        <f t="shared" si="1"/>
        <v>111.70957668285912</v>
      </c>
      <c r="P26" s="10"/>
    </row>
    <row r="27" spans="1:16">
      <c r="A27" s="12"/>
      <c r="B27" s="25">
        <v>341.9</v>
      </c>
      <c r="C27" s="20" t="s">
        <v>87</v>
      </c>
      <c r="D27" s="46">
        <v>15992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15992</v>
      </c>
      <c r="O27" s="47">
        <f t="shared" si="1"/>
        <v>5.5489243580846637</v>
      </c>
      <c r="P27" s="9"/>
    </row>
    <row r="28" spans="1:16">
      <c r="A28" s="12"/>
      <c r="B28" s="25">
        <v>343.9</v>
      </c>
      <c r="C28" s="20" t="s">
        <v>38</v>
      </c>
      <c r="D28" s="46">
        <v>3659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3659</v>
      </c>
      <c r="O28" s="47">
        <f t="shared" si="1"/>
        <v>1.2696044413601666</v>
      </c>
      <c r="P28" s="9"/>
    </row>
    <row r="29" spans="1:16">
      <c r="A29" s="12"/>
      <c r="B29" s="25">
        <v>344.5</v>
      </c>
      <c r="C29" s="20" t="s">
        <v>88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302296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302296</v>
      </c>
      <c r="O29" s="47">
        <f t="shared" si="1"/>
        <v>104.8910478834143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SUM(D31:D32)</f>
        <v>25189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56564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81753</v>
      </c>
      <c r="O30" s="45">
        <f t="shared" si="1"/>
        <v>28.366759195003471</v>
      </c>
      <c r="P30" s="10"/>
    </row>
    <row r="31" spans="1:16">
      <c r="A31" s="13"/>
      <c r="B31" s="39">
        <v>351.1</v>
      </c>
      <c r="C31" s="21" t="s">
        <v>42</v>
      </c>
      <c r="D31" s="46">
        <v>15691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15691</v>
      </c>
      <c r="O31" s="47">
        <f t="shared" si="1"/>
        <v>5.4444829979181124</v>
      </c>
      <c r="P31" s="9"/>
    </row>
    <row r="32" spans="1:16">
      <c r="A32" s="13"/>
      <c r="B32" s="39">
        <v>359</v>
      </c>
      <c r="C32" s="21" t="s">
        <v>43</v>
      </c>
      <c r="D32" s="46">
        <v>9498</v>
      </c>
      <c r="E32" s="46">
        <v>0</v>
      </c>
      <c r="F32" s="46">
        <v>0</v>
      </c>
      <c r="G32" s="46">
        <v>0</v>
      </c>
      <c r="H32" s="46">
        <v>0</v>
      </c>
      <c r="I32" s="46">
        <v>56564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66062</v>
      </c>
      <c r="O32" s="47">
        <f t="shared" si="1"/>
        <v>22.922276197085356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SUM(D34:D37)</f>
        <v>67048</v>
      </c>
      <c r="E33" s="32">
        <f t="shared" si="8"/>
        <v>1105</v>
      </c>
      <c r="F33" s="32">
        <f t="shared" si="8"/>
        <v>0</v>
      </c>
      <c r="G33" s="32">
        <f t="shared" si="8"/>
        <v>6382</v>
      </c>
      <c r="H33" s="32">
        <f t="shared" si="8"/>
        <v>0</v>
      </c>
      <c r="I33" s="32">
        <f t="shared" si="8"/>
        <v>42365</v>
      </c>
      <c r="J33" s="32">
        <f t="shared" si="8"/>
        <v>0</v>
      </c>
      <c r="K33" s="32">
        <f t="shared" si="8"/>
        <v>1579034</v>
      </c>
      <c r="L33" s="32">
        <f t="shared" si="8"/>
        <v>0</v>
      </c>
      <c r="M33" s="32">
        <f t="shared" si="8"/>
        <v>0</v>
      </c>
      <c r="N33" s="32">
        <f t="shared" si="4"/>
        <v>1695934</v>
      </c>
      <c r="O33" s="45">
        <f t="shared" si="1"/>
        <v>588.45732130464955</v>
      </c>
      <c r="P33" s="10"/>
    </row>
    <row r="34" spans="1:119">
      <c r="A34" s="12"/>
      <c r="B34" s="25">
        <v>361.1</v>
      </c>
      <c r="C34" s="20" t="s">
        <v>44</v>
      </c>
      <c r="D34" s="46">
        <v>5931</v>
      </c>
      <c r="E34" s="46">
        <v>1105</v>
      </c>
      <c r="F34" s="46">
        <v>0</v>
      </c>
      <c r="G34" s="46">
        <v>6382</v>
      </c>
      <c r="H34" s="46">
        <v>0</v>
      </c>
      <c r="I34" s="46">
        <v>0</v>
      </c>
      <c r="J34" s="46">
        <v>0</v>
      </c>
      <c r="K34" s="46">
        <v>235738</v>
      </c>
      <c r="L34" s="46">
        <v>0</v>
      </c>
      <c r="M34" s="46">
        <v>0</v>
      </c>
      <c r="N34" s="46">
        <f t="shared" si="4"/>
        <v>249156</v>
      </c>
      <c r="O34" s="47">
        <f t="shared" si="1"/>
        <v>86.452463566967381</v>
      </c>
      <c r="P34" s="9"/>
    </row>
    <row r="35" spans="1:119">
      <c r="A35" s="12"/>
      <c r="B35" s="25">
        <v>361.3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846417</v>
      </c>
      <c r="L35" s="46">
        <v>0</v>
      </c>
      <c r="M35" s="46">
        <v>0</v>
      </c>
      <c r="N35" s="46">
        <f t="shared" si="4"/>
        <v>846417</v>
      </c>
      <c r="O35" s="47">
        <f t="shared" si="1"/>
        <v>293.69083969465646</v>
      </c>
      <c r="P35" s="9"/>
    </row>
    <row r="36" spans="1:119">
      <c r="A36" s="12"/>
      <c r="B36" s="25">
        <v>368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496879</v>
      </c>
      <c r="L36" s="46">
        <v>0</v>
      </c>
      <c r="M36" s="46">
        <v>0</v>
      </c>
      <c r="N36" s="46">
        <f t="shared" si="4"/>
        <v>496879</v>
      </c>
      <c r="O36" s="47">
        <f t="shared" si="1"/>
        <v>172.40770298403885</v>
      </c>
      <c r="P36" s="9"/>
    </row>
    <row r="37" spans="1:119">
      <c r="A37" s="12"/>
      <c r="B37" s="25">
        <v>369.9</v>
      </c>
      <c r="C37" s="20" t="s">
        <v>47</v>
      </c>
      <c r="D37" s="46">
        <v>61117</v>
      </c>
      <c r="E37" s="46">
        <v>0</v>
      </c>
      <c r="F37" s="46">
        <v>0</v>
      </c>
      <c r="G37" s="46">
        <v>0</v>
      </c>
      <c r="H37" s="46">
        <v>0</v>
      </c>
      <c r="I37" s="46">
        <v>42365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103482</v>
      </c>
      <c r="O37" s="47">
        <f t="shared" si="1"/>
        <v>35.906315058986813</v>
      </c>
      <c r="P37" s="9"/>
    </row>
    <row r="38" spans="1:119" ht="15.75">
      <c r="A38" s="29" t="s">
        <v>36</v>
      </c>
      <c r="B38" s="30"/>
      <c r="C38" s="31"/>
      <c r="D38" s="32">
        <f t="shared" ref="D38:M38" si="9">SUM(D39:D40)</f>
        <v>0</v>
      </c>
      <c r="E38" s="32">
        <f t="shared" si="9"/>
        <v>0</v>
      </c>
      <c r="F38" s="32">
        <f t="shared" si="9"/>
        <v>419157</v>
      </c>
      <c r="G38" s="32">
        <f t="shared" si="9"/>
        <v>0</v>
      </c>
      <c r="H38" s="32">
        <f t="shared" si="9"/>
        <v>0</v>
      </c>
      <c r="I38" s="32">
        <f t="shared" si="9"/>
        <v>1250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420407</v>
      </c>
      <c r="O38" s="45">
        <f t="shared" si="1"/>
        <v>145.87335183900069</v>
      </c>
      <c r="P38" s="9"/>
    </row>
    <row r="39" spans="1:119">
      <c r="A39" s="12"/>
      <c r="B39" s="25">
        <v>384</v>
      </c>
      <c r="C39" s="20" t="s">
        <v>103</v>
      </c>
      <c r="D39" s="46">
        <v>0</v>
      </c>
      <c r="E39" s="46">
        <v>0</v>
      </c>
      <c r="F39" s="46">
        <v>419157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419157</v>
      </c>
      <c r="O39" s="47">
        <f t="shared" si="1"/>
        <v>145.43962526023594</v>
      </c>
      <c r="P39" s="9"/>
    </row>
    <row r="40" spans="1:119" ht="15.75" thickBot="1">
      <c r="A40" s="12"/>
      <c r="B40" s="25">
        <v>389.1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1250</v>
      </c>
      <c r="O40" s="47">
        <f t="shared" si="1"/>
        <v>0.43372657876474668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SUM(D5,D14,D20,D26,D30,D33,D38)</f>
        <v>4063591</v>
      </c>
      <c r="E41" s="15">
        <f t="shared" si="10"/>
        <v>1105</v>
      </c>
      <c r="F41" s="15">
        <f t="shared" si="10"/>
        <v>419157</v>
      </c>
      <c r="G41" s="15">
        <f t="shared" si="10"/>
        <v>6382</v>
      </c>
      <c r="H41" s="15">
        <f t="shared" si="10"/>
        <v>0</v>
      </c>
      <c r="I41" s="15">
        <f t="shared" si="10"/>
        <v>402475</v>
      </c>
      <c r="J41" s="15">
        <f t="shared" si="10"/>
        <v>0</v>
      </c>
      <c r="K41" s="15">
        <f t="shared" si="10"/>
        <v>1579034</v>
      </c>
      <c r="L41" s="15">
        <f t="shared" si="10"/>
        <v>0</v>
      </c>
      <c r="M41" s="15">
        <f t="shared" si="10"/>
        <v>0</v>
      </c>
      <c r="N41" s="15">
        <f t="shared" si="4"/>
        <v>6471744</v>
      </c>
      <c r="O41" s="38">
        <f t="shared" si="1"/>
        <v>2245.5739070090217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106</v>
      </c>
      <c r="M43" s="48"/>
      <c r="N43" s="48"/>
      <c r="O43" s="43">
        <v>2882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3006367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3006367</v>
      </c>
      <c r="O5" s="33">
        <f t="shared" ref="O5:O43" si="1">(N5/O$45)</f>
        <v>1053.7563967753242</v>
      </c>
      <c r="P5" s="6"/>
    </row>
    <row r="6" spans="1:133">
      <c r="A6" s="12"/>
      <c r="B6" s="25">
        <v>311</v>
      </c>
      <c r="C6" s="20" t="s">
        <v>2</v>
      </c>
      <c r="D6" s="46">
        <v>2400934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2400934</v>
      </c>
      <c r="O6" s="47">
        <f t="shared" si="1"/>
        <v>841.54714335786889</v>
      </c>
      <c r="P6" s="9"/>
    </row>
    <row r="7" spans="1:133">
      <c r="A7" s="12"/>
      <c r="B7" s="25">
        <v>312.41000000000003</v>
      </c>
      <c r="C7" s="20" t="s">
        <v>10</v>
      </c>
      <c r="D7" s="46">
        <v>137354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137354</v>
      </c>
      <c r="O7" s="47">
        <f t="shared" si="1"/>
        <v>48.143708377146865</v>
      </c>
      <c r="P7" s="9"/>
    </row>
    <row r="8" spans="1:133">
      <c r="A8" s="12"/>
      <c r="B8" s="25">
        <v>312.51</v>
      </c>
      <c r="C8" s="20" t="s">
        <v>56</v>
      </c>
      <c r="D8" s="46">
        <v>31322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31322</v>
      </c>
      <c r="O8" s="47">
        <f t="shared" si="1"/>
        <v>10.978618997546443</v>
      </c>
      <c r="P8" s="9"/>
    </row>
    <row r="9" spans="1:133">
      <c r="A9" s="12"/>
      <c r="B9" s="25">
        <v>312.52</v>
      </c>
      <c r="C9" s="20" t="s">
        <v>82</v>
      </c>
      <c r="D9" s="46">
        <v>46526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46526</v>
      </c>
      <c r="O9" s="47">
        <f t="shared" si="1"/>
        <v>16.307746232036454</v>
      </c>
      <c r="P9" s="9"/>
    </row>
    <row r="10" spans="1:133">
      <c r="A10" s="12"/>
      <c r="B10" s="25">
        <v>314.10000000000002</v>
      </c>
      <c r="C10" s="20" t="s">
        <v>11</v>
      </c>
      <c r="D10" s="46">
        <v>290322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290322</v>
      </c>
      <c r="O10" s="47">
        <f t="shared" si="1"/>
        <v>101.7602523659306</v>
      </c>
      <c r="P10" s="9"/>
    </row>
    <row r="11" spans="1:133">
      <c r="A11" s="12"/>
      <c r="B11" s="25">
        <v>314.3</v>
      </c>
      <c r="C11" s="20" t="s">
        <v>12</v>
      </c>
      <c r="D11" s="46">
        <v>61623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61623</v>
      </c>
      <c r="O11" s="47">
        <f t="shared" si="1"/>
        <v>21.599369085173503</v>
      </c>
      <c r="P11" s="9"/>
    </row>
    <row r="12" spans="1:133">
      <c r="A12" s="12"/>
      <c r="B12" s="25">
        <v>314.39999999999998</v>
      </c>
      <c r="C12" s="20" t="s">
        <v>13</v>
      </c>
      <c r="D12" s="46">
        <v>9113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9113</v>
      </c>
      <c r="O12" s="47">
        <f t="shared" si="1"/>
        <v>3.1941815632667367</v>
      </c>
      <c r="P12" s="9"/>
    </row>
    <row r="13" spans="1:133">
      <c r="A13" s="12"/>
      <c r="B13" s="25">
        <v>316</v>
      </c>
      <c r="C13" s="20" t="s">
        <v>83</v>
      </c>
      <c r="D13" s="46">
        <v>29173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29173</v>
      </c>
      <c r="O13" s="47">
        <f t="shared" si="1"/>
        <v>10.225376796354714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532601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532601</v>
      </c>
      <c r="O14" s="45">
        <f t="shared" si="1"/>
        <v>186.68103750438135</v>
      </c>
      <c r="P14" s="10"/>
    </row>
    <row r="15" spans="1:133">
      <c r="A15" s="12"/>
      <c r="B15" s="25">
        <v>322</v>
      </c>
      <c r="C15" s="20" t="s">
        <v>0</v>
      </c>
      <c r="D15" s="46">
        <v>116400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116400</v>
      </c>
      <c r="O15" s="47">
        <f t="shared" si="1"/>
        <v>40.799158780231338</v>
      </c>
      <c r="P15" s="9"/>
    </row>
    <row r="16" spans="1:133">
      <c r="A16" s="12"/>
      <c r="B16" s="25">
        <v>323.10000000000002</v>
      </c>
      <c r="C16" s="20" t="s">
        <v>16</v>
      </c>
      <c r="D16" s="46">
        <v>202118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202118</v>
      </c>
      <c r="O16" s="47">
        <f t="shared" si="1"/>
        <v>70.844023834560119</v>
      </c>
      <c r="P16" s="9"/>
    </row>
    <row r="17" spans="1:16">
      <c r="A17" s="12"/>
      <c r="B17" s="25">
        <v>323.2</v>
      </c>
      <c r="C17" s="20" t="s">
        <v>17</v>
      </c>
      <c r="D17" s="46">
        <v>165027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165027</v>
      </c>
      <c r="O17" s="47">
        <f t="shared" si="1"/>
        <v>57.843322818086222</v>
      </c>
      <c r="P17" s="9"/>
    </row>
    <row r="18" spans="1:16">
      <c r="A18" s="12"/>
      <c r="B18" s="25">
        <v>323.7</v>
      </c>
      <c r="C18" s="20" t="s">
        <v>18</v>
      </c>
      <c r="D18" s="46">
        <v>47835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47835</v>
      </c>
      <c r="O18" s="47">
        <f t="shared" si="1"/>
        <v>16.766561514195583</v>
      </c>
      <c r="P18" s="9"/>
    </row>
    <row r="19" spans="1:16">
      <c r="A19" s="12"/>
      <c r="B19" s="25">
        <v>323.89999999999998</v>
      </c>
      <c r="C19" s="20" t="s">
        <v>68</v>
      </c>
      <c r="D19" s="46">
        <v>1221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1221</v>
      </c>
      <c r="O19" s="47">
        <f t="shared" si="1"/>
        <v>0.42797055730809674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448447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448447</v>
      </c>
      <c r="O20" s="45">
        <f t="shared" si="1"/>
        <v>157.18436733263232</v>
      </c>
      <c r="P20" s="10"/>
    </row>
    <row r="21" spans="1:16">
      <c r="A21" s="12"/>
      <c r="B21" s="25">
        <v>331.2</v>
      </c>
      <c r="C21" s="20" t="s">
        <v>20</v>
      </c>
      <c r="D21" s="46">
        <v>2948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2948</v>
      </c>
      <c r="O21" s="47">
        <f t="shared" si="1"/>
        <v>1.0332982825096391</v>
      </c>
      <c r="P21" s="9"/>
    </row>
    <row r="22" spans="1:16">
      <c r="A22" s="12"/>
      <c r="B22" s="25">
        <v>331.9</v>
      </c>
      <c r="C22" s="20" t="s">
        <v>61</v>
      </c>
      <c r="D22" s="46">
        <v>123554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123554</v>
      </c>
      <c r="O22" s="47">
        <f t="shared" si="1"/>
        <v>43.306694707325619</v>
      </c>
      <c r="P22" s="9"/>
    </row>
    <row r="23" spans="1:16">
      <c r="A23" s="12"/>
      <c r="B23" s="25">
        <v>334.2</v>
      </c>
      <c r="C23" s="20" t="s">
        <v>76</v>
      </c>
      <c r="D23" s="46">
        <v>50215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50215</v>
      </c>
      <c r="O23" s="47">
        <f t="shared" si="1"/>
        <v>17.600771118121276</v>
      </c>
      <c r="P23" s="9"/>
    </row>
    <row r="24" spans="1:16">
      <c r="A24" s="12"/>
      <c r="B24" s="25">
        <v>334.49</v>
      </c>
      <c r="C24" s="20" t="s">
        <v>24</v>
      </c>
      <c r="D24" s="46">
        <v>15732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15732</v>
      </c>
      <c r="O24" s="47">
        <f t="shared" si="1"/>
        <v>5.5141955835962149</v>
      </c>
      <c r="P24" s="9"/>
    </row>
    <row r="25" spans="1:16">
      <c r="A25" s="12"/>
      <c r="B25" s="25">
        <v>335.12</v>
      </c>
      <c r="C25" s="20" t="s">
        <v>84</v>
      </c>
      <c r="D25" s="46">
        <v>81088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81088</v>
      </c>
      <c r="O25" s="47">
        <f t="shared" si="1"/>
        <v>28.422011917280056</v>
      </c>
      <c r="P25" s="9"/>
    </row>
    <row r="26" spans="1:16">
      <c r="A26" s="12"/>
      <c r="B26" s="25">
        <v>335.15</v>
      </c>
      <c r="C26" s="20" t="s">
        <v>85</v>
      </c>
      <c r="D26" s="46">
        <v>3087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3087</v>
      </c>
      <c r="O26" s="47">
        <f t="shared" si="1"/>
        <v>1.0820189274447949</v>
      </c>
      <c r="P26" s="9"/>
    </row>
    <row r="27" spans="1:16">
      <c r="A27" s="12"/>
      <c r="B27" s="25">
        <v>335.18</v>
      </c>
      <c r="C27" s="20" t="s">
        <v>86</v>
      </c>
      <c r="D27" s="46">
        <v>171823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171823</v>
      </c>
      <c r="O27" s="47">
        <f t="shared" si="1"/>
        <v>60.225376796354716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13838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308938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322776</v>
      </c>
      <c r="O28" s="45">
        <f t="shared" si="1"/>
        <v>113.13564668769716</v>
      </c>
      <c r="P28" s="10"/>
    </row>
    <row r="29" spans="1:16">
      <c r="A29" s="12"/>
      <c r="B29" s="25">
        <v>341.9</v>
      </c>
      <c r="C29" s="20" t="s">
        <v>87</v>
      </c>
      <c r="D29" s="46">
        <v>10183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10183</v>
      </c>
      <c r="O29" s="47">
        <f t="shared" si="1"/>
        <v>3.5692253767963549</v>
      </c>
      <c r="P29" s="9"/>
    </row>
    <row r="30" spans="1:16">
      <c r="A30" s="12"/>
      <c r="B30" s="25">
        <v>343.9</v>
      </c>
      <c r="C30" s="20" t="s">
        <v>38</v>
      </c>
      <c r="D30" s="46">
        <v>3655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3655</v>
      </c>
      <c r="O30" s="47">
        <f t="shared" si="1"/>
        <v>1.2811076060287416</v>
      </c>
      <c r="P30" s="9"/>
    </row>
    <row r="31" spans="1:16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308938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308938</v>
      </c>
      <c r="O31" s="47">
        <f t="shared" si="1"/>
        <v>108.28531370487207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SUM(D33:D34)</f>
        <v>24894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74705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99599</v>
      </c>
      <c r="O32" s="45">
        <f t="shared" si="1"/>
        <v>34.910269891342445</v>
      </c>
      <c r="P32" s="10"/>
    </row>
    <row r="33" spans="1:119">
      <c r="A33" s="13"/>
      <c r="B33" s="39">
        <v>351.1</v>
      </c>
      <c r="C33" s="21" t="s">
        <v>42</v>
      </c>
      <c r="D33" s="46">
        <v>21314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21314</v>
      </c>
      <c r="O33" s="47">
        <f t="shared" si="1"/>
        <v>7.4707325622152121</v>
      </c>
      <c r="P33" s="9"/>
    </row>
    <row r="34" spans="1:119">
      <c r="A34" s="13"/>
      <c r="B34" s="39">
        <v>359</v>
      </c>
      <c r="C34" s="21" t="s">
        <v>43</v>
      </c>
      <c r="D34" s="46">
        <v>3580</v>
      </c>
      <c r="E34" s="46">
        <v>0</v>
      </c>
      <c r="F34" s="46">
        <v>0</v>
      </c>
      <c r="G34" s="46">
        <v>0</v>
      </c>
      <c r="H34" s="46">
        <v>0</v>
      </c>
      <c r="I34" s="46">
        <v>74705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78285</v>
      </c>
      <c r="O34" s="47">
        <f t="shared" si="1"/>
        <v>27.439537329127234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111966</v>
      </c>
      <c r="E35" s="32">
        <f t="shared" si="8"/>
        <v>3956</v>
      </c>
      <c r="F35" s="32">
        <f t="shared" si="8"/>
        <v>0</v>
      </c>
      <c r="G35" s="32">
        <f t="shared" si="8"/>
        <v>12344</v>
      </c>
      <c r="H35" s="32">
        <f t="shared" si="8"/>
        <v>0</v>
      </c>
      <c r="I35" s="32">
        <f t="shared" si="8"/>
        <v>11381</v>
      </c>
      <c r="J35" s="32">
        <f t="shared" si="8"/>
        <v>0</v>
      </c>
      <c r="K35" s="32">
        <f t="shared" si="8"/>
        <v>928671</v>
      </c>
      <c r="L35" s="32">
        <f t="shared" si="8"/>
        <v>0</v>
      </c>
      <c r="M35" s="32">
        <f t="shared" si="8"/>
        <v>0</v>
      </c>
      <c r="N35" s="32">
        <f t="shared" si="4"/>
        <v>1068318</v>
      </c>
      <c r="O35" s="45">
        <f t="shared" si="1"/>
        <v>374.45425867507885</v>
      </c>
      <c r="P35" s="10"/>
    </row>
    <row r="36" spans="1:119">
      <c r="A36" s="12"/>
      <c r="B36" s="25">
        <v>361.1</v>
      </c>
      <c r="C36" s="20" t="s">
        <v>44</v>
      </c>
      <c r="D36" s="46">
        <v>11875</v>
      </c>
      <c r="E36" s="46">
        <v>3956</v>
      </c>
      <c r="F36" s="46">
        <v>0</v>
      </c>
      <c r="G36" s="46">
        <v>12344</v>
      </c>
      <c r="H36" s="46">
        <v>0</v>
      </c>
      <c r="I36" s="46">
        <v>0</v>
      </c>
      <c r="J36" s="46">
        <v>0</v>
      </c>
      <c r="K36" s="46">
        <v>235654</v>
      </c>
      <c r="L36" s="46">
        <v>0</v>
      </c>
      <c r="M36" s="46">
        <v>0</v>
      </c>
      <c r="N36" s="46">
        <f t="shared" si="4"/>
        <v>263829</v>
      </c>
      <c r="O36" s="47">
        <f t="shared" si="1"/>
        <v>92.474237644584647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215702</v>
      </c>
      <c r="L37" s="46">
        <v>0</v>
      </c>
      <c r="M37" s="46">
        <v>0</v>
      </c>
      <c r="N37" s="46">
        <f t="shared" si="4"/>
        <v>215702</v>
      </c>
      <c r="O37" s="47">
        <f t="shared" si="1"/>
        <v>75.605327725201548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477315</v>
      </c>
      <c r="L38" s="46">
        <v>0</v>
      </c>
      <c r="M38" s="46">
        <v>0</v>
      </c>
      <c r="N38" s="46">
        <f t="shared" si="4"/>
        <v>477315</v>
      </c>
      <c r="O38" s="47">
        <f t="shared" si="1"/>
        <v>167.30283911671924</v>
      </c>
      <c r="P38" s="9"/>
    </row>
    <row r="39" spans="1:119">
      <c r="A39" s="12"/>
      <c r="B39" s="25">
        <v>369.9</v>
      </c>
      <c r="C39" s="20" t="s">
        <v>47</v>
      </c>
      <c r="D39" s="46">
        <v>100091</v>
      </c>
      <c r="E39" s="46">
        <v>0</v>
      </c>
      <c r="F39" s="46">
        <v>0</v>
      </c>
      <c r="G39" s="46">
        <v>0</v>
      </c>
      <c r="H39" s="46">
        <v>0</v>
      </c>
      <c r="I39" s="46">
        <v>11381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111472</v>
      </c>
      <c r="O39" s="47">
        <f t="shared" si="1"/>
        <v>39.071854188573433</v>
      </c>
      <c r="P39" s="9"/>
    </row>
    <row r="40" spans="1:119" ht="15.75">
      <c r="A40" s="29" t="s">
        <v>36</v>
      </c>
      <c r="B40" s="30"/>
      <c r="C40" s="31"/>
      <c r="D40" s="32">
        <f t="shared" ref="D40:M40" si="9">SUM(D41:D42)</f>
        <v>0</v>
      </c>
      <c r="E40" s="32">
        <f t="shared" si="9"/>
        <v>0</v>
      </c>
      <c r="F40" s="32">
        <f t="shared" si="9"/>
        <v>395734</v>
      </c>
      <c r="G40" s="32">
        <f t="shared" si="9"/>
        <v>3000000</v>
      </c>
      <c r="H40" s="32">
        <f t="shared" si="9"/>
        <v>0</v>
      </c>
      <c r="I40" s="32">
        <f t="shared" si="9"/>
        <v>403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3396137</v>
      </c>
      <c r="O40" s="45">
        <f t="shared" si="1"/>
        <v>1190.3739922888187</v>
      </c>
      <c r="P40" s="9"/>
    </row>
    <row r="41" spans="1:119">
      <c r="A41" s="12"/>
      <c r="B41" s="25">
        <v>384</v>
      </c>
      <c r="C41" s="20" t="s">
        <v>103</v>
      </c>
      <c r="D41" s="46">
        <v>0</v>
      </c>
      <c r="E41" s="46">
        <v>0</v>
      </c>
      <c r="F41" s="46">
        <v>395734</v>
      </c>
      <c r="G41" s="46">
        <v>3000000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3395734</v>
      </c>
      <c r="O41" s="47">
        <f t="shared" si="1"/>
        <v>1190.2327374693305</v>
      </c>
      <c r="P41" s="9"/>
    </row>
    <row r="42" spans="1:119" ht="15.75" thickBot="1">
      <c r="A42" s="12"/>
      <c r="B42" s="25">
        <v>389.1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403</v>
      </c>
      <c r="O42" s="47">
        <f t="shared" si="1"/>
        <v>0.14125481948825797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0">SUM(D5,D14,D20,D28,D32,D35,D40)</f>
        <v>4138113</v>
      </c>
      <c r="E43" s="15">
        <f t="shared" si="10"/>
        <v>3956</v>
      </c>
      <c r="F43" s="15">
        <f t="shared" si="10"/>
        <v>395734</v>
      </c>
      <c r="G43" s="15">
        <f t="shared" si="10"/>
        <v>3012344</v>
      </c>
      <c r="H43" s="15">
        <f t="shared" si="10"/>
        <v>0</v>
      </c>
      <c r="I43" s="15">
        <f t="shared" si="10"/>
        <v>395427</v>
      </c>
      <c r="J43" s="15">
        <f t="shared" si="10"/>
        <v>0</v>
      </c>
      <c r="K43" s="15">
        <f t="shared" si="10"/>
        <v>928671</v>
      </c>
      <c r="L43" s="15">
        <f t="shared" si="10"/>
        <v>0</v>
      </c>
      <c r="M43" s="15">
        <f t="shared" si="10"/>
        <v>0</v>
      </c>
      <c r="N43" s="15">
        <f t="shared" si="4"/>
        <v>8874245</v>
      </c>
      <c r="O43" s="38">
        <f t="shared" si="1"/>
        <v>3110.4959691552754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104</v>
      </c>
      <c r="M45" s="48"/>
      <c r="N45" s="48"/>
      <c r="O45" s="43">
        <v>2853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2906597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2906597</v>
      </c>
      <c r="O5" s="33">
        <f t="shared" ref="O5:O42" si="1">(N5/O$44)</f>
        <v>1022.7294159042928</v>
      </c>
      <c r="P5" s="6"/>
    </row>
    <row r="6" spans="1:133">
      <c r="A6" s="12"/>
      <c r="B6" s="25">
        <v>311</v>
      </c>
      <c r="C6" s="20" t="s">
        <v>2</v>
      </c>
      <c r="D6" s="46">
        <v>2334769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2334769</v>
      </c>
      <c r="O6" s="47">
        <f t="shared" si="1"/>
        <v>821.52322308233636</v>
      </c>
      <c r="P6" s="9"/>
    </row>
    <row r="7" spans="1:133">
      <c r="A7" s="12"/>
      <c r="B7" s="25">
        <v>312.41000000000003</v>
      </c>
      <c r="C7" s="20" t="s">
        <v>10</v>
      </c>
      <c r="D7" s="46">
        <v>108167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108167</v>
      </c>
      <c r="O7" s="47">
        <f t="shared" si="1"/>
        <v>38.060168895144265</v>
      </c>
      <c r="P7" s="9"/>
    </row>
    <row r="8" spans="1:133">
      <c r="A8" s="12"/>
      <c r="B8" s="25">
        <v>312.51</v>
      </c>
      <c r="C8" s="20" t="s">
        <v>56</v>
      </c>
      <c r="D8" s="46">
        <v>30498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30498</v>
      </c>
      <c r="O8" s="47">
        <f t="shared" si="1"/>
        <v>10.731175228712175</v>
      </c>
      <c r="P8" s="9"/>
    </row>
    <row r="9" spans="1:133">
      <c r="A9" s="12"/>
      <c r="B9" s="25">
        <v>312.52</v>
      </c>
      <c r="C9" s="20" t="s">
        <v>82</v>
      </c>
      <c r="D9" s="46">
        <v>45209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45209</v>
      </c>
      <c r="O9" s="47">
        <f t="shared" si="1"/>
        <v>15.907459535538353</v>
      </c>
      <c r="P9" s="9"/>
    </row>
    <row r="10" spans="1:133">
      <c r="A10" s="12"/>
      <c r="B10" s="25">
        <v>314.10000000000002</v>
      </c>
      <c r="C10" s="20" t="s">
        <v>11</v>
      </c>
      <c r="D10" s="46">
        <v>286209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286209</v>
      </c>
      <c r="O10" s="47">
        <f t="shared" si="1"/>
        <v>100.70689655172414</v>
      </c>
      <c r="P10" s="9"/>
    </row>
    <row r="11" spans="1:133">
      <c r="A11" s="12"/>
      <c r="B11" s="25">
        <v>314.3</v>
      </c>
      <c r="C11" s="20" t="s">
        <v>12</v>
      </c>
      <c r="D11" s="46">
        <v>61318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61318</v>
      </c>
      <c r="O11" s="47">
        <f t="shared" si="1"/>
        <v>21.575650950035186</v>
      </c>
      <c r="P11" s="9"/>
    </row>
    <row r="12" spans="1:133">
      <c r="A12" s="12"/>
      <c r="B12" s="25">
        <v>314.39999999999998</v>
      </c>
      <c r="C12" s="20" t="s">
        <v>13</v>
      </c>
      <c r="D12" s="46">
        <v>9389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9389</v>
      </c>
      <c r="O12" s="47">
        <f t="shared" si="1"/>
        <v>3.3036593947923998</v>
      </c>
      <c r="P12" s="9"/>
    </row>
    <row r="13" spans="1:133">
      <c r="A13" s="12"/>
      <c r="B13" s="25">
        <v>316</v>
      </c>
      <c r="C13" s="20" t="s">
        <v>83</v>
      </c>
      <c r="D13" s="46">
        <v>31038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31038</v>
      </c>
      <c r="O13" s="47">
        <f t="shared" si="1"/>
        <v>10.921182266009852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493263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493263</v>
      </c>
      <c r="O14" s="45">
        <f t="shared" si="1"/>
        <v>173.5619282195637</v>
      </c>
      <c r="P14" s="10"/>
    </row>
    <row r="15" spans="1:133">
      <c r="A15" s="12"/>
      <c r="B15" s="25">
        <v>322</v>
      </c>
      <c r="C15" s="20" t="s">
        <v>0</v>
      </c>
      <c r="D15" s="46">
        <v>82606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82606</v>
      </c>
      <c r="O15" s="47">
        <f t="shared" si="1"/>
        <v>29.066150598170303</v>
      </c>
      <c r="P15" s="9"/>
    </row>
    <row r="16" spans="1:133">
      <c r="A16" s="12"/>
      <c r="B16" s="25">
        <v>323.10000000000002</v>
      </c>
      <c r="C16" s="20" t="s">
        <v>16</v>
      </c>
      <c r="D16" s="46">
        <v>200679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200679</v>
      </c>
      <c r="O16" s="47">
        <f t="shared" si="1"/>
        <v>70.611893033075305</v>
      </c>
      <c r="P16" s="9"/>
    </row>
    <row r="17" spans="1:16">
      <c r="A17" s="12"/>
      <c r="B17" s="25">
        <v>323.2</v>
      </c>
      <c r="C17" s="20" t="s">
        <v>17</v>
      </c>
      <c r="D17" s="46">
        <v>162034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162034</v>
      </c>
      <c r="O17" s="47">
        <f t="shared" si="1"/>
        <v>57.014074595355382</v>
      </c>
      <c r="P17" s="9"/>
    </row>
    <row r="18" spans="1:16">
      <c r="A18" s="12"/>
      <c r="B18" s="25">
        <v>323.7</v>
      </c>
      <c r="C18" s="20" t="s">
        <v>18</v>
      </c>
      <c r="D18" s="46">
        <v>46378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46378</v>
      </c>
      <c r="O18" s="47">
        <f t="shared" si="1"/>
        <v>16.318789584799436</v>
      </c>
      <c r="P18" s="9"/>
    </row>
    <row r="19" spans="1:16">
      <c r="A19" s="12"/>
      <c r="B19" s="25">
        <v>323.89999999999998</v>
      </c>
      <c r="C19" s="20" t="s">
        <v>68</v>
      </c>
      <c r="D19" s="46">
        <v>1566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1566</v>
      </c>
      <c r="O19" s="47">
        <f t="shared" si="1"/>
        <v>0.55102040816326525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579541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579541</v>
      </c>
      <c r="O20" s="45">
        <f t="shared" si="1"/>
        <v>203.92012667135819</v>
      </c>
      <c r="P20" s="10"/>
    </row>
    <row r="21" spans="1:16">
      <c r="A21" s="12"/>
      <c r="B21" s="25">
        <v>331.9</v>
      </c>
      <c r="C21" s="20" t="s">
        <v>61</v>
      </c>
      <c r="D21" s="46">
        <v>285036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285036</v>
      </c>
      <c r="O21" s="47">
        <f t="shared" si="1"/>
        <v>100.29415904292752</v>
      </c>
      <c r="P21" s="9"/>
    </row>
    <row r="22" spans="1:16">
      <c r="A22" s="12"/>
      <c r="B22" s="25">
        <v>334.2</v>
      </c>
      <c r="C22" s="20" t="s">
        <v>76</v>
      </c>
      <c r="D22" s="46">
        <v>18077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18077</v>
      </c>
      <c r="O22" s="47">
        <f t="shared" si="1"/>
        <v>6.3606615059817031</v>
      </c>
      <c r="P22" s="9"/>
    </row>
    <row r="23" spans="1:16">
      <c r="A23" s="12"/>
      <c r="B23" s="25">
        <v>334.49</v>
      </c>
      <c r="C23" s="20" t="s">
        <v>24</v>
      </c>
      <c r="D23" s="46">
        <v>13847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13847</v>
      </c>
      <c r="O23" s="47">
        <f t="shared" si="1"/>
        <v>4.8722730471498945</v>
      </c>
      <c r="P23" s="9"/>
    </row>
    <row r="24" spans="1:16">
      <c r="A24" s="12"/>
      <c r="B24" s="25">
        <v>335.12</v>
      </c>
      <c r="C24" s="20" t="s">
        <v>84</v>
      </c>
      <c r="D24" s="46">
        <v>80291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80291</v>
      </c>
      <c r="O24" s="47">
        <f t="shared" si="1"/>
        <v>28.25158339197748</v>
      </c>
      <c r="P24" s="9"/>
    </row>
    <row r="25" spans="1:16">
      <c r="A25" s="12"/>
      <c r="B25" s="25">
        <v>335.15</v>
      </c>
      <c r="C25" s="20" t="s">
        <v>85</v>
      </c>
      <c r="D25" s="46">
        <v>3400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3400</v>
      </c>
      <c r="O25" s="47">
        <f t="shared" si="1"/>
        <v>1.1963406052076002</v>
      </c>
      <c r="P25" s="9"/>
    </row>
    <row r="26" spans="1:16">
      <c r="A26" s="12"/>
      <c r="B26" s="25">
        <v>335.18</v>
      </c>
      <c r="C26" s="20" t="s">
        <v>86</v>
      </c>
      <c r="D26" s="46">
        <v>174651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174651</v>
      </c>
      <c r="O26" s="47">
        <f t="shared" si="1"/>
        <v>61.453553835327234</v>
      </c>
      <c r="P26" s="9"/>
    </row>
    <row r="27" spans="1:16">
      <c r="A27" s="12"/>
      <c r="B27" s="25">
        <v>337.2</v>
      </c>
      <c r="C27" s="20" t="s">
        <v>29</v>
      </c>
      <c r="D27" s="46">
        <v>4239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4239</v>
      </c>
      <c r="O27" s="47">
        <f t="shared" si="1"/>
        <v>1.49155524278677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6498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256279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262777</v>
      </c>
      <c r="O28" s="45">
        <f t="shared" si="1"/>
        <v>92.461998592540468</v>
      </c>
      <c r="P28" s="10"/>
    </row>
    <row r="29" spans="1:16">
      <c r="A29" s="12"/>
      <c r="B29" s="25">
        <v>341.9</v>
      </c>
      <c r="C29" s="20" t="s">
        <v>87</v>
      </c>
      <c r="D29" s="46">
        <v>2838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2838</v>
      </c>
      <c r="O29" s="47">
        <f t="shared" si="1"/>
        <v>0.99859254046446166</v>
      </c>
      <c r="P29" s="9"/>
    </row>
    <row r="30" spans="1:16">
      <c r="A30" s="12"/>
      <c r="B30" s="25">
        <v>343.9</v>
      </c>
      <c r="C30" s="20" t="s">
        <v>38</v>
      </c>
      <c r="D30" s="46">
        <v>3660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3660</v>
      </c>
      <c r="O30" s="47">
        <f t="shared" si="1"/>
        <v>1.2878254750175933</v>
      </c>
      <c r="P30" s="9"/>
    </row>
    <row r="31" spans="1:16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256279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256279</v>
      </c>
      <c r="O31" s="47">
        <f t="shared" si="1"/>
        <v>90.175580577058412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SUM(D33:D34)</f>
        <v>33273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4681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37954</v>
      </c>
      <c r="O32" s="45">
        <f t="shared" si="1"/>
        <v>13.354679802955665</v>
      </c>
      <c r="P32" s="10"/>
    </row>
    <row r="33" spans="1:119">
      <c r="A33" s="13"/>
      <c r="B33" s="39">
        <v>351.1</v>
      </c>
      <c r="C33" s="21" t="s">
        <v>42</v>
      </c>
      <c r="D33" s="46">
        <v>20881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20881</v>
      </c>
      <c r="O33" s="47">
        <f t="shared" si="1"/>
        <v>7.347290640394089</v>
      </c>
      <c r="P33" s="9"/>
    </row>
    <row r="34" spans="1:119">
      <c r="A34" s="13"/>
      <c r="B34" s="39">
        <v>359</v>
      </c>
      <c r="C34" s="21" t="s">
        <v>43</v>
      </c>
      <c r="D34" s="46">
        <v>12392</v>
      </c>
      <c r="E34" s="46">
        <v>0</v>
      </c>
      <c r="F34" s="46">
        <v>0</v>
      </c>
      <c r="G34" s="46">
        <v>0</v>
      </c>
      <c r="H34" s="46">
        <v>0</v>
      </c>
      <c r="I34" s="46">
        <v>4681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17073</v>
      </c>
      <c r="O34" s="47">
        <f t="shared" si="1"/>
        <v>6.0073891625615765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61848</v>
      </c>
      <c r="E35" s="32">
        <f t="shared" si="8"/>
        <v>4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13004</v>
      </c>
      <c r="J35" s="32">
        <f t="shared" si="8"/>
        <v>0</v>
      </c>
      <c r="K35" s="32">
        <f t="shared" si="8"/>
        <v>1303197</v>
      </c>
      <c r="L35" s="32">
        <f t="shared" si="8"/>
        <v>0</v>
      </c>
      <c r="M35" s="32">
        <f t="shared" si="8"/>
        <v>0</v>
      </c>
      <c r="N35" s="32">
        <f t="shared" si="4"/>
        <v>1378053</v>
      </c>
      <c r="O35" s="45">
        <f t="shared" si="1"/>
        <v>484.88845883180858</v>
      </c>
      <c r="P35" s="10"/>
    </row>
    <row r="36" spans="1:119">
      <c r="A36" s="12"/>
      <c r="B36" s="25">
        <v>361.1</v>
      </c>
      <c r="C36" s="20" t="s">
        <v>44</v>
      </c>
      <c r="D36" s="46">
        <v>5278</v>
      </c>
      <c r="E36" s="46">
        <v>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252441</v>
      </c>
      <c r="L36" s="46">
        <v>0</v>
      </c>
      <c r="M36" s="46">
        <v>0</v>
      </c>
      <c r="N36" s="46">
        <f t="shared" si="4"/>
        <v>257723</v>
      </c>
      <c r="O36" s="47">
        <f t="shared" si="1"/>
        <v>90.683673469387756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647813</v>
      </c>
      <c r="L37" s="46">
        <v>0</v>
      </c>
      <c r="M37" s="46">
        <v>0</v>
      </c>
      <c r="N37" s="46">
        <f t="shared" si="4"/>
        <v>647813</v>
      </c>
      <c r="O37" s="47">
        <f t="shared" si="1"/>
        <v>227.94264602392681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402943</v>
      </c>
      <c r="L38" s="46">
        <v>0</v>
      </c>
      <c r="M38" s="46">
        <v>0</v>
      </c>
      <c r="N38" s="46">
        <f t="shared" si="4"/>
        <v>402943</v>
      </c>
      <c r="O38" s="47">
        <f t="shared" si="1"/>
        <v>141.78149190710766</v>
      </c>
      <c r="P38" s="9"/>
    </row>
    <row r="39" spans="1:119">
      <c r="A39" s="12"/>
      <c r="B39" s="25">
        <v>369.9</v>
      </c>
      <c r="C39" s="20" t="s">
        <v>47</v>
      </c>
      <c r="D39" s="46">
        <v>56570</v>
      </c>
      <c r="E39" s="46">
        <v>0</v>
      </c>
      <c r="F39" s="46">
        <v>0</v>
      </c>
      <c r="G39" s="46">
        <v>0</v>
      </c>
      <c r="H39" s="46">
        <v>0</v>
      </c>
      <c r="I39" s="46">
        <v>13004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69574</v>
      </c>
      <c r="O39" s="47">
        <f t="shared" si="1"/>
        <v>24.480647431386348</v>
      </c>
      <c r="P39" s="9"/>
    </row>
    <row r="40" spans="1:119" ht="15.75">
      <c r="A40" s="29" t="s">
        <v>36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105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105</v>
      </c>
      <c r="O40" s="45">
        <f t="shared" si="1"/>
        <v>3.6945812807881777E-2</v>
      </c>
      <c r="P40" s="9"/>
    </row>
    <row r="41" spans="1:119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105</v>
      </c>
      <c r="O41" s="47">
        <f t="shared" si="1"/>
        <v>3.6945812807881777E-2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SUM(D5,D14,D20,D28,D32,D35,D40)</f>
        <v>4081020</v>
      </c>
      <c r="E42" s="15">
        <f t="shared" si="10"/>
        <v>4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274069</v>
      </c>
      <c r="J42" s="15">
        <f t="shared" si="10"/>
        <v>0</v>
      </c>
      <c r="K42" s="15">
        <f t="shared" si="10"/>
        <v>1303197</v>
      </c>
      <c r="L42" s="15">
        <f t="shared" si="10"/>
        <v>0</v>
      </c>
      <c r="M42" s="15">
        <f t="shared" si="10"/>
        <v>0</v>
      </c>
      <c r="N42" s="15">
        <f t="shared" si="4"/>
        <v>5658290</v>
      </c>
      <c r="O42" s="38">
        <f t="shared" si="1"/>
        <v>1990.9535538353273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101</v>
      </c>
      <c r="M44" s="48"/>
      <c r="N44" s="48"/>
      <c r="O44" s="43">
        <v>2842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2693570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2693570</v>
      </c>
      <c r="O5" s="33">
        <f t="shared" ref="O5:O44" si="1">(N5/O$46)</f>
        <v>955.16666666666663</v>
      </c>
      <c r="P5" s="6"/>
    </row>
    <row r="6" spans="1:133">
      <c r="A6" s="12"/>
      <c r="B6" s="25">
        <v>311</v>
      </c>
      <c r="C6" s="20" t="s">
        <v>2</v>
      </c>
      <c r="D6" s="46">
        <v>2129211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2129211</v>
      </c>
      <c r="O6" s="47">
        <f t="shared" si="1"/>
        <v>755.03936170212762</v>
      </c>
      <c r="P6" s="9"/>
    </row>
    <row r="7" spans="1:133">
      <c r="A7" s="12"/>
      <c r="B7" s="25">
        <v>312.41000000000003</v>
      </c>
      <c r="C7" s="20" t="s">
        <v>10</v>
      </c>
      <c r="D7" s="46">
        <v>108372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108372</v>
      </c>
      <c r="O7" s="47">
        <f t="shared" si="1"/>
        <v>38.42978723404255</v>
      </c>
      <c r="P7" s="9"/>
    </row>
    <row r="8" spans="1:133">
      <c r="A8" s="12"/>
      <c r="B8" s="25">
        <v>312.51</v>
      </c>
      <c r="C8" s="20" t="s">
        <v>56</v>
      </c>
      <c r="D8" s="46">
        <v>33240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33240</v>
      </c>
      <c r="O8" s="47">
        <f t="shared" si="1"/>
        <v>11.787234042553191</v>
      </c>
      <c r="P8" s="9"/>
    </row>
    <row r="9" spans="1:133">
      <c r="A9" s="12"/>
      <c r="B9" s="25">
        <v>312.52</v>
      </c>
      <c r="C9" s="20" t="s">
        <v>82</v>
      </c>
      <c r="D9" s="46">
        <v>42013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42013</v>
      </c>
      <c r="O9" s="47">
        <f t="shared" si="1"/>
        <v>14.89822695035461</v>
      </c>
      <c r="P9" s="9"/>
    </row>
    <row r="10" spans="1:133">
      <c r="A10" s="12"/>
      <c r="B10" s="25">
        <v>314.10000000000002</v>
      </c>
      <c r="C10" s="20" t="s">
        <v>11</v>
      </c>
      <c r="D10" s="46">
        <v>280407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280407</v>
      </c>
      <c r="O10" s="47">
        <f t="shared" si="1"/>
        <v>99.435106382978717</v>
      </c>
      <c r="P10" s="9"/>
    </row>
    <row r="11" spans="1:133">
      <c r="A11" s="12"/>
      <c r="B11" s="25">
        <v>314.3</v>
      </c>
      <c r="C11" s="20" t="s">
        <v>12</v>
      </c>
      <c r="D11" s="46">
        <v>59582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59582</v>
      </c>
      <c r="O11" s="47">
        <f t="shared" si="1"/>
        <v>21.128368794326242</v>
      </c>
      <c r="P11" s="9"/>
    </row>
    <row r="12" spans="1:133">
      <c r="A12" s="12"/>
      <c r="B12" s="25">
        <v>314.39999999999998</v>
      </c>
      <c r="C12" s="20" t="s">
        <v>13</v>
      </c>
      <c r="D12" s="46">
        <v>9958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9958</v>
      </c>
      <c r="O12" s="47">
        <f t="shared" si="1"/>
        <v>3.5312056737588651</v>
      </c>
      <c r="P12" s="9"/>
    </row>
    <row r="13" spans="1:133">
      <c r="A13" s="12"/>
      <c r="B13" s="25">
        <v>316</v>
      </c>
      <c r="C13" s="20" t="s">
        <v>83</v>
      </c>
      <c r="D13" s="46">
        <v>30787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30787</v>
      </c>
      <c r="O13" s="47">
        <f t="shared" si="1"/>
        <v>10.917375886524823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471427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471427</v>
      </c>
      <c r="O14" s="45">
        <f t="shared" si="1"/>
        <v>167.172695035461</v>
      </c>
      <c r="P14" s="10"/>
    </row>
    <row r="15" spans="1:133">
      <c r="A15" s="12"/>
      <c r="B15" s="25">
        <v>322</v>
      </c>
      <c r="C15" s="20" t="s">
        <v>0</v>
      </c>
      <c r="D15" s="46">
        <v>72066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72066</v>
      </c>
      <c r="O15" s="47">
        <f t="shared" si="1"/>
        <v>25.555319148936171</v>
      </c>
      <c r="P15" s="9"/>
    </row>
    <row r="16" spans="1:133">
      <c r="A16" s="12"/>
      <c r="B16" s="25">
        <v>323.10000000000002</v>
      </c>
      <c r="C16" s="20" t="s">
        <v>16</v>
      </c>
      <c r="D16" s="46">
        <v>199343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199343</v>
      </c>
      <c r="O16" s="47">
        <f t="shared" si="1"/>
        <v>70.68900709219858</v>
      </c>
      <c r="P16" s="9"/>
    </row>
    <row r="17" spans="1:16">
      <c r="A17" s="12"/>
      <c r="B17" s="25">
        <v>323.2</v>
      </c>
      <c r="C17" s="20" t="s">
        <v>17</v>
      </c>
      <c r="D17" s="46">
        <v>150296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150296</v>
      </c>
      <c r="O17" s="47">
        <f t="shared" si="1"/>
        <v>53.296453900709217</v>
      </c>
      <c r="P17" s="9"/>
    </row>
    <row r="18" spans="1:16">
      <c r="A18" s="12"/>
      <c r="B18" s="25">
        <v>323.7</v>
      </c>
      <c r="C18" s="20" t="s">
        <v>18</v>
      </c>
      <c r="D18" s="46">
        <v>48026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48026</v>
      </c>
      <c r="O18" s="47">
        <f t="shared" si="1"/>
        <v>17.03049645390071</v>
      </c>
      <c r="P18" s="9"/>
    </row>
    <row r="19" spans="1:16">
      <c r="A19" s="12"/>
      <c r="B19" s="25">
        <v>323.89999999999998</v>
      </c>
      <c r="C19" s="20" t="s">
        <v>68</v>
      </c>
      <c r="D19" s="46">
        <v>1696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1696</v>
      </c>
      <c r="O19" s="47">
        <f t="shared" si="1"/>
        <v>0.60141843971631204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385157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385157</v>
      </c>
      <c r="O20" s="45">
        <f t="shared" si="1"/>
        <v>136.58049645390071</v>
      </c>
      <c r="P20" s="10"/>
    </row>
    <row r="21" spans="1:16">
      <c r="A21" s="12"/>
      <c r="B21" s="25">
        <v>331.2</v>
      </c>
      <c r="C21" s="20" t="s">
        <v>20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</v>
      </c>
      <c r="O21" s="47">
        <f t="shared" si="1"/>
        <v>0.3546099290780142</v>
      </c>
      <c r="P21" s="9"/>
    </row>
    <row r="22" spans="1:16">
      <c r="A22" s="12"/>
      <c r="B22" s="25">
        <v>331.9</v>
      </c>
      <c r="C22" s="20" t="s">
        <v>61</v>
      </c>
      <c r="D22" s="46">
        <v>22355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22355</v>
      </c>
      <c r="O22" s="47">
        <f t="shared" si="1"/>
        <v>7.9273049645390072</v>
      </c>
      <c r="P22" s="9"/>
    </row>
    <row r="23" spans="1:16">
      <c r="A23" s="12"/>
      <c r="B23" s="25">
        <v>334.2</v>
      </c>
      <c r="C23" s="20" t="s">
        <v>76</v>
      </c>
      <c r="D23" s="46">
        <v>18416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18416</v>
      </c>
      <c r="O23" s="47">
        <f t="shared" si="1"/>
        <v>6.5304964539007093</v>
      </c>
      <c r="P23" s="9"/>
    </row>
    <row r="24" spans="1:16">
      <c r="A24" s="12"/>
      <c r="B24" s="25">
        <v>334.36</v>
      </c>
      <c r="C24" s="20" t="s">
        <v>98</v>
      </c>
      <c r="D24" s="46">
        <v>65500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65500</v>
      </c>
      <c r="O24" s="47">
        <f t="shared" si="1"/>
        <v>23.226950354609929</v>
      </c>
      <c r="P24" s="9"/>
    </row>
    <row r="25" spans="1:16">
      <c r="A25" s="12"/>
      <c r="B25" s="25">
        <v>334.49</v>
      </c>
      <c r="C25" s="20" t="s">
        <v>24</v>
      </c>
      <c r="D25" s="46">
        <v>28660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28660</v>
      </c>
      <c r="O25" s="47">
        <f t="shared" si="1"/>
        <v>10.163120567375886</v>
      </c>
      <c r="P25" s="9"/>
    </row>
    <row r="26" spans="1:16">
      <c r="A26" s="12"/>
      <c r="B26" s="25">
        <v>335.12</v>
      </c>
      <c r="C26" s="20" t="s">
        <v>84</v>
      </c>
      <c r="D26" s="46">
        <v>79250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79250</v>
      </c>
      <c r="O26" s="47">
        <f t="shared" si="1"/>
        <v>28.102836879432623</v>
      </c>
      <c r="P26" s="9"/>
    </row>
    <row r="27" spans="1:16">
      <c r="A27" s="12"/>
      <c r="B27" s="25">
        <v>335.15</v>
      </c>
      <c r="C27" s="20" t="s">
        <v>85</v>
      </c>
      <c r="D27" s="46">
        <v>3547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3547</v>
      </c>
      <c r="O27" s="47">
        <f t="shared" si="1"/>
        <v>1.2578014184397164</v>
      </c>
      <c r="P27" s="9"/>
    </row>
    <row r="28" spans="1:16">
      <c r="A28" s="12"/>
      <c r="B28" s="25">
        <v>335.18</v>
      </c>
      <c r="C28" s="20" t="s">
        <v>86</v>
      </c>
      <c r="D28" s="46">
        <v>163481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163481</v>
      </c>
      <c r="O28" s="47">
        <f t="shared" si="1"/>
        <v>57.971985815602835</v>
      </c>
      <c r="P28" s="9"/>
    </row>
    <row r="29" spans="1:16">
      <c r="A29" s="12"/>
      <c r="B29" s="25">
        <v>337.2</v>
      </c>
      <c r="C29" s="20" t="s">
        <v>29</v>
      </c>
      <c r="D29" s="46">
        <v>2948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2948</v>
      </c>
      <c r="O29" s="47">
        <f t="shared" si="1"/>
        <v>1.0453900709219859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SUM(D31:D33)</f>
        <v>7148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276330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283478</v>
      </c>
      <c r="O30" s="45">
        <f t="shared" si="1"/>
        <v>100.5241134751773</v>
      </c>
      <c r="P30" s="10"/>
    </row>
    <row r="31" spans="1:16">
      <c r="A31" s="12"/>
      <c r="B31" s="25">
        <v>341.9</v>
      </c>
      <c r="C31" s="20" t="s">
        <v>87</v>
      </c>
      <c r="D31" s="46">
        <v>3495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3495</v>
      </c>
      <c r="O31" s="47">
        <f t="shared" si="1"/>
        <v>1.2393617021276595</v>
      </c>
      <c r="P31" s="9"/>
    </row>
    <row r="32" spans="1:16">
      <c r="A32" s="12"/>
      <c r="B32" s="25">
        <v>343.9</v>
      </c>
      <c r="C32" s="20" t="s">
        <v>38</v>
      </c>
      <c r="D32" s="46">
        <v>3653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3653</v>
      </c>
      <c r="O32" s="47">
        <f t="shared" si="1"/>
        <v>1.2953900709219859</v>
      </c>
      <c r="P32" s="9"/>
    </row>
    <row r="33" spans="1:119">
      <c r="A33" s="12"/>
      <c r="B33" s="25">
        <v>344.5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276330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276330</v>
      </c>
      <c r="O33" s="47">
        <f t="shared" si="1"/>
        <v>97.989361702127653</v>
      </c>
      <c r="P33" s="9"/>
    </row>
    <row r="34" spans="1:119" ht="15.75">
      <c r="A34" s="29" t="s">
        <v>35</v>
      </c>
      <c r="B34" s="30"/>
      <c r="C34" s="31"/>
      <c r="D34" s="32">
        <f t="shared" ref="D34:M34" si="7">SUM(D35:D36)</f>
        <v>28592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68402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96994</v>
      </c>
      <c r="O34" s="45">
        <f t="shared" si="1"/>
        <v>34.395035460992908</v>
      </c>
      <c r="P34" s="10"/>
    </row>
    <row r="35" spans="1:119">
      <c r="A35" s="13"/>
      <c r="B35" s="39">
        <v>351.1</v>
      </c>
      <c r="C35" s="21" t="s">
        <v>42</v>
      </c>
      <c r="D35" s="46">
        <v>17837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17837</v>
      </c>
      <c r="O35" s="47">
        <f t="shared" si="1"/>
        <v>6.325177304964539</v>
      </c>
      <c r="P35" s="9"/>
    </row>
    <row r="36" spans="1:119">
      <c r="A36" s="13"/>
      <c r="B36" s="39">
        <v>359</v>
      </c>
      <c r="C36" s="21" t="s">
        <v>43</v>
      </c>
      <c r="D36" s="46">
        <v>10755</v>
      </c>
      <c r="E36" s="46">
        <v>0</v>
      </c>
      <c r="F36" s="46">
        <v>0</v>
      </c>
      <c r="G36" s="46">
        <v>0</v>
      </c>
      <c r="H36" s="46">
        <v>0</v>
      </c>
      <c r="I36" s="46">
        <v>68402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79157</v>
      </c>
      <c r="O36" s="47">
        <f t="shared" si="1"/>
        <v>28.069858156028367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60873</v>
      </c>
      <c r="E37" s="32">
        <f t="shared" si="8"/>
        <v>2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11911</v>
      </c>
      <c r="J37" s="32">
        <f t="shared" si="8"/>
        <v>0</v>
      </c>
      <c r="K37" s="32">
        <f t="shared" si="8"/>
        <v>1384708</v>
      </c>
      <c r="L37" s="32">
        <f t="shared" si="8"/>
        <v>0</v>
      </c>
      <c r="M37" s="32">
        <f t="shared" si="8"/>
        <v>0</v>
      </c>
      <c r="N37" s="32">
        <f t="shared" si="4"/>
        <v>1457494</v>
      </c>
      <c r="O37" s="45">
        <f t="shared" si="1"/>
        <v>516.84184397163119</v>
      </c>
      <c r="P37" s="10"/>
    </row>
    <row r="38" spans="1:119">
      <c r="A38" s="12"/>
      <c r="B38" s="25">
        <v>361.1</v>
      </c>
      <c r="C38" s="20" t="s">
        <v>44</v>
      </c>
      <c r="D38" s="46">
        <v>-1226</v>
      </c>
      <c r="E38" s="46">
        <v>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245515</v>
      </c>
      <c r="L38" s="46">
        <v>0</v>
      </c>
      <c r="M38" s="46">
        <v>0</v>
      </c>
      <c r="N38" s="46">
        <f t="shared" si="4"/>
        <v>244291</v>
      </c>
      <c r="O38" s="47">
        <f t="shared" si="1"/>
        <v>86.628014184397159</v>
      </c>
      <c r="P38" s="9"/>
    </row>
    <row r="39" spans="1:119">
      <c r="A39" s="12"/>
      <c r="B39" s="25">
        <v>361.3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772526</v>
      </c>
      <c r="L39" s="46">
        <v>0</v>
      </c>
      <c r="M39" s="46">
        <v>0</v>
      </c>
      <c r="N39" s="46">
        <f t="shared" si="4"/>
        <v>772526</v>
      </c>
      <c r="O39" s="47">
        <f t="shared" si="1"/>
        <v>273.94539007092197</v>
      </c>
      <c r="P39" s="9"/>
    </row>
    <row r="40" spans="1:119">
      <c r="A40" s="12"/>
      <c r="B40" s="25">
        <v>368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366667</v>
      </c>
      <c r="L40" s="46">
        <v>0</v>
      </c>
      <c r="M40" s="46">
        <v>0</v>
      </c>
      <c r="N40" s="46">
        <f t="shared" si="4"/>
        <v>366667</v>
      </c>
      <c r="O40" s="47">
        <f t="shared" si="1"/>
        <v>130.02375886524823</v>
      </c>
      <c r="P40" s="9"/>
    </row>
    <row r="41" spans="1:119">
      <c r="A41" s="12"/>
      <c r="B41" s="25">
        <v>369.9</v>
      </c>
      <c r="C41" s="20" t="s">
        <v>47</v>
      </c>
      <c r="D41" s="46">
        <v>62099</v>
      </c>
      <c r="E41" s="46">
        <v>0</v>
      </c>
      <c r="F41" s="46">
        <v>0</v>
      </c>
      <c r="G41" s="46">
        <v>0</v>
      </c>
      <c r="H41" s="46">
        <v>0</v>
      </c>
      <c r="I41" s="46">
        <v>11911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74010</v>
      </c>
      <c r="O41" s="47">
        <f t="shared" si="1"/>
        <v>26.24468085106383</v>
      </c>
      <c r="P41" s="9"/>
    </row>
    <row r="42" spans="1:119" ht="15.75">
      <c r="A42" s="29" t="s">
        <v>36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232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232</v>
      </c>
      <c r="O42" s="45">
        <f t="shared" si="1"/>
        <v>8.2269503546099285E-2</v>
      </c>
      <c r="P42" s="9"/>
    </row>
    <row r="43" spans="1:119" ht="15.75" thickBot="1">
      <c r="A43" s="12"/>
      <c r="B43" s="25">
        <v>389.1</v>
      </c>
      <c r="C43" s="20" t="s">
        <v>89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232</v>
      </c>
      <c r="O43" s="47">
        <f t="shared" si="1"/>
        <v>8.2269503546099285E-2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0">SUM(D5,D14,D20,D30,D34,D37,D42)</f>
        <v>3646767</v>
      </c>
      <c r="E44" s="15">
        <f t="shared" si="10"/>
        <v>2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356875</v>
      </c>
      <c r="J44" s="15">
        <f t="shared" si="10"/>
        <v>0</v>
      </c>
      <c r="K44" s="15">
        <f t="shared" si="10"/>
        <v>1384708</v>
      </c>
      <c r="L44" s="15">
        <f t="shared" si="10"/>
        <v>0</v>
      </c>
      <c r="M44" s="15">
        <f t="shared" si="10"/>
        <v>0</v>
      </c>
      <c r="N44" s="15">
        <f t="shared" si="4"/>
        <v>5388352</v>
      </c>
      <c r="O44" s="38">
        <f t="shared" si="1"/>
        <v>1910.7631205673758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99</v>
      </c>
      <c r="M46" s="48"/>
      <c r="N46" s="48"/>
      <c r="O46" s="43">
        <v>2820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2621068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2621068</v>
      </c>
      <c r="O5" s="33">
        <f t="shared" ref="O5:O42" si="1">(N5/O$44)</f>
        <v>932.43258626823194</v>
      </c>
      <c r="P5" s="6"/>
    </row>
    <row r="6" spans="1:133">
      <c r="A6" s="12"/>
      <c r="B6" s="25">
        <v>311</v>
      </c>
      <c r="C6" s="20" t="s">
        <v>2</v>
      </c>
      <c r="D6" s="46">
        <v>2050524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2050524</v>
      </c>
      <c r="O6" s="47">
        <f t="shared" si="1"/>
        <v>729.46424759871934</v>
      </c>
      <c r="P6" s="9"/>
    </row>
    <row r="7" spans="1:133">
      <c r="A7" s="12"/>
      <c r="B7" s="25">
        <v>312.41000000000003</v>
      </c>
      <c r="C7" s="20" t="s">
        <v>10</v>
      </c>
      <c r="D7" s="46">
        <v>106830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106830</v>
      </c>
      <c r="O7" s="47">
        <f t="shared" si="1"/>
        <v>38.0042689434365</v>
      </c>
      <c r="P7" s="9"/>
    </row>
    <row r="8" spans="1:133">
      <c r="A8" s="12"/>
      <c r="B8" s="25">
        <v>312.51</v>
      </c>
      <c r="C8" s="20" t="s">
        <v>56</v>
      </c>
      <c r="D8" s="46">
        <v>36989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36989</v>
      </c>
      <c r="O8" s="47">
        <f t="shared" si="1"/>
        <v>13.15866239772323</v>
      </c>
      <c r="P8" s="9"/>
    </row>
    <row r="9" spans="1:133">
      <c r="A9" s="12"/>
      <c r="B9" s="25">
        <v>312.52</v>
      </c>
      <c r="C9" s="20" t="s">
        <v>82</v>
      </c>
      <c r="D9" s="46">
        <v>42332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42332</v>
      </c>
      <c r="O9" s="47">
        <f t="shared" si="1"/>
        <v>15.059409462824618</v>
      </c>
      <c r="P9" s="9"/>
    </row>
    <row r="10" spans="1:133">
      <c r="A10" s="12"/>
      <c r="B10" s="25">
        <v>314.10000000000002</v>
      </c>
      <c r="C10" s="20" t="s">
        <v>11</v>
      </c>
      <c r="D10" s="46">
        <v>283712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283712</v>
      </c>
      <c r="O10" s="47">
        <f t="shared" si="1"/>
        <v>100.92920668801139</v>
      </c>
      <c r="P10" s="9"/>
    </row>
    <row r="11" spans="1:133">
      <c r="A11" s="12"/>
      <c r="B11" s="25">
        <v>314.3</v>
      </c>
      <c r="C11" s="20" t="s">
        <v>12</v>
      </c>
      <c r="D11" s="46">
        <v>62322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62322</v>
      </c>
      <c r="O11" s="47">
        <f t="shared" si="1"/>
        <v>22.170757737459979</v>
      </c>
      <c r="P11" s="9"/>
    </row>
    <row r="12" spans="1:133">
      <c r="A12" s="12"/>
      <c r="B12" s="25">
        <v>314.39999999999998</v>
      </c>
      <c r="C12" s="20" t="s">
        <v>13</v>
      </c>
      <c r="D12" s="46">
        <v>8171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8171</v>
      </c>
      <c r="O12" s="47">
        <f t="shared" si="1"/>
        <v>2.9067947349697616</v>
      </c>
      <c r="P12" s="9"/>
    </row>
    <row r="13" spans="1:133">
      <c r="A13" s="12"/>
      <c r="B13" s="25">
        <v>316</v>
      </c>
      <c r="C13" s="20" t="s">
        <v>83</v>
      </c>
      <c r="D13" s="46">
        <v>30188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30188</v>
      </c>
      <c r="O13" s="47">
        <f t="shared" si="1"/>
        <v>10.739238705087157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487801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487801</v>
      </c>
      <c r="O14" s="45">
        <f t="shared" si="1"/>
        <v>173.53290643898967</v>
      </c>
      <c r="P14" s="10"/>
    </row>
    <row r="15" spans="1:133">
      <c r="A15" s="12"/>
      <c r="B15" s="25">
        <v>322</v>
      </c>
      <c r="C15" s="20" t="s">
        <v>0</v>
      </c>
      <c r="D15" s="46">
        <v>75445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75445</v>
      </c>
      <c r="O15" s="47">
        <f t="shared" si="1"/>
        <v>26.83920313055852</v>
      </c>
      <c r="P15" s="9"/>
    </row>
    <row r="16" spans="1:133">
      <c r="A16" s="12"/>
      <c r="B16" s="25">
        <v>323.10000000000002</v>
      </c>
      <c r="C16" s="20" t="s">
        <v>16</v>
      </c>
      <c r="D16" s="46">
        <v>203529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203529</v>
      </c>
      <c r="O16" s="47">
        <f t="shared" si="1"/>
        <v>72.404482390608322</v>
      </c>
      <c r="P16" s="9"/>
    </row>
    <row r="17" spans="1:16">
      <c r="A17" s="12"/>
      <c r="B17" s="25">
        <v>323.2</v>
      </c>
      <c r="C17" s="20" t="s">
        <v>17</v>
      </c>
      <c r="D17" s="46">
        <v>157382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157382</v>
      </c>
      <c r="O17" s="47">
        <f t="shared" si="1"/>
        <v>55.987904660263254</v>
      </c>
      <c r="P17" s="9"/>
    </row>
    <row r="18" spans="1:16">
      <c r="A18" s="12"/>
      <c r="B18" s="25">
        <v>323.7</v>
      </c>
      <c r="C18" s="20" t="s">
        <v>18</v>
      </c>
      <c r="D18" s="46">
        <v>49584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49584</v>
      </c>
      <c r="O18" s="47">
        <f t="shared" si="1"/>
        <v>17.639274279615794</v>
      </c>
      <c r="P18" s="9"/>
    </row>
    <row r="19" spans="1:16">
      <c r="A19" s="12"/>
      <c r="B19" s="25">
        <v>323.89999999999998</v>
      </c>
      <c r="C19" s="20" t="s">
        <v>68</v>
      </c>
      <c r="D19" s="46">
        <v>1861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1861</v>
      </c>
      <c r="O19" s="47">
        <f t="shared" si="1"/>
        <v>0.66204197794379227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302056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302056</v>
      </c>
      <c r="O20" s="45">
        <f t="shared" si="1"/>
        <v>107.45499822127357</v>
      </c>
      <c r="P20" s="10"/>
    </row>
    <row r="21" spans="1:16">
      <c r="A21" s="12"/>
      <c r="B21" s="25">
        <v>331.2</v>
      </c>
      <c r="C21" s="20" t="s">
        <v>20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</v>
      </c>
      <c r="O21" s="47">
        <f t="shared" si="1"/>
        <v>0.3557452863749555</v>
      </c>
      <c r="P21" s="9"/>
    </row>
    <row r="22" spans="1:16">
      <c r="A22" s="12"/>
      <c r="B22" s="25">
        <v>334.49</v>
      </c>
      <c r="C22" s="20" t="s">
        <v>24</v>
      </c>
      <c r="D22" s="46">
        <v>13460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13460</v>
      </c>
      <c r="O22" s="47">
        <f t="shared" si="1"/>
        <v>4.7883315546069012</v>
      </c>
      <c r="P22" s="9"/>
    </row>
    <row r="23" spans="1:16">
      <c r="A23" s="12"/>
      <c r="B23" s="25">
        <v>334.9</v>
      </c>
      <c r="C23" s="20" t="s">
        <v>25</v>
      </c>
      <c r="D23" s="46">
        <v>49026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49026</v>
      </c>
      <c r="O23" s="47">
        <f t="shared" si="1"/>
        <v>17.44076840981857</v>
      </c>
      <c r="P23" s="9"/>
    </row>
    <row r="24" spans="1:16">
      <c r="A24" s="12"/>
      <c r="B24" s="25">
        <v>335.12</v>
      </c>
      <c r="C24" s="20" t="s">
        <v>84</v>
      </c>
      <c r="D24" s="46">
        <v>78415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78415</v>
      </c>
      <c r="O24" s="47">
        <f t="shared" si="1"/>
        <v>27.895766631092137</v>
      </c>
      <c r="P24" s="9"/>
    </row>
    <row r="25" spans="1:16">
      <c r="A25" s="12"/>
      <c r="B25" s="25">
        <v>335.15</v>
      </c>
      <c r="C25" s="20" t="s">
        <v>85</v>
      </c>
      <c r="D25" s="46">
        <v>3216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3216</v>
      </c>
      <c r="O25" s="47">
        <f t="shared" si="1"/>
        <v>1.1440768409818569</v>
      </c>
      <c r="P25" s="9"/>
    </row>
    <row r="26" spans="1:16">
      <c r="A26" s="12"/>
      <c r="B26" s="25">
        <v>335.18</v>
      </c>
      <c r="C26" s="20" t="s">
        <v>86</v>
      </c>
      <c r="D26" s="46">
        <v>153991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153991</v>
      </c>
      <c r="O26" s="47">
        <f t="shared" si="1"/>
        <v>54.781572394165778</v>
      </c>
      <c r="P26" s="9"/>
    </row>
    <row r="27" spans="1:16">
      <c r="A27" s="12"/>
      <c r="B27" s="25">
        <v>337.2</v>
      </c>
      <c r="C27" s="20" t="s">
        <v>29</v>
      </c>
      <c r="D27" s="46">
        <v>2948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2948</v>
      </c>
      <c r="O27" s="47">
        <f t="shared" si="1"/>
        <v>1.0487371042333689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SUM(D29:D31)</f>
        <v>6426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290369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296795</v>
      </c>
      <c r="O28" s="45">
        <f t="shared" si="1"/>
        <v>105.58342226965493</v>
      </c>
      <c r="P28" s="10"/>
    </row>
    <row r="29" spans="1:16">
      <c r="A29" s="12"/>
      <c r="B29" s="25">
        <v>341.9</v>
      </c>
      <c r="C29" s="20" t="s">
        <v>87</v>
      </c>
      <c r="D29" s="46">
        <v>2845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2845</v>
      </c>
      <c r="O29" s="47">
        <f t="shared" si="1"/>
        <v>1.0120953397367485</v>
      </c>
      <c r="P29" s="9"/>
    </row>
    <row r="30" spans="1:16">
      <c r="A30" s="12"/>
      <c r="B30" s="25">
        <v>343.9</v>
      </c>
      <c r="C30" s="20" t="s">
        <v>38</v>
      </c>
      <c r="D30" s="46">
        <v>3581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3581</v>
      </c>
      <c r="O30" s="47">
        <f t="shared" si="1"/>
        <v>1.2739238705087157</v>
      </c>
      <c r="P30" s="9"/>
    </row>
    <row r="31" spans="1:16">
      <c r="A31" s="12"/>
      <c r="B31" s="25">
        <v>344.5</v>
      </c>
      <c r="C31" s="20" t="s">
        <v>88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290369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290369</v>
      </c>
      <c r="O31" s="47">
        <f t="shared" si="1"/>
        <v>103.29740305940946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SUM(D33:D34)</f>
        <v>28913</v>
      </c>
      <c r="E32" s="32">
        <f t="shared" si="7"/>
        <v>400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74168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103481</v>
      </c>
      <c r="O32" s="45">
        <f t="shared" si="1"/>
        <v>36.812877979366775</v>
      </c>
      <c r="P32" s="10"/>
    </row>
    <row r="33" spans="1:119">
      <c r="A33" s="13"/>
      <c r="B33" s="39">
        <v>351.1</v>
      </c>
      <c r="C33" s="21" t="s">
        <v>42</v>
      </c>
      <c r="D33" s="46">
        <v>23650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23650</v>
      </c>
      <c r="O33" s="47">
        <f t="shared" si="1"/>
        <v>8.4133760227676984</v>
      </c>
      <c r="P33" s="9"/>
    </row>
    <row r="34" spans="1:119">
      <c r="A34" s="13"/>
      <c r="B34" s="39">
        <v>359</v>
      </c>
      <c r="C34" s="21" t="s">
        <v>43</v>
      </c>
      <c r="D34" s="46">
        <v>5263</v>
      </c>
      <c r="E34" s="46">
        <v>400</v>
      </c>
      <c r="F34" s="46">
        <v>0</v>
      </c>
      <c r="G34" s="46">
        <v>0</v>
      </c>
      <c r="H34" s="46">
        <v>0</v>
      </c>
      <c r="I34" s="46">
        <v>74168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79831</v>
      </c>
      <c r="O34" s="47">
        <f t="shared" si="1"/>
        <v>28.399501956599075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SUM(D36:D39)</f>
        <v>63388</v>
      </c>
      <c r="E35" s="32">
        <f t="shared" si="8"/>
        <v>2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1992</v>
      </c>
      <c r="J35" s="32">
        <f t="shared" si="8"/>
        <v>0</v>
      </c>
      <c r="K35" s="32">
        <f t="shared" si="8"/>
        <v>1132315</v>
      </c>
      <c r="L35" s="32">
        <f t="shared" si="8"/>
        <v>0</v>
      </c>
      <c r="M35" s="32">
        <f t="shared" si="8"/>
        <v>0</v>
      </c>
      <c r="N35" s="32">
        <f t="shared" si="4"/>
        <v>1197697</v>
      </c>
      <c r="O35" s="45">
        <f t="shared" si="1"/>
        <v>426.07506225542511</v>
      </c>
      <c r="P35" s="10"/>
    </row>
    <row r="36" spans="1:119">
      <c r="A36" s="12"/>
      <c r="B36" s="25">
        <v>361.1</v>
      </c>
      <c r="C36" s="20" t="s">
        <v>44</v>
      </c>
      <c r="D36" s="46">
        <v>-1091</v>
      </c>
      <c r="E36" s="46">
        <v>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256642</v>
      </c>
      <c r="L36" s="46">
        <v>0</v>
      </c>
      <c r="M36" s="46">
        <v>0</v>
      </c>
      <c r="N36" s="46">
        <f t="shared" si="4"/>
        <v>255553</v>
      </c>
      <c r="O36" s="47">
        <f t="shared" si="1"/>
        <v>90.911775168979005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502797</v>
      </c>
      <c r="L37" s="46">
        <v>0</v>
      </c>
      <c r="M37" s="46">
        <v>0</v>
      </c>
      <c r="N37" s="46">
        <f t="shared" si="4"/>
        <v>502797</v>
      </c>
      <c r="O37" s="47">
        <f t="shared" si="1"/>
        <v>178.86766275346852</v>
      </c>
      <c r="P37" s="9"/>
    </row>
    <row r="38" spans="1:119">
      <c r="A38" s="12"/>
      <c r="B38" s="25">
        <v>368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372876</v>
      </c>
      <c r="L38" s="46">
        <v>0</v>
      </c>
      <c r="M38" s="46">
        <v>0</v>
      </c>
      <c r="N38" s="46">
        <f t="shared" si="4"/>
        <v>372876</v>
      </c>
      <c r="O38" s="47">
        <f t="shared" si="1"/>
        <v>132.64887940234792</v>
      </c>
      <c r="P38" s="9"/>
    </row>
    <row r="39" spans="1:119">
      <c r="A39" s="12"/>
      <c r="B39" s="25">
        <v>369.9</v>
      </c>
      <c r="C39" s="20" t="s">
        <v>47</v>
      </c>
      <c r="D39" s="46">
        <v>64479</v>
      </c>
      <c r="E39" s="46">
        <v>0</v>
      </c>
      <c r="F39" s="46">
        <v>0</v>
      </c>
      <c r="G39" s="46">
        <v>0</v>
      </c>
      <c r="H39" s="46">
        <v>0</v>
      </c>
      <c r="I39" s="46">
        <v>1992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66471</v>
      </c>
      <c r="O39" s="47">
        <f t="shared" si="1"/>
        <v>23.646744930629669</v>
      </c>
      <c r="P39" s="9"/>
    </row>
    <row r="40" spans="1:119" ht="15.75">
      <c r="A40" s="29" t="s">
        <v>36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248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248</v>
      </c>
      <c r="O40" s="45">
        <f t="shared" si="1"/>
        <v>8.8224831020988978E-2</v>
      </c>
      <c r="P40" s="9"/>
    </row>
    <row r="41" spans="1:119" ht="15.75" thickBot="1">
      <c r="A41" s="12"/>
      <c r="B41" s="25">
        <v>389.1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248</v>
      </c>
      <c r="O41" s="47">
        <f t="shared" si="1"/>
        <v>8.8224831020988978E-2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SUM(D5,D14,D20,D28,D32,D35,D40)</f>
        <v>3509652</v>
      </c>
      <c r="E42" s="15">
        <f t="shared" si="10"/>
        <v>402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366777</v>
      </c>
      <c r="J42" s="15">
        <f t="shared" si="10"/>
        <v>0</v>
      </c>
      <c r="K42" s="15">
        <f t="shared" si="10"/>
        <v>1132315</v>
      </c>
      <c r="L42" s="15">
        <f t="shared" si="10"/>
        <v>0</v>
      </c>
      <c r="M42" s="15">
        <f t="shared" si="10"/>
        <v>0</v>
      </c>
      <c r="N42" s="15">
        <f t="shared" si="4"/>
        <v>5009146</v>
      </c>
      <c r="O42" s="38">
        <f t="shared" si="1"/>
        <v>1781.9800782639629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96</v>
      </c>
      <c r="M44" s="48"/>
      <c r="N44" s="48"/>
      <c r="O44" s="43">
        <v>2811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2494622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2494622</v>
      </c>
      <c r="O5" s="33">
        <f t="shared" ref="O5:O41" si="1">(N5/O$43)</f>
        <v>895.09221385001797</v>
      </c>
      <c r="P5" s="6"/>
    </row>
    <row r="6" spans="1:133">
      <c r="A6" s="12"/>
      <c r="B6" s="25">
        <v>311</v>
      </c>
      <c r="C6" s="20" t="s">
        <v>2</v>
      </c>
      <c r="D6" s="46">
        <v>1947293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1947293</v>
      </c>
      <c r="O6" s="47">
        <f t="shared" si="1"/>
        <v>698.70577682095438</v>
      </c>
      <c r="P6" s="9"/>
    </row>
    <row r="7" spans="1:133">
      <c r="A7" s="12"/>
      <c r="B7" s="25">
        <v>312.41000000000003</v>
      </c>
      <c r="C7" s="20" t="s">
        <v>10</v>
      </c>
      <c r="D7" s="46">
        <v>97031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97031</v>
      </c>
      <c r="O7" s="47">
        <f t="shared" si="1"/>
        <v>34.815572299964117</v>
      </c>
      <c r="P7" s="9"/>
    </row>
    <row r="8" spans="1:133">
      <c r="A8" s="12"/>
      <c r="B8" s="25">
        <v>312.51</v>
      </c>
      <c r="C8" s="20" t="s">
        <v>56</v>
      </c>
      <c r="D8" s="46">
        <v>41958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41958</v>
      </c>
      <c r="O8" s="47">
        <f t="shared" si="1"/>
        <v>15.054897739504844</v>
      </c>
      <c r="P8" s="9"/>
    </row>
    <row r="9" spans="1:133">
      <c r="A9" s="12"/>
      <c r="B9" s="25">
        <v>312.52</v>
      </c>
      <c r="C9" s="20" t="s">
        <v>82</v>
      </c>
      <c r="D9" s="46">
        <v>37534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37534</v>
      </c>
      <c r="O9" s="47">
        <f t="shared" si="1"/>
        <v>13.467527807678508</v>
      </c>
      <c r="P9" s="9"/>
    </row>
    <row r="10" spans="1:133">
      <c r="A10" s="12"/>
      <c r="B10" s="25">
        <v>314.10000000000002</v>
      </c>
      <c r="C10" s="20" t="s">
        <v>11</v>
      </c>
      <c r="D10" s="46">
        <v>269392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269392</v>
      </c>
      <c r="O10" s="47">
        <f t="shared" si="1"/>
        <v>96.660208109077857</v>
      </c>
      <c r="P10" s="9"/>
    </row>
    <row r="11" spans="1:133">
      <c r="A11" s="12"/>
      <c r="B11" s="25">
        <v>314.3</v>
      </c>
      <c r="C11" s="20" t="s">
        <v>12</v>
      </c>
      <c r="D11" s="46">
        <v>60559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60559</v>
      </c>
      <c r="O11" s="47">
        <f t="shared" si="1"/>
        <v>21.729099390025116</v>
      </c>
      <c r="P11" s="9"/>
    </row>
    <row r="12" spans="1:133">
      <c r="A12" s="12"/>
      <c r="B12" s="25">
        <v>314.39999999999998</v>
      </c>
      <c r="C12" s="20" t="s">
        <v>13</v>
      </c>
      <c r="D12" s="46">
        <v>9526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9526</v>
      </c>
      <c r="O12" s="47">
        <f t="shared" si="1"/>
        <v>3.4180121994976678</v>
      </c>
      <c r="P12" s="9"/>
    </row>
    <row r="13" spans="1:133">
      <c r="A13" s="12"/>
      <c r="B13" s="25">
        <v>316</v>
      </c>
      <c r="C13" s="20" t="s">
        <v>83</v>
      </c>
      <c r="D13" s="46">
        <v>31329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31329</v>
      </c>
      <c r="O13" s="47">
        <f t="shared" si="1"/>
        <v>11.241119483315392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504382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504382</v>
      </c>
      <c r="O14" s="45">
        <f t="shared" si="1"/>
        <v>180.97667743092933</v>
      </c>
      <c r="P14" s="10"/>
    </row>
    <row r="15" spans="1:133">
      <c r="A15" s="12"/>
      <c r="B15" s="25">
        <v>322</v>
      </c>
      <c r="C15" s="20" t="s">
        <v>0</v>
      </c>
      <c r="D15" s="46">
        <v>83185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83185</v>
      </c>
      <c r="O15" s="47">
        <f t="shared" si="1"/>
        <v>29.847506279153212</v>
      </c>
      <c r="P15" s="9"/>
    </row>
    <row r="16" spans="1:133">
      <c r="A16" s="12"/>
      <c r="B16" s="25">
        <v>323.10000000000002</v>
      </c>
      <c r="C16" s="20" t="s">
        <v>16</v>
      </c>
      <c r="D16" s="46">
        <v>202543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202543</v>
      </c>
      <c r="O16" s="47">
        <f t="shared" si="1"/>
        <v>72.674201650520274</v>
      </c>
      <c r="P16" s="9"/>
    </row>
    <row r="17" spans="1:16">
      <c r="A17" s="12"/>
      <c r="B17" s="25">
        <v>323.2</v>
      </c>
      <c r="C17" s="20" t="s">
        <v>17</v>
      </c>
      <c r="D17" s="46">
        <v>166673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166673</v>
      </c>
      <c r="O17" s="47">
        <f t="shared" si="1"/>
        <v>59.803731611051312</v>
      </c>
      <c r="P17" s="9"/>
    </row>
    <row r="18" spans="1:16">
      <c r="A18" s="12"/>
      <c r="B18" s="25">
        <v>323.7</v>
      </c>
      <c r="C18" s="20" t="s">
        <v>18</v>
      </c>
      <c r="D18" s="46">
        <v>50857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50857</v>
      </c>
      <c r="O18" s="47">
        <f t="shared" si="1"/>
        <v>18.247936849659133</v>
      </c>
      <c r="P18" s="9"/>
    </row>
    <row r="19" spans="1:16">
      <c r="A19" s="12"/>
      <c r="B19" s="25">
        <v>323.89999999999998</v>
      </c>
      <c r="C19" s="20" t="s">
        <v>68</v>
      </c>
      <c r="D19" s="46">
        <v>1124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1124</v>
      </c>
      <c r="O19" s="47">
        <f t="shared" si="1"/>
        <v>0.40330104054538929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247107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247107</v>
      </c>
      <c r="O20" s="45">
        <f t="shared" si="1"/>
        <v>88.664155005382128</v>
      </c>
      <c r="P20" s="10"/>
    </row>
    <row r="21" spans="1:16">
      <c r="A21" s="12"/>
      <c r="B21" s="25">
        <v>331.2</v>
      </c>
      <c r="C21" s="20" t="s">
        <v>20</v>
      </c>
      <c r="D21" s="46">
        <v>1017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1017</v>
      </c>
      <c r="O21" s="47">
        <f t="shared" si="1"/>
        <v>0.36490850376749195</v>
      </c>
      <c r="P21" s="9"/>
    </row>
    <row r="22" spans="1:16">
      <c r="A22" s="12"/>
      <c r="B22" s="25">
        <v>334.49</v>
      </c>
      <c r="C22" s="20" t="s">
        <v>24</v>
      </c>
      <c r="D22" s="46">
        <v>11494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11494</v>
      </c>
      <c r="O22" s="47">
        <f t="shared" si="1"/>
        <v>4.1241478292070326</v>
      </c>
      <c r="P22" s="9"/>
    </row>
    <row r="23" spans="1:16">
      <c r="A23" s="12"/>
      <c r="B23" s="25">
        <v>335.12</v>
      </c>
      <c r="C23" s="20" t="s">
        <v>84</v>
      </c>
      <c r="D23" s="46">
        <v>78597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78597</v>
      </c>
      <c r="O23" s="47">
        <f t="shared" si="1"/>
        <v>28.201291711517761</v>
      </c>
      <c r="P23" s="9"/>
    </row>
    <row r="24" spans="1:16">
      <c r="A24" s="12"/>
      <c r="B24" s="25">
        <v>335.15</v>
      </c>
      <c r="C24" s="20" t="s">
        <v>85</v>
      </c>
      <c r="D24" s="46">
        <v>3216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3216</v>
      </c>
      <c r="O24" s="47">
        <f t="shared" si="1"/>
        <v>1.1539289558665231</v>
      </c>
      <c r="P24" s="9"/>
    </row>
    <row r="25" spans="1:16">
      <c r="A25" s="12"/>
      <c r="B25" s="25">
        <v>335.18</v>
      </c>
      <c r="C25" s="20" t="s">
        <v>86</v>
      </c>
      <c r="D25" s="46">
        <v>149054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149054</v>
      </c>
      <c r="O25" s="47">
        <f t="shared" si="1"/>
        <v>53.48188015787585</v>
      </c>
      <c r="P25" s="9"/>
    </row>
    <row r="26" spans="1:16">
      <c r="A26" s="12"/>
      <c r="B26" s="25">
        <v>337.2</v>
      </c>
      <c r="C26" s="20" t="s">
        <v>29</v>
      </c>
      <c r="D26" s="46">
        <v>3729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3729</v>
      </c>
      <c r="O26" s="47">
        <f t="shared" si="1"/>
        <v>1.3379978471474705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SUM(D28:D30)</f>
        <v>6064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258283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264347</v>
      </c>
      <c r="O27" s="45">
        <f t="shared" si="1"/>
        <v>94.850017940437752</v>
      </c>
      <c r="P27" s="10"/>
    </row>
    <row r="28" spans="1:16">
      <c r="A28" s="12"/>
      <c r="B28" s="25">
        <v>341.9</v>
      </c>
      <c r="C28" s="20" t="s">
        <v>87</v>
      </c>
      <c r="D28" s="46">
        <v>2554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2554</v>
      </c>
      <c r="O28" s="47">
        <f t="shared" si="1"/>
        <v>0.91639756010046647</v>
      </c>
      <c r="P28" s="9"/>
    </row>
    <row r="29" spans="1:16">
      <c r="A29" s="12"/>
      <c r="B29" s="25">
        <v>343.9</v>
      </c>
      <c r="C29" s="20" t="s">
        <v>38</v>
      </c>
      <c r="D29" s="46">
        <v>3510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3510</v>
      </c>
      <c r="O29" s="47">
        <f t="shared" si="1"/>
        <v>1.2594187298170076</v>
      </c>
      <c r="P29" s="9"/>
    </row>
    <row r="30" spans="1:16">
      <c r="A30" s="12"/>
      <c r="B30" s="25">
        <v>344.5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258283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258283</v>
      </c>
      <c r="O30" s="47">
        <f t="shared" si="1"/>
        <v>92.674201650520274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SUM(D32:D33)</f>
        <v>29290</v>
      </c>
      <c r="E31" s="32">
        <f t="shared" si="7"/>
        <v>200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88115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117605</v>
      </c>
      <c r="O31" s="45">
        <f t="shared" si="1"/>
        <v>42.197703623968422</v>
      </c>
      <c r="P31" s="10"/>
    </row>
    <row r="32" spans="1:16">
      <c r="A32" s="13"/>
      <c r="B32" s="39">
        <v>351.1</v>
      </c>
      <c r="C32" s="21" t="s">
        <v>42</v>
      </c>
      <c r="D32" s="46">
        <v>26666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26666</v>
      </c>
      <c r="O32" s="47">
        <f t="shared" si="1"/>
        <v>9.5679942590599207</v>
      </c>
      <c r="P32" s="9"/>
    </row>
    <row r="33" spans="1:119">
      <c r="A33" s="13"/>
      <c r="B33" s="39">
        <v>359</v>
      </c>
      <c r="C33" s="21" t="s">
        <v>43</v>
      </c>
      <c r="D33" s="46">
        <v>2624</v>
      </c>
      <c r="E33" s="46">
        <v>200</v>
      </c>
      <c r="F33" s="46">
        <v>0</v>
      </c>
      <c r="G33" s="46">
        <v>0</v>
      </c>
      <c r="H33" s="46">
        <v>0</v>
      </c>
      <c r="I33" s="46">
        <v>88115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90939</v>
      </c>
      <c r="O33" s="47">
        <f t="shared" si="1"/>
        <v>32.629709364908507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SUM(D35:D38)</f>
        <v>132020</v>
      </c>
      <c r="E34" s="32">
        <f t="shared" si="8"/>
        <v>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6565</v>
      </c>
      <c r="J34" s="32">
        <f t="shared" si="8"/>
        <v>0</v>
      </c>
      <c r="K34" s="32">
        <f t="shared" si="8"/>
        <v>292786</v>
      </c>
      <c r="L34" s="32">
        <f t="shared" si="8"/>
        <v>0</v>
      </c>
      <c r="M34" s="32">
        <f t="shared" si="8"/>
        <v>0</v>
      </c>
      <c r="N34" s="32">
        <f t="shared" si="4"/>
        <v>431373</v>
      </c>
      <c r="O34" s="45">
        <f t="shared" si="1"/>
        <v>154.78040904198062</v>
      </c>
      <c r="P34" s="10"/>
    </row>
    <row r="35" spans="1:119">
      <c r="A35" s="12"/>
      <c r="B35" s="25">
        <v>361.1</v>
      </c>
      <c r="C35" s="20" t="s">
        <v>44</v>
      </c>
      <c r="D35" s="46">
        <v>-944</v>
      </c>
      <c r="E35" s="46">
        <v>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246082</v>
      </c>
      <c r="L35" s="46">
        <v>0</v>
      </c>
      <c r="M35" s="46">
        <v>0</v>
      </c>
      <c r="N35" s="46">
        <f t="shared" si="4"/>
        <v>245140</v>
      </c>
      <c r="O35" s="47">
        <f t="shared" si="1"/>
        <v>87.958378184427701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-310446</v>
      </c>
      <c r="L36" s="46">
        <v>0</v>
      </c>
      <c r="M36" s="46">
        <v>0</v>
      </c>
      <c r="N36" s="46">
        <f t="shared" si="4"/>
        <v>-310446</v>
      </c>
      <c r="O36" s="47">
        <f t="shared" si="1"/>
        <v>-111.39074273412271</v>
      </c>
      <c r="P36" s="9"/>
    </row>
    <row r="37" spans="1:119">
      <c r="A37" s="12"/>
      <c r="B37" s="25">
        <v>368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357150</v>
      </c>
      <c r="L37" s="46">
        <v>0</v>
      </c>
      <c r="M37" s="46">
        <v>0</v>
      </c>
      <c r="N37" s="46">
        <f t="shared" si="4"/>
        <v>357150</v>
      </c>
      <c r="O37" s="47">
        <f t="shared" si="1"/>
        <v>128.14854682454251</v>
      </c>
      <c r="P37" s="9"/>
    </row>
    <row r="38" spans="1:119">
      <c r="A38" s="12"/>
      <c r="B38" s="25">
        <v>369.9</v>
      </c>
      <c r="C38" s="20" t="s">
        <v>47</v>
      </c>
      <c r="D38" s="46">
        <v>132964</v>
      </c>
      <c r="E38" s="46">
        <v>0</v>
      </c>
      <c r="F38" s="46">
        <v>0</v>
      </c>
      <c r="G38" s="46">
        <v>0</v>
      </c>
      <c r="H38" s="46">
        <v>0</v>
      </c>
      <c r="I38" s="46">
        <v>6565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139529</v>
      </c>
      <c r="O38" s="47">
        <f t="shared" si="1"/>
        <v>50.064226767133121</v>
      </c>
      <c r="P38" s="9"/>
    </row>
    <row r="39" spans="1:119" ht="15.75">
      <c r="A39" s="29" t="s">
        <v>36</v>
      </c>
      <c r="B39" s="30"/>
      <c r="C39" s="31"/>
      <c r="D39" s="32">
        <f t="shared" ref="D39:M39" si="9">SUM(D40:D40)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214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214</v>
      </c>
      <c r="O39" s="45">
        <f t="shared" si="1"/>
        <v>7.6785073555794767E-2</v>
      </c>
      <c r="P39" s="9"/>
    </row>
    <row r="40" spans="1:119" ht="15.75" thickBot="1">
      <c r="A40" s="12"/>
      <c r="B40" s="25">
        <v>389.1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214</v>
      </c>
      <c r="O40" s="47">
        <f t="shared" si="1"/>
        <v>7.6785073555794767E-2</v>
      </c>
      <c r="P40" s="9"/>
    </row>
    <row r="41" spans="1:119" ht="16.5" thickBot="1">
      <c r="A41" s="14" t="s">
        <v>40</v>
      </c>
      <c r="B41" s="23"/>
      <c r="C41" s="22"/>
      <c r="D41" s="15">
        <f t="shared" ref="D41:M41" si="10">SUM(D5,D14,D20,D27,D31,D34,D39)</f>
        <v>3413485</v>
      </c>
      <c r="E41" s="15">
        <f t="shared" si="10"/>
        <v>202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353177</v>
      </c>
      <c r="J41" s="15">
        <f t="shared" si="10"/>
        <v>0</v>
      </c>
      <c r="K41" s="15">
        <f t="shared" si="10"/>
        <v>292786</v>
      </c>
      <c r="L41" s="15">
        <f t="shared" si="10"/>
        <v>0</v>
      </c>
      <c r="M41" s="15">
        <f t="shared" si="10"/>
        <v>0</v>
      </c>
      <c r="N41" s="15">
        <f t="shared" si="4"/>
        <v>4059650</v>
      </c>
      <c r="O41" s="38">
        <f t="shared" si="1"/>
        <v>1456.6379619662721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94</v>
      </c>
      <c r="M43" s="48"/>
      <c r="N43" s="48"/>
      <c r="O43" s="43">
        <v>2787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49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2350734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2350734</v>
      </c>
      <c r="O5" s="33">
        <f t="shared" ref="O5:O43" si="1">(N5/O$45)</f>
        <v>850.1750452079566</v>
      </c>
      <c r="P5" s="6"/>
    </row>
    <row r="6" spans="1:133">
      <c r="A6" s="12"/>
      <c r="B6" s="25">
        <v>311</v>
      </c>
      <c r="C6" s="20" t="s">
        <v>2</v>
      </c>
      <c r="D6" s="46">
        <v>1810580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1810580</v>
      </c>
      <c r="O6" s="47">
        <f t="shared" si="1"/>
        <v>654.82097649186255</v>
      </c>
      <c r="P6" s="9"/>
    </row>
    <row r="7" spans="1:133">
      <c r="A7" s="12"/>
      <c r="B7" s="25">
        <v>312.41000000000003</v>
      </c>
      <c r="C7" s="20" t="s">
        <v>10</v>
      </c>
      <c r="D7" s="46">
        <v>91318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91318</v>
      </c>
      <c r="O7" s="47">
        <f t="shared" si="1"/>
        <v>33.02640144665461</v>
      </c>
      <c r="P7" s="9"/>
    </row>
    <row r="8" spans="1:133">
      <c r="A8" s="12"/>
      <c r="B8" s="25">
        <v>312.51</v>
      </c>
      <c r="C8" s="20" t="s">
        <v>56</v>
      </c>
      <c r="D8" s="46">
        <v>46227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46227</v>
      </c>
      <c r="O8" s="47">
        <f t="shared" si="1"/>
        <v>16.718625678119349</v>
      </c>
      <c r="P8" s="9"/>
    </row>
    <row r="9" spans="1:133">
      <c r="A9" s="12"/>
      <c r="B9" s="25">
        <v>312.52</v>
      </c>
      <c r="C9" s="20" t="s">
        <v>82</v>
      </c>
      <c r="D9" s="46">
        <v>37600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37600</v>
      </c>
      <c r="O9" s="47">
        <f t="shared" si="1"/>
        <v>13.598553345388789</v>
      </c>
      <c r="P9" s="9"/>
    </row>
    <row r="10" spans="1:133">
      <c r="A10" s="12"/>
      <c r="B10" s="25">
        <v>314.10000000000002</v>
      </c>
      <c r="C10" s="20" t="s">
        <v>11</v>
      </c>
      <c r="D10" s="46">
        <v>267295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267295</v>
      </c>
      <c r="O10" s="47">
        <f t="shared" si="1"/>
        <v>96.670886075949369</v>
      </c>
      <c r="P10" s="9"/>
    </row>
    <row r="11" spans="1:133">
      <c r="A11" s="12"/>
      <c r="B11" s="25">
        <v>314.3</v>
      </c>
      <c r="C11" s="20" t="s">
        <v>12</v>
      </c>
      <c r="D11" s="46">
        <v>59276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59276</v>
      </c>
      <c r="O11" s="47">
        <f t="shared" si="1"/>
        <v>21.437974683544304</v>
      </c>
      <c r="P11" s="9"/>
    </row>
    <row r="12" spans="1:133">
      <c r="A12" s="12"/>
      <c r="B12" s="25">
        <v>314.39999999999998</v>
      </c>
      <c r="C12" s="20" t="s">
        <v>13</v>
      </c>
      <c r="D12" s="46">
        <v>7870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7870</v>
      </c>
      <c r="O12" s="47">
        <f t="shared" si="1"/>
        <v>2.8462929475587702</v>
      </c>
      <c r="P12" s="9"/>
    </row>
    <row r="13" spans="1:133">
      <c r="A13" s="12"/>
      <c r="B13" s="25">
        <v>316</v>
      </c>
      <c r="C13" s="20" t="s">
        <v>83</v>
      </c>
      <c r="D13" s="46">
        <v>30568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30568</v>
      </c>
      <c r="O13" s="47">
        <f t="shared" si="1"/>
        <v>11.055334538878842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SUM(D15:D19)</f>
        <v>489150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489150</v>
      </c>
      <c r="O14" s="45">
        <f t="shared" si="1"/>
        <v>176.90777576853526</v>
      </c>
      <c r="P14" s="10"/>
    </row>
    <row r="15" spans="1:133">
      <c r="A15" s="12"/>
      <c r="B15" s="25">
        <v>322</v>
      </c>
      <c r="C15" s="20" t="s">
        <v>0</v>
      </c>
      <c r="D15" s="46">
        <v>63253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63253</v>
      </c>
      <c r="O15" s="47">
        <f t="shared" si="1"/>
        <v>22.876311030741409</v>
      </c>
      <c r="P15" s="9"/>
    </row>
    <row r="16" spans="1:133">
      <c r="A16" s="12"/>
      <c r="B16" s="25">
        <v>323.10000000000002</v>
      </c>
      <c r="C16" s="20" t="s">
        <v>16</v>
      </c>
      <c r="D16" s="46">
        <v>200135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200135</v>
      </c>
      <c r="O16" s="47">
        <f t="shared" si="1"/>
        <v>72.381555153707055</v>
      </c>
      <c r="P16" s="9"/>
    </row>
    <row r="17" spans="1:16">
      <c r="A17" s="12"/>
      <c r="B17" s="25">
        <v>323.2</v>
      </c>
      <c r="C17" s="20" t="s">
        <v>17</v>
      </c>
      <c r="D17" s="46">
        <v>174024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174024</v>
      </c>
      <c r="O17" s="47">
        <f t="shared" si="1"/>
        <v>62.938155515370703</v>
      </c>
      <c r="P17" s="9"/>
    </row>
    <row r="18" spans="1:16">
      <c r="A18" s="12"/>
      <c r="B18" s="25">
        <v>323.7</v>
      </c>
      <c r="C18" s="20" t="s">
        <v>18</v>
      </c>
      <c r="D18" s="46">
        <v>50581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50581</v>
      </c>
      <c r="O18" s="47">
        <f t="shared" si="1"/>
        <v>18.293309222423147</v>
      </c>
      <c r="P18" s="9"/>
    </row>
    <row r="19" spans="1:16">
      <c r="A19" s="12"/>
      <c r="B19" s="25">
        <v>323.89999999999998</v>
      </c>
      <c r="C19" s="20" t="s">
        <v>68</v>
      </c>
      <c r="D19" s="46">
        <v>1157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1157</v>
      </c>
      <c r="O19" s="47">
        <f t="shared" si="1"/>
        <v>0.41844484629294754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SUM(D21:D28)</f>
        <v>325551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18026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343577</v>
      </c>
      <c r="O20" s="45">
        <f t="shared" si="1"/>
        <v>124.25931283905967</v>
      </c>
      <c r="P20" s="10"/>
    </row>
    <row r="21" spans="1:16">
      <c r="A21" s="12"/>
      <c r="B21" s="25">
        <v>331.2</v>
      </c>
      <c r="C21" s="20" t="s">
        <v>20</v>
      </c>
      <c r="D21" s="46">
        <v>15621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15621</v>
      </c>
      <c r="O21" s="47">
        <f t="shared" si="1"/>
        <v>5.6495479204339967</v>
      </c>
      <c r="P21" s="9"/>
    </row>
    <row r="22" spans="1:16">
      <c r="A22" s="12"/>
      <c r="B22" s="25">
        <v>331.39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18026</v>
      </c>
      <c r="O22" s="47">
        <f t="shared" si="1"/>
        <v>6.5193490054249548</v>
      </c>
      <c r="P22" s="9"/>
    </row>
    <row r="23" spans="1:16">
      <c r="A23" s="12"/>
      <c r="B23" s="25">
        <v>334.49</v>
      </c>
      <c r="C23" s="20" t="s">
        <v>24</v>
      </c>
      <c r="D23" s="46">
        <v>11070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11070</v>
      </c>
      <c r="O23" s="47">
        <f t="shared" si="1"/>
        <v>4.0036166365280286</v>
      </c>
      <c r="P23" s="9"/>
    </row>
    <row r="24" spans="1:16">
      <c r="A24" s="12"/>
      <c r="B24" s="25">
        <v>334.9</v>
      </c>
      <c r="C24" s="20" t="s">
        <v>25</v>
      </c>
      <c r="D24" s="46">
        <v>49508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49508</v>
      </c>
      <c r="O24" s="47">
        <f t="shared" si="1"/>
        <v>17.905244122965641</v>
      </c>
      <c r="P24" s="9"/>
    </row>
    <row r="25" spans="1:16">
      <c r="A25" s="12"/>
      <c r="B25" s="25">
        <v>335.12</v>
      </c>
      <c r="C25" s="20" t="s">
        <v>84</v>
      </c>
      <c r="D25" s="46">
        <v>77403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77403</v>
      </c>
      <c r="O25" s="47">
        <f t="shared" si="1"/>
        <v>27.993851717902352</v>
      </c>
      <c r="P25" s="9"/>
    </row>
    <row r="26" spans="1:16">
      <c r="A26" s="12"/>
      <c r="B26" s="25">
        <v>335.15</v>
      </c>
      <c r="C26" s="20" t="s">
        <v>85</v>
      </c>
      <c r="D26" s="46">
        <v>3412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3412</v>
      </c>
      <c r="O26" s="47">
        <f t="shared" si="1"/>
        <v>1.2339963833634719</v>
      </c>
      <c r="P26" s="9"/>
    </row>
    <row r="27" spans="1:16">
      <c r="A27" s="12"/>
      <c r="B27" s="25">
        <v>335.18</v>
      </c>
      <c r="C27" s="20" t="s">
        <v>86</v>
      </c>
      <c r="D27" s="46">
        <v>140500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140500</v>
      </c>
      <c r="O27" s="47">
        <f t="shared" si="1"/>
        <v>50.813743218806508</v>
      </c>
      <c r="P27" s="9"/>
    </row>
    <row r="28" spans="1:16">
      <c r="A28" s="12"/>
      <c r="B28" s="25">
        <v>337.2</v>
      </c>
      <c r="C28" s="20" t="s">
        <v>29</v>
      </c>
      <c r="D28" s="46">
        <v>28037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28037</v>
      </c>
      <c r="O28" s="47">
        <f t="shared" si="1"/>
        <v>10.13996383363472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SUM(D30:D32)</f>
        <v>5024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271960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276984</v>
      </c>
      <c r="O29" s="45">
        <f t="shared" si="1"/>
        <v>100.1750452079566</v>
      </c>
      <c r="P29" s="10"/>
    </row>
    <row r="30" spans="1:16">
      <c r="A30" s="12"/>
      <c r="B30" s="25">
        <v>341.9</v>
      </c>
      <c r="C30" s="20" t="s">
        <v>87</v>
      </c>
      <c r="D30" s="46">
        <v>1547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1547</v>
      </c>
      <c r="O30" s="47">
        <f t="shared" si="1"/>
        <v>0.55949367088607593</v>
      </c>
      <c r="P30" s="9"/>
    </row>
    <row r="31" spans="1:16">
      <c r="A31" s="12"/>
      <c r="B31" s="25">
        <v>343.9</v>
      </c>
      <c r="C31" s="20" t="s">
        <v>38</v>
      </c>
      <c r="D31" s="46">
        <v>3477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3477</v>
      </c>
      <c r="O31" s="47">
        <f t="shared" si="1"/>
        <v>1.2575045207956601</v>
      </c>
      <c r="P31" s="9"/>
    </row>
    <row r="32" spans="1:16">
      <c r="A32" s="12"/>
      <c r="B32" s="25">
        <v>344.5</v>
      </c>
      <c r="C32" s="20" t="s">
        <v>88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271960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271960</v>
      </c>
      <c r="O32" s="47">
        <f t="shared" si="1"/>
        <v>98.358047016274867</v>
      </c>
      <c r="P32" s="9"/>
    </row>
    <row r="33" spans="1:119" ht="15.75">
      <c r="A33" s="29" t="s">
        <v>35</v>
      </c>
      <c r="B33" s="30"/>
      <c r="C33" s="31"/>
      <c r="D33" s="32">
        <f t="shared" ref="D33:M33" si="7">SUM(D34:D35)</f>
        <v>34216</v>
      </c>
      <c r="E33" s="32">
        <f t="shared" si="7"/>
        <v>1403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49836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85455</v>
      </c>
      <c r="O33" s="45">
        <f t="shared" si="1"/>
        <v>30.905967450271248</v>
      </c>
      <c r="P33" s="10"/>
    </row>
    <row r="34" spans="1:119">
      <c r="A34" s="13"/>
      <c r="B34" s="39">
        <v>351.1</v>
      </c>
      <c r="C34" s="21" t="s">
        <v>42</v>
      </c>
      <c r="D34" s="46">
        <v>30001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30001</v>
      </c>
      <c r="O34" s="47">
        <f t="shared" si="1"/>
        <v>10.850271247739602</v>
      </c>
      <c r="P34" s="9"/>
    </row>
    <row r="35" spans="1:119">
      <c r="A35" s="13"/>
      <c r="B35" s="39">
        <v>359</v>
      </c>
      <c r="C35" s="21" t="s">
        <v>43</v>
      </c>
      <c r="D35" s="46">
        <v>4215</v>
      </c>
      <c r="E35" s="46">
        <v>1403</v>
      </c>
      <c r="F35" s="46">
        <v>0</v>
      </c>
      <c r="G35" s="46">
        <v>0</v>
      </c>
      <c r="H35" s="46">
        <v>0</v>
      </c>
      <c r="I35" s="46">
        <v>49836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55454</v>
      </c>
      <c r="O35" s="47">
        <f t="shared" si="1"/>
        <v>20.055696202531646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60963</v>
      </c>
      <c r="E36" s="32">
        <f t="shared" si="8"/>
        <v>2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5220</v>
      </c>
      <c r="J36" s="32">
        <f t="shared" si="8"/>
        <v>0</v>
      </c>
      <c r="K36" s="32">
        <f t="shared" si="8"/>
        <v>1186190</v>
      </c>
      <c r="L36" s="32">
        <f t="shared" si="8"/>
        <v>0</v>
      </c>
      <c r="M36" s="32">
        <f t="shared" si="8"/>
        <v>0</v>
      </c>
      <c r="N36" s="32">
        <f t="shared" si="4"/>
        <v>1252375</v>
      </c>
      <c r="O36" s="45">
        <f t="shared" si="1"/>
        <v>452.93851717902351</v>
      </c>
      <c r="P36" s="10"/>
    </row>
    <row r="37" spans="1:119">
      <c r="A37" s="12"/>
      <c r="B37" s="25">
        <v>361.1</v>
      </c>
      <c r="C37" s="20" t="s">
        <v>44</v>
      </c>
      <c r="D37" s="46">
        <v>-2459</v>
      </c>
      <c r="E37" s="46">
        <v>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232741</v>
      </c>
      <c r="L37" s="46">
        <v>0</v>
      </c>
      <c r="M37" s="46">
        <v>0</v>
      </c>
      <c r="N37" s="46">
        <f t="shared" si="4"/>
        <v>230284</v>
      </c>
      <c r="O37" s="47">
        <f t="shared" si="1"/>
        <v>83.285352622061481</v>
      </c>
      <c r="P37" s="9"/>
    </row>
    <row r="38" spans="1:119">
      <c r="A38" s="12"/>
      <c r="B38" s="25">
        <v>361.3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509855</v>
      </c>
      <c r="L38" s="46">
        <v>0</v>
      </c>
      <c r="M38" s="46">
        <v>0</v>
      </c>
      <c r="N38" s="46">
        <f t="shared" si="4"/>
        <v>509855</v>
      </c>
      <c r="O38" s="47">
        <f t="shared" si="1"/>
        <v>184.39602169981916</v>
      </c>
      <c r="P38" s="9"/>
    </row>
    <row r="39" spans="1:119">
      <c r="A39" s="12"/>
      <c r="B39" s="25">
        <v>368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443594</v>
      </c>
      <c r="L39" s="46">
        <v>0</v>
      </c>
      <c r="M39" s="46">
        <v>0</v>
      </c>
      <c r="N39" s="46">
        <f t="shared" si="4"/>
        <v>443594</v>
      </c>
      <c r="O39" s="47">
        <f t="shared" si="1"/>
        <v>160.43182640144664</v>
      </c>
      <c r="P39" s="9"/>
    </row>
    <row r="40" spans="1:119">
      <c r="A40" s="12"/>
      <c r="B40" s="25">
        <v>369.9</v>
      </c>
      <c r="C40" s="20" t="s">
        <v>47</v>
      </c>
      <c r="D40" s="46">
        <v>63422</v>
      </c>
      <c r="E40" s="46">
        <v>0</v>
      </c>
      <c r="F40" s="46">
        <v>0</v>
      </c>
      <c r="G40" s="46">
        <v>0</v>
      </c>
      <c r="H40" s="46">
        <v>0</v>
      </c>
      <c r="I40" s="46">
        <v>5220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68642</v>
      </c>
      <c r="O40" s="47">
        <f t="shared" si="1"/>
        <v>24.825316455696203</v>
      </c>
      <c r="P40" s="9"/>
    </row>
    <row r="41" spans="1:119" ht="15.75">
      <c r="A41" s="29" t="s">
        <v>36</v>
      </c>
      <c r="B41" s="30"/>
      <c r="C41" s="31"/>
      <c r="D41" s="32">
        <f t="shared" ref="D41:M41" si="9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181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181</v>
      </c>
      <c r="O41" s="45">
        <f t="shared" si="1"/>
        <v>6.5461121157323693E-2</v>
      </c>
      <c r="P41" s="9"/>
    </row>
    <row r="42" spans="1:119" ht="15.75" thickBot="1">
      <c r="A42" s="12"/>
      <c r="B42" s="25">
        <v>389.1</v>
      </c>
      <c r="C42" s="20" t="s">
        <v>89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181</v>
      </c>
      <c r="O42" s="47">
        <f t="shared" si="1"/>
        <v>6.5461121157323693E-2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0">SUM(D5,D14,D20,D29,D33,D36,D41)</f>
        <v>3265638</v>
      </c>
      <c r="E43" s="15">
        <f t="shared" si="10"/>
        <v>1405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345223</v>
      </c>
      <c r="J43" s="15">
        <f t="shared" si="10"/>
        <v>0</v>
      </c>
      <c r="K43" s="15">
        <f t="shared" si="10"/>
        <v>1186190</v>
      </c>
      <c r="L43" s="15">
        <f t="shared" si="10"/>
        <v>0</v>
      </c>
      <c r="M43" s="15">
        <f t="shared" si="10"/>
        <v>0</v>
      </c>
      <c r="N43" s="15">
        <f t="shared" si="4"/>
        <v>4798456</v>
      </c>
      <c r="O43" s="38">
        <f t="shared" si="1"/>
        <v>1735.4271247739603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92</v>
      </c>
      <c r="M45" s="48"/>
      <c r="N45" s="48"/>
      <c r="O45" s="43">
        <v>2765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2023-07-07T22:04:29Z</cp:lastPrinted>
  <dcterms:created xsi:type="dcterms:W3CDTF">2000-08-31T21:26:31Z</dcterms:created>
  <dcterms:modified xsi:type="dcterms:W3CDTF">2023-07-07T22:04:32Z</dcterms:modified>
</cp:coreProperties>
</file>