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'2008'!$A$1:$O$32</definedName>
    <definedName name="_xlnm.Print_Area" localSheetId="12">'2009'!$A$1:$O$33</definedName>
    <definedName name="_xlnm.Print_Area" localSheetId="11">'2010'!$A$1:$O$30</definedName>
    <definedName name="_xlnm.Print_Area" localSheetId="10">'2011'!$A$1:$O$29</definedName>
    <definedName name="_xlnm.Print_Area" localSheetId="9">'2012'!$A$1:$O$30</definedName>
    <definedName name="_xlnm.Print_Area" localSheetId="8">'2013'!$A$1:$O$33</definedName>
    <definedName name="_xlnm.Print_Area" localSheetId="7">'2014'!$A$1:$O$34</definedName>
    <definedName name="_xlnm.Print_Area" localSheetId="6">'2015'!$A$1:$O$33</definedName>
    <definedName name="_xlnm.Print_Area" localSheetId="5">'2016'!$A$1:$O$25</definedName>
    <definedName name="_xlnm.Print_Area" localSheetId="4">'2017'!$A$1:$O$26</definedName>
    <definedName name="_xlnm.Print_Area" localSheetId="3">'2018'!$A$1:$O$24</definedName>
    <definedName name="_xlnm.Print_Area" localSheetId="2">'2019'!$A$1:$O$23</definedName>
    <definedName name="_xlnm.Print_Area" localSheetId="1">'2020'!$A$1:$O$23</definedName>
    <definedName name="_xlnm.Print_Area" localSheetId="0">'2021'!$A$1:$P$23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<sst xmlns="http://schemas.openxmlformats.org/spreadsheetml/2006/main" count="567" uniqueCount="105">
  <si>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</si>
  <si>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</si>
  <si>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</si>
  <si>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</si>
  <si>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</si>
  <si>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</si>
  <si>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</si>
  <si>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</si>
  <si>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</si>
  <si>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</si>
  <si>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</si>
  <si>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</si>
  <si>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Telecommunications</t>
  </si>
  <si>
    <t>Local Business Tax</t>
  </si>
  <si>
    <t>Permits, Fees, and Special Assessments</t>
  </si>
  <si>
    <t>Franchise Fee - Electricity</t>
  </si>
  <si>
    <t>Franchise Fee - Solid Waste</t>
  </si>
  <si>
    <t>Special Assessments - Capital Improvement</t>
  </si>
  <si>
    <t>Other Permits, Fees, and Special Assessments</t>
  </si>
  <si>
    <t>Intergovernmental Revenue</t>
  </si>
  <si>
    <t>State Grant - Physical Environment - Sewer / Wastewater</t>
  </si>
  <si>
    <t>State Grant - Physical Environment - Other Physical Environment</t>
  </si>
  <si>
    <t>State Shared Revenues - General Gov't - Revenue Sharing Proceeds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</si>
  <si>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</si>
  <si>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</si>
  <si>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</si>
  <si>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</si>
  <si>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</si>
  <si>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</si>
  <si>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Judgments, Fines, and Forfeits</t>
  </si>
  <si>
    <t>Other Sources</t>
  </si>
  <si>
    <t>Total - All Account Codes</t>
  </si>
  <si>
    <t>Local Fiscal Year Ended September 30, 2009</t>
  </si>
  <si>
    <t>Other Judgments, Fines, and Forfeits</t>
  </si>
  <si>
    <t>Interest and Other Earnings - Interest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</si>
  <si>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</si>
  <si>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</si>
  <si>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</si>
  <si>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</si>
  <si>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</si>
  <si>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</si>
  <si>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</si>
  <si>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</si>
  <si>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Hypoluxo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</si>
  <si>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</si>
  <si>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</si>
  <si>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</si>
  <si>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</si>
  <si>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</si>
  <si>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</si>
  <si>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</si>
  <si>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</si>
  <si>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</si>
  <si>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</si>
  <si>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</si>
  <si>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Grant - Public Safety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</si>
  <si>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</si>
  <si>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</si>
  <si>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</si>
  <si>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</si>
  <si>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Shared Revenue from Other Local Units</t>
  </si>
  <si>
    <t>Payments from Other Local Units in Lieu of Taxes</t>
  </si>
  <si>
    <t>Other Miscellaneous Revenues - Other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</si>
  <si>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</si>
  <si>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</si>
  <si>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</si>
  <si>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</si>
  <si>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</si>
  <si>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</si>
  <si>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Local Option Taxes</t>
  </si>
  <si>
    <t>Other General Taxes</t>
  </si>
  <si>
    <t>Charges for Services</t>
  </si>
  <si>
    <t>General Government - Other General Government Charges and Fees</t>
  </si>
  <si>
    <t>2014 Municipal Population:</t>
  </si>
  <si>
    <t>Local Fiscal Year Ended September 30, 2015</t>
  </si>
  <si>
    <t>2015 Municipal Population:</t>
  </si>
  <si>
    <t>Local Fiscal Year Ended September 30, 2016</t>
  </si>
  <si>
    <t>Special Assessments - Charges for Public Services</t>
  </si>
  <si>
    <t>State Grant - Human Services - Other Human Services</t>
  </si>
  <si>
    <t>State Shared Revenues - Transportation - Other Transportation</t>
  </si>
  <si>
    <t>Fines - Local Ordinance Violations</t>
  </si>
  <si>
    <t>2016 Municipal Population:</t>
  </si>
  <si>
    <t>Local Fiscal Year Ended September 30, 2017</t>
  </si>
  <si>
    <t>Non-Operating - Inter-Fund Group Transfers In</t>
  </si>
  <si>
    <t>2017 Municipal Population:</t>
  </si>
  <si>
    <t>Local Fiscal Year Ended September 30, 2018</t>
  </si>
  <si>
    <t>2018 Municipal Population:</t>
  </si>
  <si>
    <t>Local Fiscal Year Ended September 30, 2019</t>
  </si>
  <si>
    <t>Utility Service Tax - Other</t>
  </si>
  <si>
    <t>State Shared Revenues - General Government - Sales and Uses Taxes to Counties</t>
  </si>
  <si>
    <t>2019 Municipal Population:</t>
  </si>
  <si>
    <t>Local Fiscal Year Ended September 30, 2020</t>
  </si>
  <si>
    <t>State Grant - Transportation - Other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</si>
  <si>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</si>
  <si>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</si>
  <si>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</si>
  <si>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</si>
  <si>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</si>
  <si>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</si>
  <si>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Building Permits (Buildling Permit Fees)</t>
  </si>
  <si>
    <t>Intergovernmental Revenues</t>
  </si>
  <si>
    <t>Federal Grant - General Government</t>
  </si>
  <si>
    <t>State Shared Revenues - General Government - Local Government Half-Cent Sales Tax Program</t>
  </si>
  <si>
    <t>State Shared Revenues - General Government - Other General Government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</si>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</sst>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96</v>
      </c>
      <c r="N4" s="35" t="s">
        <v>9</v>
      </c>
      <c r="O4" s="35" t="s">
        <v>97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98</v>
      </c>
      <c r="B5" s="26"/>
      <c r="C5" s="26"/>
      <c r="D5" s="27">
        <f>SUM(D6:D8)</f>
        <v>1718198</v>
      </c>
      <c r="E5" s="27">
        <f>SUM(E6:E8)</f>
        <v>0</v>
      </c>
      <c r="F5" s="27">
        <f>SUM(F6:F8)</f>
        <v>0</v>
      </c>
      <c r="G5" s="27">
        <f>SUM(G6:G8)</f>
        <v>0</v>
      </c>
      <c r="H5" s="27">
        <f>SUM(H6:H8)</f>
        <v>0</v>
      </c>
      <c r="I5" s="27">
        <f>SUM(I6:I8)</f>
        <v>0</v>
      </c>
      <c r="J5" s="27">
        <f>SUM(J6:J8)</f>
        <v>0</v>
      </c>
      <c r="K5" s="27">
        <f>SUM(K6:K8)</f>
        <v>0</v>
      </c>
      <c r="L5" s="27">
        <f>SUM(L6:L8)</f>
        <v>0</v>
      </c>
      <c r="M5" s="27">
        <f>SUM(M6:M8)</f>
        <v>0</v>
      </c>
      <c r="N5" s="27">
        <f>SUM(N6:N8)</f>
        <v>0</v>
      </c>
      <c r="O5" s="28">
        <f>SUM(D5:N5)</f>
        <v>1718198</v>
      </c>
      <c r="P5" s="33">
        <f>(O5/P$21)</f>
        <v>639.68652271035</v>
      </c>
      <c r="Q5" s="6"/>
    </row>
    <row r="6" spans="1:17" ht="15">
      <c r="A6" s="12"/>
      <c r="B6" s="25">
        <v>311</v>
      </c>
      <c r="C6" s="20" t="s">
        <v>2</v>
      </c>
      <c r="D6" s="46">
        <v>1173640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1173640</v>
      </c>
      <c r="P6" s="47">
        <f>(O6/P$21)</f>
        <v>436.94713328369323</v>
      </c>
      <c r="Q6" s="9"/>
    </row>
    <row r="7" spans="1:17" ht="15">
      <c r="A7" s="12"/>
      <c r="B7" s="25">
        <v>314.1</v>
      </c>
      <c r="C7" s="20" t="s">
        <v>11</v>
      </c>
      <c r="D7" s="46">
        <v>279778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279778</v>
      </c>
      <c r="P7" s="47">
        <f>(O7/P$21)</f>
        <v>104.16157855547283</v>
      </c>
      <c r="Q7" s="9"/>
    </row>
    <row r="8" spans="1:17" ht="15">
      <c r="A8" s="12"/>
      <c r="B8" s="25">
        <v>314.9</v>
      </c>
      <c r="C8" s="20" t="s">
        <v>88</v>
      </c>
      <c r="D8" s="46">
        <v>264780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264780</v>
      </c>
      <c r="P8" s="47">
        <f>(O8/P$21)</f>
        <v>98.57781087118391</v>
      </c>
      <c r="Q8" s="9"/>
    </row>
    <row r="9" spans="1:17" ht="15.75">
      <c r="A9" s="29" t="s">
        <v>14</v>
      </c>
      <c r="B9" s="30"/>
      <c r="C9" s="31"/>
      <c r="D9" s="32">
        <f>SUM(D10:D12)</f>
        <v>285806</v>
      </c>
      <c r="E9" s="32">
        <f>SUM(E10:E12)</f>
        <v>0</v>
      </c>
      <c r="F9" s="32">
        <f>SUM(F10:F12)</f>
        <v>0</v>
      </c>
      <c r="G9" s="32">
        <f>SUM(G10:G12)</f>
        <v>220</v>
      </c>
      <c r="H9" s="32">
        <f>SUM(H10:H12)</f>
        <v>0</v>
      </c>
      <c r="I9" s="32">
        <f>SUM(I10:I12)</f>
        <v>0</v>
      </c>
      <c r="J9" s="32">
        <f>SUM(J10:J12)</f>
        <v>0</v>
      </c>
      <c r="K9" s="32">
        <f>SUM(K10:K12)</f>
        <v>0</v>
      </c>
      <c r="L9" s="32">
        <f>SUM(L10:L12)</f>
        <v>0</v>
      </c>
      <c r="M9" s="32">
        <f>SUM(M10:M12)</f>
        <v>0</v>
      </c>
      <c r="N9" s="32">
        <f>SUM(N10:N12)</f>
        <v>0</v>
      </c>
      <c r="O9" s="44">
        <f>SUM(D9:N9)</f>
        <v>286026</v>
      </c>
      <c r="P9" s="45">
        <f>(O9/P$21)</f>
        <v>106.48771407297096</v>
      </c>
      <c r="Q9" s="10"/>
    </row>
    <row r="10" spans="1:17" ht="15">
      <c r="A10" s="12"/>
      <c r="B10" s="25">
        <v>322</v>
      </c>
      <c r="C10" s="20" t="s">
        <v>99</v>
      </c>
      <c r="D10" s="46">
        <v>211484</v>
      </c>
      <c r="E10" s="46">
        <v>0</v>
      </c>
      <c r="F10" s="46">
        <v>0</v>
      </c>
      <c r="G10" s="46">
        <v>220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211704</v>
      </c>
      <c r="P10" s="47">
        <f>(O10/P$21)</f>
        <v>78.81757259865972</v>
      </c>
      <c r="Q10" s="9"/>
    </row>
    <row r="11" spans="1:17" ht="15">
      <c r="A11" s="12"/>
      <c r="B11" s="25">
        <v>323.1</v>
      </c>
      <c r="C11" s="20" t="s">
        <v>15</v>
      </c>
      <c r="D11" s="46">
        <v>57461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57461</v>
      </c>
      <c r="P11" s="47">
        <f>(O11/P$21)</f>
        <v>21.392777364110202</v>
      </c>
      <c r="Q11" s="9"/>
    </row>
    <row r="12" spans="1:17" ht="15">
      <c r="A12" s="12"/>
      <c r="B12" s="25">
        <v>325.2</v>
      </c>
      <c r="C12" s="20" t="s">
        <v>77</v>
      </c>
      <c r="D12" s="46">
        <v>16861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16861</v>
      </c>
      <c r="P12" s="47">
        <f>(O12/P$21)</f>
        <v>6.2773641102010425</v>
      </c>
      <c r="Q12" s="9"/>
    </row>
    <row r="13" spans="1:17" ht="15.75">
      <c r="A13" s="29" t="s">
        <v>100</v>
      </c>
      <c r="B13" s="30"/>
      <c r="C13" s="31"/>
      <c r="D13" s="32">
        <f>SUM(D14:D16)</f>
        <v>802303</v>
      </c>
      <c r="E13" s="32">
        <f>SUM(E14:E16)</f>
        <v>0</v>
      </c>
      <c r="F13" s="32">
        <f>SUM(F14:F16)</f>
        <v>0</v>
      </c>
      <c r="G13" s="32">
        <f>SUM(G14:G16)</f>
        <v>364493</v>
      </c>
      <c r="H13" s="32">
        <f>SUM(H14:H16)</f>
        <v>0</v>
      </c>
      <c r="I13" s="32">
        <f>SUM(I14:I16)</f>
        <v>0</v>
      </c>
      <c r="J13" s="32">
        <f>SUM(J14:J16)</f>
        <v>0</v>
      </c>
      <c r="K13" s="32">
        <f>SUM(K14:K16)</f>
        <v>0</v>
      </c>
      <c r="L13" s="32">
        <f>SUM(L14:L16)</f>
        <v>0</v>
      </c>
      <c r="M13" s="32">
        <f>SUM(M14:M16)</f>
        <v>0</v>
      </c>
      <c r="N13" s="32">
        <f>SUM(N14:N16)</f>
        <v>0</v>
      </c>
      <c r="O13" s="44">
        <f>SUM(D13:N13)</f>
        <v>1166796</v>
      </c>
      <c r="P13" s="45">
        <f>(O13/P$21)</f>
        <v>434.39910647803424</v>
      </c>
      <c r="Q13" s="10"/>
    </row>
    <row r="14" spans="1:17" ht="15">
      <c r="A14" s="12"/>
      <c r="B14" s="25">
        <v>331.1</v>
      </c>
      <c r="C14" s="20" t="s">
        <v>101</v>
      </c>
      <c r="D14" s="46">
        <v>714487</v>
      </c>
      <c r="E14" s="46">
        <v>0</v>
      </c>
      <c r="F14" s="46">
        <v>0</v>
      </c>
      <c r="G14" s="46">
        <v>143243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857730</v>
      </c>
      <c r="P14" s="47">
        <f>(O14/P$21)</f>
        <v>319.3335815338794</v>
      </c>
      <c r="Q14" s="9"/>
    </row>
    <row r="15" spans="1:17" ht="15">
      <c r="A15" s="12"/>
      <c r="B15" s="25">
        <v>335.18</v>
      </c>
      <c r="C15" s="20" t="s">
        <v>102</v>
      </c>
      <c r="D15" s="46">
        <v>0</v>
      </c>
      <c r="E15" s="46">
        <v>0</v>
      </c>
      <c r="F15" s="46">
        <v>0</v>
      </c>
      <c r="G15" s="46">
        <v>221250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221250</v>
      </c>
      <c r="P15" s="47">
        <f>(O15/P$21)</f>
        <v>82.37155621742367</v>
      </c>
      <c r="Q15" s="9"/>
    </row>
    <row r="16" spans="1:17" ht="15">
      <c r="A16" s="12"/>
      <c r="B16" s="25">
        <v>335.19</v>
      </c>
      <c r="C16" s="20" t="s">
        <v>103</v>
      </c>
      <c r="D16" s="46">
        <v>87816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87816</v>
      </c>
      <c r="P16" s="47">
        <f>(O16/P$21)</f>
        <v>32.6939687267312</v>
      </c>
      <c r="Q16" s="9"/>
    </row>
    <row r="17" spans="1:17" ht="15.75">
      <c r="A17" s="29" t="s">
        <v>3</v>
      </c>
      <c r="B17" s="30"/>
      <c r="C17" s="31"/>
      <c r="D17" s="32">
        <f>SUM(D18:D18)</f>
        <v>-18095</v>
      </c>
      <c r="E17" s="32">
        <f>SUM(E18:E18)</f>
        <v>0</v>
      </c>
      <c r="F17" s="32">
        <f>SUM(F18:F18)</f>
        <v>0</v>
      </c>
      <c r="G17" s="32">
        <f>SUM(G18:G18)</f>
        <v>200033</v>
      </c>
      <c r="H17" s="32">
        <f>SUM(H18:H18)</f>
        <v>0</v>
      </c>
      <c r="I17" s="32">
        <f>SUM(I18:I18)</f>
        <v>0</v>
      </c>
      <c r="J17" s="32">
        <f>SUM(J18:J18)</f>
        <v>0</v>
      </c>
      <c r="K17" s="32">
        <f>SUM(K18:K18)</f>
        <v>0</v>
      </c>
      <c r="L17" s="32">
        <f>SUM(L18:L18)</f>
        <v>0</v>
      </c>
      <c r="M17" s="32">
        <f>SUM(M18:M18)</f>
        <v>0</v>
      </c>
      <c r="N17" s="32">
        <f>SUM(N18:N18)</f>
        <v>0</v>
      </c>
      <c r="O17" s="32">
        <f>SUM(D17:N17)</f>
        <v>181938</v>
      </c>
      <c r="P17" s="45">
        <f>(O17/P$21)</f>
        <v>67.73566641846612</v>
      </c>
      <c r="Q17" s="10"/>
    </row>
    <row r="18" spans="1:17" ht="15.75" thickBot="1">
      <c r="A18" s="12"/>
      <c r="B18" s="25">
        <v>361.1</v>
      </c>
      <c r="C18" s="20" t="s">
        <v>34</v>
      </c>
      <c r="D18" s="46">
        <v>-18095</v>
      </c>
      <c r="E18" s="46">
        <v>0</v>
      </c>
      <c r="F18" s="46">
        <v>0</v>
      </c>
      <c r="G18" s="46">
        <v>200033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181938</v>
      </c>
      <c r="P18" s="47">
        <f>(O18/P$21)</f>
        <v>67.73566641846612</v>
      </c>
      <c r="Q18" s="9"/>
    </row>
    <row r="19" spans="1:120" ht="16.5" thickBot="1">
      <c r="A19" s="14" t="s">
        <v>31</v>
      </c>
      <c r="B19" s="23"/>
      <c r="C19" s="22"/>
      <c r="D19" s="15">
        <f>SUM(D5,D9,D13,D17)</f>
        <v>2788212</v>
      </c>
      <c r="E19" s="15">
        <f aca="true" t="shared" si="0" ref="E19:N19">SUM(E5,E9,E13,E17)</f>
        <v>0</v>
      </c>
      <c r="F19" s="15">
        <f t="shared" si="0"/>
        <v>0</v>
      </c>
      <c r="G19" s="15">
        <f t="shared" si="0"/>
        <v>564746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>SUM(D19:N19)</f>
        <v>3352958</v>
      </c>
      <c r="P19" s="38">
        <f>(O19/P$21)</f>
        <v>1248.3090096798212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6" ht="15">
      <c r="A20" s="16"/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9"/>
    </row>
    <row r="21" spans="1:16" ht="15">
      <c r="A21" s="40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8" t="s">
        <v>104</v>
      </c>
      <c r="N21" s="48"/>
      <c r="O21" s="48"/>
      <c r="P21" s="43">
        <v>2686</v>
      </c>
    </row>
    <row r="22" spans="1:16" ht="1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</row>
    <row r="23" spans="1:16" ht="15.75" customHeight="1" thickBot="1">
      <c r="A23" s="52" t="s">
        <v>46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</row>
  </sheetData>
  <sheetProtection/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1076781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1076781</v>
      </c>
      <c r="O5" s="33">
        <f aca="true" t="shared" si="2" ref="O5:O26">(N5/O$28)</f>
        <v>409.266818700114</v>
      </c>
      <c r="P5" s="6"/>
    </row>
    <row r="6" spans="1:16" ht="15">
      <c r="A6" s="12"/>
      <c r="B6" s="25">
        <v>311</v>
      </c>
      <c r="C6" s="20" t="s">
        <v>2</v>
      </c>
      <c r="D6" s="46">
        <v>836465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836465</v>
      </c>
      <c r="O6" s="47">
        <f t="shared" si="2"/>
        <v>317.92664386164955</v>
      </c>
      <c r="P6" s="9"/>
    </row>
    <row r="7" spans="1:16" ht="15">
      <c r="A7" s="12"/>
      <c r="B7" s="25">
        <v>312.41</v>
      </c>
      <c r="C7" s="20" t="s">
        <v>10</v>
      </c>
      <c r="D7" s="46">
        <v>16339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16339</v>
      </c>
      <c r="O7" s="47">
        <f t="shared" si="2"/>
        <v>6.210186240973014</v>
      </c>
      <c r="P7" s="9"/>
    </row>
    <row r="8" spans="1:16" ht="15">
      <c r="A8" s="12"/>
      <c r="B8" s="25">
        <v>314.1</v>
      </c>
      <c r="C8" s="20" t="s">
        <v>11</v>
      </c>
      <c r="D8" s="46">
        <v>116503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116503</v>
      </c>
      <c r="O8" s="47">
        <f t="shared" si="2"/>
        <v>44.28088179399468</v>
      </c>
      <c r="P8" s="9"/>
    </row>
    <row r="9" spans="1:16" ht="15">
      <c r="A9" s="12"/>
      <c r="B9" s="25">
        <v>315</v>
      </c>
      <c r="C9" s="20" t="s">
        <v>48</v>
      </c>
      <c r="D9" s="46">
        <v>93477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93477</v>
      </c>
      <c r="O9" s="47">
        <f t="shared" si="2"/>
        <v>35.5290763968073</v>
      </c>
      <c r="P9" s="9"/>
    </row>
    <row r="10" spans="1:16" ht="15">
      <c r="A10" s="12"/>
      <c r="B10" s="25">
        <v>316</v>
      </c>
      <c r="C10" s="20" t="s">
        <v>13</v>
      </c>
      <c r="D10" s="46">
        <v>13997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13997</v>
      </c>
      <c r="O10" s="47">
        <f t="shared" si="2"/>
        <v>5.3200304066894715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SUM(D12:D16)</f>
        <v>98208</v>
      </c>
      <c r="E11" s="32">
        <f t="shared" si="3"/>
        <v>0</v>
      </c>
      <c r="F11" s="32">
        <f t="shared" si="3"/>
        <v>66073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164281</v>
      </c>
      <c r="O11" s="45">
        <f t="shared" si="2"/>
        <v>62.44051691372102</v>
      </c>
      <c r="P11" s="10"/>
    </row>
    <row r="12" spans="1:16" ht="15">
      <c r="A12" s="12"/>
      <c r="B12" s="25">
        <v>322</v>
      </c>
      <c r="C12" s="20" t="s">
        <v>0</v>
      </c>
      <c r="D12" s="46">
        <v>32611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32611</v>
      </c>
      <c r="O12" s="47">
        <f t="shared" si="2"/>
        <v>12.394906879513494</v>
      </c>
      <c r="P12" s="9"/>
    </row>
    <row r="13" spans="1:16" ht="15">
      <c r="A13" s="12"/>
      <c r="B13" s="25">
        <v>323.1</v>
      </c>
      <c r="C13" s="20" t="s">
        <v>15</v>
      </c>
      <c r="D13" s="46">
        <v>34252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34252</v>
      </c>
      <c r="O13" s="47">
        <f t="shared" si="2"/>
        <v>13.018624097301407</v>
      </c>
      <c r="P13" s="9"/>
    </row>
    <row r="14" spans="1:16" ht="15">
      <c r="A14" s="12"/>
      <c r="B14" s="25">
        <v>323.7</v>
      </c>
      <c r="C14" s="20" t="s">
        <v>16</v>
      </c>
      <c r="D14" s="46">
        <v>13376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13376</v>
      </c>
      <c r="O14" s="47">
        <f t="shared" si="2"/>
        <v>5.083998479665526</v>
      </c>
      <c r="P14" s="9"/>
    </row>
    <row r="15" spans="1:16" ht="15">
      <c r="A15" s="12"/>
      <c r="B15" s="25">
        <v>325.1</v>
      </c>
      <c r="C15" s="20" t="s">
        <v>17</v>
      </c>
      <c r="D15" s="46">
        <v>0</v>
      </c>
      <c r="E15" s="46">
        <v>0</v>
      </c>
      <c r="F15" s="46">
        <v>66073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66073</v>
      </c>
      <c r="O15" s="47">
        <f t="shared" si="2"/>
        <v>25.113264918282024</v>
      </c>
      <c r="P15" s="9"/>
    </row>
    <row r="16" spans="1:16" ht="15">
      <c r="A16" s="12"/>
      <c r="B16" s="25">
        <v>329</v>
      </c>
      <c r="C16" s="20" t="s">
        <v>18</v>
      </c>
      <c r="D16" s="46">
        <v>17969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17969</v>
      </c>
      <c r="O16" s="47">
        <f t="shared" si="2"/>
        <v>6.8297225389585705</v>
      </c>
      <c r="P16" s="9"/>
    </row>
    <row r="17" spans="1:16" ht="15.75">
      <c r="A17" s="29" t="s">
        <v>19</v>
      </c>
      <c r="B17" s="30"/>
      <c r="C17" s="31"/>
      <c r="D17" s="32">
        <f aca="true" t="shared" si="4" ref="D17:M17">SUM(D18:D21)</f>
        <v>242424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242424</v>
      </c>
      <c r="O17" s="45">
        <f t="shared" si="2"/>
        <v>92.14139110604333</v>
      </c>
      <c r="P17" s="10"/>
    </row>
    <row r="18" spans="1:16" ht="15">
      <c r="A18" s="12"/>
      <c r="B18" s="25">
        <v>334.39</v>
      </c>
      <c r="C18" s="20" t="s">
        <v>21</v>
      </c>
      <c r="D18" s="46">
        <v>30784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30784</v>
      </c>
      <c r="O18" s="47">
        <f t="shared" si="2"/>
        <v>11.700494108703914</v>
      </c>
      <c r="P18" s="9"/>
    </row>
    <row r="19" spans="1:16" ht="15">
      <c r="A19" s="12"/>
      <c r="B19" s="25">
        <v>335.12</v>
      </c>
      <c r="C19" s="20" t="s">
        <v>22</v>
      </c>
      <c r="D19" s="46">
        <v>41435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41435</v>
      </c>
      <c r="O19" s="47">
        <f t="shared" si="2"/>
        <v>15.748764728240213</v>
      </c>
      <c r="P19" s="9"/>
    </row>
    <row r="20" spans="1:16" ht="15">
      <c r="A20" s="12"/>
      <c r="B20" s="25">
        <v>335.18</v>
      </c>
      <c r="C20" s="20" t="s">
        <v>23</v>
      </c>
      <c r="D20" s="46">
        <v>169274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169274</v>
      </c>
      <c r="O20" s="47">
        <f t="shared" si="2"/>
        <v>64.33827442037249</v>
      </c>
      <c r="P20" s="9"/>
    </row>
    <row r="21" spans="1:16" ht="15">
      <c r="A21" s="12"/>
      <c r="B21" s="25">
        <v>337.2</v>
      </c>
      <c r="C21" s="20" t="s">
        <v>24</v>
      </c>
      <c r="D21" s="46">
        <v>931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931</v>
      </c>
      <c r="O21" s="47">
        <f t="shared" si="2"/>
        <v>0.3538578487267199</v>
      </c>
      <c r="P21" s="9"/>
    </row>
    <row r="22" spans="1:16" ht="15.75">
      <c r="A22" s="29" t="s">
        <v>29</v>
      </c>
      <c r="B22" s="30"/>
      <c r="C22" s="31"/>
      <c r="D22" s="32">
        <f aca="true" t="shared" si="5" ref="D22:M22">SUM(D23:D23)</f>
        <v>3850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3850</v>
      </c>
      <c r="O22" s="45">
        <f t="shared" si="2"/>
        <v>1.4633219308247813</v>
      </c>
      <c r="P22" s="10"/>
    </row>
    <row r="23" spans="1:16" ht="15">
      <c r="A23" s="13"/>
      <c r="B23" s="39">
        <v>359</v>
      </c>
      <c r="C23" s="21" t="s">
        <v>33</v>
      </c>
      <c r="D23" s="46">
        <v>3850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3850</v>
      </c>
      <c r="O23" s="47">
        <f t="shared" si="2"/>
        <v>1.4633219308247813</v>
      </c>
      <c r="P23" s="9"/>
    </row>
    <row r="24" spans="1:16" ht="15.75">
      <c r="A24" s="29" t="s">
        <v>3</v>
      </c>
      <c r="B24" s="30"/>
      <c r="C24" s="31"/>
      <c r="D24" s="32">
        <f aca="true" t="shared" si="6" ref="D24:M24">SUM(D25:D25)</f>
        <v>21175</v>
      </c>
      <c r="E24" s="32">
        <f t="shared" si="6"/>
        <v>0</v>
      </c>
      <c r="F24" s="32">
        <f t="shared" si="6"/>
        <v>312</v>
      </c>
      <c r="G24" s="32">
        <f t="shared" si="6"/>
        <v>132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21619</v>
      </c>
      <c r="O24" s="45">
        <f t="shared" si="2"/>
        <v>8.217027746104144</v>
      </c>
      <c r="P24" s="10"/>
    </row>
    <row r="25" spans="1:16" ht="15.75" thickBot="1">
      <c r="A25" s="12"/>
      <c r="B25" s="25">
        <v>361.1</v>
      </c>
      <c r="C25" s="20" t="s">
        <v>34</v>
      </c>
      <c r="D25" s="46">
        <v>21175</v>
      </c>
      <c r="E25" s="46">
        <v>0</v>
      </c>
      <c r="F25" s="46">
        <v>312</v>
      </c>
      <c r="G25" s="46">
        <v>132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21619</v>
      </c>
      <c r="O25" s="47">
        <f t="shared" si="2"/>
        <v>8.217027746104144</v>
      </c>
      <c r="P25" s="9"/>
    </row>
    <row r="26" spans="1:119" ht="16.5" thickBot="1">
      <c r="A26" s="14" t="s">
        <v>31</v>
      </c>
      <c r="B26" s="23"/>
      <c r="C26" s="22"/>
      <c r="D26" s="15">
        <f>SUM(D5,D11,D17,D22,D24)</f>
        <v>1442438</v>
      </c>
      <c r="E26" s="15">
        <f aca="true" t="shared" si="7" ref="E26:M26">SUM(E5,E11,E17,E22,E24)</f>
        <v>0</v>
      </c>
      <c r="F26" s="15">
        <f t="shared" si="7"/>
        <v>66385</v>
      </c>
      <c r="G26" s="15">
        <f t="shared" si="7"/>
        <v>132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1508955</v>
      </c>
      <c r="O26" s="38">
        <f t="shared" si="2"/>
        <v>573.5290763968073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51</v>
      </c>
      <c r="M28" s="48"/>
      <c r="N28" s="48"/>
      <c r="O28" s="43">
        <v>2631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46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1123518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1123518</v>
      </c>
      <c r="O5" s="33">
        <f aca="true" t="shared" si="2" ref="O5:O25">(N5/O$27)</f>
        <v>426.2207890743551</v>
      </c>
      <c r="P5" s="6"/>
    </row>
    <row r="6" spans="1:16" ht="15">
      <c r="A6" s="12"/>
      <c r="B6" s="25">
        <v>311</v>
      </c>
      <c r="C6" s="20" t="s">
        <v>2</v>
      </c>
      <c r="D6" s="46">
        <v>849199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849199</v>
      </c>
      <c r="O6" s="47">
        <f t="shared" si="2"/>
        <v>322.1544006069803</v>
      </c>
      <c r="P6" s="9"/>
    </row>
    <row r="7" spans="1:16" ht="15">
      <c r="A7" s="12"/>
      <c r="B7" s="25">
        <v>312.41</v>
      </c>
      <c r="C7" s="20" t="s">
        <v>10</v>
      </c>
      <c r="D7" s="46">
        <v>15107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15107</v>
      </c>
      <c r="O7" s="47">
        <f t="shared" si="2"/>
        <v>5.73103186646434</v>
      </c>
      <c r="P7" s="9"/>
    </row>
    <row r="8" spans="1:16" ht="15">
      <c r="A8" s="12"/>
      <c r="B8" s="25">
        <v>314.1</v>
      </c>
      <c r="C8" s="20" t="s">
        <v>11</v>
      </c>
      <c r="D8" s="46">
        <v>115461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115461</v>
      </c>
      <c r="O8" s="47">
        <f t="shared" si="2"/>
        <v>43.801593323217</v>
      </c>
      <c r="P8" s="9"/>
    </row>
    <row r="9" spans="1:16" ht="15">
      <c r="A9" s="12"/>
      <c r="B9" s="25">
        <v>315</v>
      </c>
      <c r="C9" s="20" t="s">
        <v>48</v>
      </c>
      <c r="D9" s="46">
        <v>128952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128952</v>
      </c>
      <c r="O9" s="47">
        <f t="shared" si="2"/>
        <v>48.919575113808804</v>
      </c>
      <c r="P9" s="9"/>
    </row>
    <row r="10" spans="1:16" ht="15">
      <c r="A10" s="12"/>
      <c r="B10" s="25">
        <v>316</v>
      </c>
      <c r="C10" s="20" t="s">
        <v>13</v>
      </c>
      <c r="D10" s="46">
        <v>14799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14799</v>
      </c>
      <c r="O10" s="47">
        <f t="shared" si="2"/>
        <v>5.614188163884673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SUM(D12:D16)</f>
        <v>86375</v>
      </c>
      <c r="E11" s="32">
        <f t="shared" si="3"/>
        <v>0</v>
      </c>
      <c r="F11" s="32">
        <f t="shared" si="3"/>
        <v>69399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155774</v>
      </c>
      <c r="O11" s="45">
        <f t="shared" si="2"/>
        <v>59.0948406676783</v>
      </c>
      <c r="P11" s="10"/>
    </row>
    <row r="12" spans="1:16" ht="15">
      <c r="A12" s="12"/>
      <c r="B12" s="25">
        <v>322</v>
      </c>
      <c r="C12" s="20" t="s">
        <v>0</v>
      </c>
      <c r="D12" s="46">
        <v>35923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35923</v>
      </c>
      <c r="O12" s="47">
        <f t="shared" si="2"/>
        <v>13.627845220030348</v>
      </c>
      <c r="P12" s="9"/>
    </row>
    <row r="13" spans="1:16" ht="15">
      <c r="A13" s="12"/>
      <c r="B13" s="25">
        <v>323.1</v>
      </c>
      <c r="C13" s="20" t="s">
        <v>15</v>
      </c>
      <c r="D13" s="46">
        <v>29431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29431</v>
      </c>
      <c r="O13" s="47">
        <f t="shared" si="2"/>
        <v>11.165022761760243</v>
      </c>
      <c r="P13" s="9"/>
    </row>
    <row r="14" spans="1:16" ht="15">
      <c r="A14" s="12"/>
      <c r="B14" s="25">
        <v>323.7</v>
      </c>
      <c r="C14" s="20" t="s">
        <v>16</v>
      </c>
      <c r="D14" s="46">
        <v>11617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11617</v>
      </c>
      <c r="O14" s="47">
        <f t="shared" si="2"/>
        <v>4.4070561456752655</v>
      </c>
      <c r="P14" s="9"/>
    </row>
    <row r="15" spans="1:16" ht="15">
      <c r="A15" s="12"/>
      <c r="B15" s="25">
        <v>325.1</v>
      </c>
      <c r="C15" s="20" t="s">
        <v>17</v>
      </c>
      <c r="D15" s="46">
        <v>0</v>
      </c>
      <c r="E15" s="46">
        <v>0</v>
      </c>
      <c r="F15" s="46">
        <v>69399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69399</v>
      </c>
      <c r="O15" s="47">
        <f t="shared" si="2"/>
        <v>26.327389984825494</v>
      </c>
      <c r="P15" s="9"/>
    </row>
    <row r="16" spans="1:16" ht="15">
      <c r="A16" s="12"/>
      <c r="B16" s="25">
        <v>329</v>
      </c>
      <c r="C16" s="20" t="s">
        <v>18</v>
      </c>
      <c r="D16" s="46">
        <v>9404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9404</v>
      </c>
      <c r="O16" s="47">
        <f t="shared" si="2"/>
        <v>3.5675265553869497</v>
      </c>
      <c r="P16" s="9"/>
    </row>
    <row r="17" spans="1:16" ht="15.75">
      <c r="A17" s="29" t="s">
        <v>19</v>
      </c>
      <c r="B17" s="30"/>
      <c r="C17" s="31"/>
      <c r="D17" s="32">
        <f aca="true" t="shared" si="4" ref="D17:M17">SUM(D18:D20)</f>
        <v>360199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360199</v>
      </c>
      <c r="O17" s="45">
        <f t="shared" si="2"/>
        <v>136.6460546282246</v>
      </c>
      <c r="P17" s="10"/>
    </row>
    <row r="18" spans="1:16" ht="15">
      <c r="A18" s="12"/>
      <c r="B18" s="25">
        <v>334.39</v>
      </c>
      <c r="C18" s="20" t="s">
        <v>21</v>
      </c>
      <c r="D18" s="46">
        <v>163223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163223</v>
      </c>
      <c r="O18" s="47">
        <f t="shared" si="2"/>
        <v>61.92071320182094</v>
      </c>
      <c r="P18" s="9"/>
    </row>
    <row r="19" spans="1:16" ht="15">
      <c r="A19" s="12"/>
      <c r="B19" s="25">
        <v>335.12</v>
      </c>
      <c r="C19" s="20" t="s">
        <v>22</v>
      </c>
      <c r="D19" s="46">
        <v>41156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41156</v>
      </c>
      <c r="O19" s="47">
        <f t="shared" si="2"/>
        <v>15.613050075872534</v>
      </c>
      <c r="P19" s="9"/>
    </row>
    <row r="20" spans="1:16" ht="15">
      <c r="A20" s="12"/>
      <c r="B20" s="25">
        <v>335.18</v>
      </c>
      <c r="C20" s="20" t="s">
        <v>23</v>
      </c>
      <c r="D20" s="46">
        <v>155820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155820</v>
      </c>
      <c r="O20" s="47">
        <f t="shared" si="2"/>
        <v>59.11229135053111</v>
      </c>
      <c r="P20" s="9"/>
    </row>
    <row r="21" spans="1:16" ht="15.75">
      <c r="A21" s="29" t="s">
        <v>29</v>
      </c>
      <c r="B21" s="30"/>
      <c r="C21" s="31"/>
      <c r="D21" s="32">
        <f aca="true" t="shared" si="5" ref="D21:M21">SUM(D22:D22)</f>
        <v>3810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3810</v>
      </c>
      <c r="O21" s="45">
        <f t="shared" si="2"/>
        <v>1.445371775417299</v>
      </c>
      <c r="P21" s="10"/>
    </row>
    <row r="22" spans="1:16" ht="15">
      <c r="A22" s="13"/>
      <c r="B22" s="39">
        <v>359</v>
      </c>
      <c r="C22" s="21" t="s">
        <v>33</v>
      </c>
      <c r="D22" s="46">
        <v>3810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3810</v>
      </c>
      <c r="O22" s="47">
        <f t="shared" si="2"/>
        <v>1.445371775417299</v>
      </c>
      <c r="P22" s="9"/>
    </row>
    <row r="23" spans="1:16" ht="15.75">
      <c r="A23" s="29" t="s">
        <v>3</v>
      </c>
      <c r="B23" s="30"/>
      <c r="C23" s="31"/>
      <c r="D23" s="32">
        <f aca="true" t="shared" si="6" ref="D23:M23">SUM(D24:D24)</f>
        <v>74410</v>
      </c>
      <c r="E23" s="32">
        <f t="shared" si="6"/>
        <v>0</v>
      </c>
      <c r="F23" s="32">
        <f t="shared" si="6"/>
        <v>960</v>
      </c>
      <c r="G23" s="32">
        <f t="shared" si="6"/>
        <v>203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75573</v>
      </c>
      <c r="O23" s="45">
        <f t="shared" si="2"/>
        <v>28.6695751138088</v>
      </c>
      <c r="P23" s="10"/>
    </row>
    <row r="24" spans="1:16" ht="15.75" thickBot="1">
      <c r="A24" s="12"/>
      <c r="B24" s="25">
        <v>361.1</v>
      </c>
      <c r="C24" s="20" t="s">
        <v>34</v>
      </c>
      <c r="D24" s="46">
        <v>74410</v>
      </c>
      <c r="E24" s="46">
        <v>0</v>
      </c>
      <c r="F24" s="46">
        <v>960</v>
      </c>
      <c r="G24" s="46">
        <v>203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75573</v>
      </c>
      <c r="O24" s="47">
        <f t="shared" si="2"/>
        <v>28.6695751138088</v>
      </c>
      <c r="P24" s="9"/>
    </row>
    <row r="25" spans="1:119" ht="16.5" thickBot="1">
      <c r="A25" s="14" t="s">
        <v>31</v>
      </c>
      <c r="B25" s="23"/>
      <c r="C25" s="22"/>
      <c r="D25" s="15">
        <f>SUM(D5,D11,D17,D21,D23)</f>
        <v>1648312</v>
      </c>
      <c r="E25" s="15">
        <f aca="true" t="shared" si="7" ref="E25:M25">SUM(E5,E11,E17,E21,E23)</f>
        <v>0</v>
      </c>
      <c r="F25" s="15">
        <f t="shared" si="7"/>
        <v>70359</v>
      </c>
      <c r="G25" s="15">
        <f t="shared" si="7"/>
        <v>203</v>
      </c>
      <c r="H25" s="15">
        <f t="shared" si="7"/>
        <v>0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1"/>
        <v>1718874</v>
      </c>
      <c r="O25" s="38">
        <f t="shared" si="2"/>
        <v>652.0766312594841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49</v>
      </c>
      <c r="M27" s="48"/>
      <c r="N27" s="48"/>
      <c r="O27" s="43">
        <v>2636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46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1247602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1247602</v>
      </c>
      <c r="O5" s="33">
        <f aca="true" t="shared" si="2" ref="O5:O26">(N5/O$28)</f>
        <v>482.0718701700155</v>
      </c>
      <c r="P5" s="6"/>
    </row>
    <row r="6" spans="1:16" ht="15">
      <c r="A6" s="12"/>
      <c r="B6" s="25">
        <v>311</v>
      </c>
      <c r="C6" s="20" t="s">
        <v>2</v>
      </c>
      <c r="D6" s="46">
        <v>963399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963399</v>
      </c>
      <c r="O6" s="47">
        <f t="shared" si="2"/>
        <v>372.2561823802164</v>
      </c>
      <c r="P6" s="9"/>
    </row>
    <row r="7" spans="1:16" ht="15">
      <c r="A7" s="12"/>
      <c r="B7" s="25">
        <v>312.41</v>
      </c>
      <c r="C7" s="20" t="s">
        <v>10</v>
      </c>
      <c r="D7" s="46">
        <v>16855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16855</v>
      </c>
      <c r="O7" s="47">
        <f t="shared" si="2"/>
        <v>6.5127511591962906</v>
      </c>
      <c r="P7" s="9"/>
    </row>
    <row r="8" spans="1:16" ht="15">
      <c r="A8" s="12"/>
      <c r="B8" s="25">
        <v>314.1</v>
      </c>
      <c r="C8" s="20" t="s">
        <v>11</v>
      </c>
      <c r="D8" s="46">
        <v>117726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117726</v>
      </c>
      <c r="O8" s="47">
        <f t="shared" si="2"/>
        <v>45.48918083462133</v>
      </c>
      <c r="P8" s="9"/>
    </row>
    <row r="9" spans="1:16" ht="15">
      <c r="A9" s="12"/>
      <c r="B9" s="25">
        <v>314.2</v>
      </c>
      <c r="C9" s="20" t="s">
        <v>12</v>
      </c>
      <c r="D9" s="46">
        <v>133009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133009</v>
      </c>
      <c r="O9" s="47">
        <f t="shared" si="2"/>
        <v>51.39451313755796</v>
      </c>
      <c r="P9" s="9"/>
    </row>
    <row r="10" spans="1:16" ht="15">
      <c r="A10" s="12"/>
      <c r="B10" s="25">
        <v>316</v>
      </c>
      <c r="C10" s="20" t="s">
        <v>13</v>
      </c>
      <c r="D10" s="46">
        <v>16613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16613</v>
      </c>
      <c r="O10" s="47">
        <f t="shared" si="2"/>
        <v>6.419242658423493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SUM(D12:D16)</f>
        <v>97079</v>
      </c>
      <c r="E11" s="32">
        <f t="shared" si="3"/>
        <v>0</v>
      </c>
      <c r="F11" s="32">
        <f t="shared" si="3"/>
        <v>80873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177952</v>
      </c>
      <c r="O11" s="45">
        <f t="shared" si="2"/>
        <v>68.76043276661515</v>
      </c>
      <c r="P11" s="10"/>
    </row>
    <row r="12" spans="1:16" ht="15">
      <c r="A12" s="12"/>
      <c r="B12" s="25">
        <v>322</v>
      </c>
      <c r="C12" s="20" t="s">
        <v>0</v>
      </c>
      <c r="D12" s="46">
        <v>34862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34862</v>
      </c>
      <c r="O12" s="47">
        <f t="shared" si="2"/>
        <v>13.470633693972179</v>
      </c>
      <c r="P12" s="9"/>
    </row>
    <row r="13" spans="1:16" ht="15">
      <c r="A13" s="12"/>
      <c r="B13" s="25">
        <v>323.1</v>
      </c>
      <c r="C13" s="20" t="s">
        <v>15</v>
      </c>
      <c r="D13" s="46">
        <v>31959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31959</v>
      </c>
      <c r="O13" s="47">
        <f t="shared" si="2"/>
        <v>12.348918083462133</v>
      </c>
      <c r="P13" s="9"/>
    </row>
    <row r="14" spans="1:16" ht="15">
      <c r="A14" s="12"/>
      <c r="B14" s="25">
        <v>323.7</v>
      </c>
      <c r="C14" s="20" t="s">
        <v>16</v>
      </c>
      <c r="D14" s="46">
        <v>16986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16986</v>
      </c>
      <c r="O14" s="47">
        <f t="shared" si="2"/>
        <v>6.563369397217929</v>
      </c>
      <c r="P14" s="9"/>
    </row>
    <row r="15" spans="1:16" ht="15">
      <c r="A15" s="12"/>
      <c r="B15" s="25">
        <v>325.1</v>
      </c>
      <c r="C15" s="20" t="s">
        <v>17</v>
      </c>
      <c r="D15" s="46">
        <v>0</v>
      </c>
      <c r="E15" s="46">
        <v>0</v>
      </c>
      <c r="F15" s="46">
        <v>80873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80873</v>
      </c>
      <c r="O15" s="47">
        <f t="shared" si="2"/>
        <v>31.24922720247295</v>
      </c>
      <c r="P15" s="9"/>
    </row>
    <row r="16" spans="1:16" ht="15">
      <c r="A16" s="12"/>
      <c r="B16" s="25">
        <v>329</v>
      </c>
      <c r="C16" s="20" t="s">
        <v>18</v>
      </c>
      <c r="D16" s="46">
        <v>13272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13272</v>
      </c>
      <c r="O16" s="47">
        <f t="shared" si="2"/>
        <v>5.128284389489954</v>
      </c>
      <c r="P16" s="9"/>
    </row>
    <row r="17" spans="1:16" ht="15.75">
      <c r="A17" s="29" t="s">
        <v>19</v>
      </c>
      <c r="B17" s="30"/>
      <c r="C17" s="31"/>
      <c r="D17" s="32">
        <f aca="true" t="shared" si="4" ref="D17:M17">SUM(D18:D21)</f>
        <v>210850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210850</v>
      </c>
      <c r="O17" s="45">
        <f t="shared" si="2"/>
        <v>81.47217928902627</v>
      </c>
      <c r="P17" s="10"/>
    </row>
    <row r="18" spans="1:16" ht="15">
      <c r="A18" s="12"/>
      <c r="B18" s="25">
        <v>334.39</v>
      </c>
      <c r="C18" s="20" t="s">
        <v>21</v>
      </c>
      <c r="D18" s="46">
        <v>18376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18376</v>
      </c>
      <c r="O18" s="47">
        <f t="shared" si="2"/>
        <v>7.1004636785162285</v>
      </c>
      <c r="P18" s="9"/>
    </row>
    <row r="19" spans="1:16" ht="15">
      <c r="A19" s="12"/>
      <c r="B19" s="25">
        <v>335.12</v>
      </c>
      <c r="C19" s="20" t="s">
        <v>22</v>
      </c>
      <c r="D19" s="46">
        <v>38913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38913</v>
      </c>
      <c r="O19" s="47">
        <f t="shared" si="2"/>
        <v>15.035935085007727</v>
      </c>
      <c r="P19" s="9"/>
    </row>
    <row r="20" spans="1:16" ht="15">
      <c r="A20" s="12"/>
      <c r="B20" s="25">
        <v>335.18</v>
      </c>
      <c r="C20" s="20" t="s">
        <v>23</v>
      </c>
      <c r="D20" s="46">
        <v>150619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150619</v>
      </c>
      <c r="O20" s="47">
        <f t="shared" si="2"/>
        <v>58.198995363214834</v>
      </c>
      <c r="P20" s="9"/>
    </row>
    <row r="21" spans="1:16" ht="15">
      <c r="A21" s="12"/>
      <c r="B21" s="25">
        <v>337.2</v>
      </c>
      <c r="C21" s="20" t="s">
        <v>24</v>
      </c>
      <c r="D21" s="46">
        <v>2942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2942</v>
      </c>
      <c r="O21" s="47">
        <f t="shared" si="2"/>
        <v>1.1367851622874807</v>
      </c>
      <c r="P21" s="9"/>
    </row>
    <row r="22" spans="1:16" ht="15.75">
      <c r="A22" s="29" t="s">
        <v>29</v>
      </c>
      <c r="B22" s="30"/>
      <c r="C22" s="31"/>
      <c r="D22" s="32">
        <f aca="true" t="shared" si="5" ref="D22:M22">SUM(D23:D23)</f>
        <v>2226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2226</v>
      </c>
      <c r="O22" s="45">
        <f t="shared" si="2"/>
        <v>0.8601236476043277</v>
      </c>
      <c r="P22" s="10"/>
    </row>
    <row r="23" spans="1:16" ht="15">
      <c r="A23" s="13"/>
      <c r="B23" s="39">
        <v>359</v>
      </c>
      <c r="C23" s="21" t="s">
        <v>33</v>
      </c>
      <c r="D23" s="46">
        <v>2226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2226</v>
      </c>
      <c r="O23" s="47">
        <f t="shared" si="2"/>
        <v>0.8601236476043277</v>
      </c>
      <c r="P23" s="9"/>
    </row>
    <row r="24" spans="1:16" ht="15.75">
      <c r="A24" s="29" t="s">
        <v>3</v>
      </c>
      <c r="B24" s="30"/>
      <c r="C24" s="31"/>
      <c r="D24" s="32">
        <f aca="true" t="shared" si="6" ref="D24:M24">SUM(D25:D25)</f>
        <v>40374</v>
      </c>
      <c r="E24" s="32">
        <f t="shared" si="6"/>
        <v>0</v>
      </c>
      <c r="F24" s="32">
        <f t="shared" si="6"/>
        <v>336</v>
      </c>
      <c r="G24" s="32">
        <f t="shared" si="6"/>
        <v>93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40803</v>
      </c>
      <c r="O24" s="45">
        <f t="shared" si="2"/>
        <v>15.766228748068006</v>
      </c>
      <c r="P24" s="10"/>
    </row>
    <row r="25" spans="1:16" ht="15.75" thickBot="1">
      <c r="A25" s="12"/>
      <c r="B25" s="25">
        <v>361.1</v>
      </c>
      <c r="C25" s="20" t="s">
        <v>34</v>
      </c>
      <c r="D25" s="46">
        <v>40374</v>
      </c>
      <c r="E25" s="46">
        <v>0</v>
      </c>
      <c r="F25" s="46">
        <v>336</v>
      </c>
      <c r="G25" s="46">
        <v>93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40803</v>
      </c>
      <c r="O25" s="47">
        <f t="shared" si="2"/>
        <v>15.766228748068006</v>
      </c>
      <c r="P25" s="9"/>
    </row>
    <row r="26" spans="1:119" ht="16.5" thickBot="1">
      <c r="A26" s="14" t="s">
        <v>31</v>
      </c>
      <c r="B26" s="23"/>
      <c r="C26" s="22"/>
      <c r="D26" s="15">
        <f>SUM(D5,D11,D17,D22,D24)</f>
        <v>1598131</v>
      </c>
      <c r="E26" s="15">
        <f aca="true" t="shared" si="7" ref="E26:M26">SUM(E5,E11,E17,E22,E24)</f>
        <v>0</v>
      </c>
      <c r="F26" s="15">
        <f t="shared" si="7"/>
        <v>81209</v>
      </c>
      <c r="G26" s="15">
        <f t="shared" si="7"/>
        <v>93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1679433</v>
      </c>
      <c r="O26" s="38">
        <f t="shared" si="2"/>
        <v>648.9308346213293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45</v>
      </c>
      <c r="M28" s="48"/>
      <c r="N28" s="48"/>
      <c r="O28" s="43">
        <v>2588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thickBot="1">
      <c r="A30" s="52" t="s">
        <v>46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1120983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1120983</v>
      </c>
      <c r="O5" s="33">
        <f aca="true" t="shared" si="2" ref="O5:O29">(N5/O$31)</f>
        <v>461.88009888751543</v>
      </c>
      <c r="P5" s="6"/>
    </row>
    <row r="6" spans="1:16" ht="15">
      <c r="A6" s="12"/>
      <c r="B6" s="25">
        <v>311</v>
      </c>
      <c r="C6" s="20" t="s">
        <v>2</v>
      </c>
      <c r="D6" s="46">
        <v>868025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868025</v>
      </c>
      <c r="O6" s="47">
        <f t="shared" si="2"/>
        <v>357.6534816646065</v>
      </c>
      <c r="P6" s="9"/>
    </row>
    <row r="7" spans="1:16" ht="15">
      <c r="A7" s="12"/>
      <c r="B7" s="25">
        <v>312.41</v>
      </c>
      <c r="C7" s="20" t="s">
        <v>10</v>
      </c>
      <c r="D7" s="46">
        <v>15997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15997</v>
      </c>
      <c r="O7" s="47">
        <f t="shared" si="2"/>
        <v>6.591264936135146</v>
      </c>
      <c r="P7" s="9"/>
    </row>
    <row r="8" spans="1:16" ht="15">
      <c r="A8" s="12"/>
      <c r="B8" s="25">
        <v>314.1</v>
      </c>
      <c r="C8" s="20" t="s">
        <v>11</v>
      </c>
      <c r="D8" s="46">
        <v>106174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106174</v>
      </c>
      <c r="O8" s="47">
        <f t="shared" si="2"/>
        <v>43.74701277297075</v>
      </c>
      <c r="P8" s="9"/>
    </row>
    <row r="9" spans="1:16" ht="15">
      <c r="A9" s="12"/>
      <c r="B9" s="25">
        <v>314.2</v>
      </c>
      <c r="C9" s="20" t="s">
        <v>12</v>
      </c>
      <c r="D9" s="46">
        <v>114636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114636</v>
      </c>
      <c r="O9" s="47">
        <f t="shared" si="2"/>
        <v>47.2336217552534</v>
      </c>
      <c r="P9" s="9"/>
    </row>
    <row r="10" spans="1:16" ht="15">
      <c r="A10" s="12"/>
      <c r="B10" s="25">
        <v>316</v>
      </c>
      <c r="C10" s="20" t="s">
        <v>13</v>
      </c>
      <c r="D10" s="46">
        <v>16151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16151</v>
      </c>
      <c r="O10" s="47">
        <f t="shared" si="2"/>
        <v>6.6547177585496495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SUM(D12:D16)</f>
        <v>101088</v>
      </c>
      <c r="E11" s="32">
        <f t="shared" si="3"/>
        <v>0</v>
      </c>
      <c r="F11" s="32">
        <f t="shared" si="3"/>
        <v>39693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140781</v>
      </c>
      <c r="O11" s="45">
        <f t="shared" si="2"/>
        <v>58.0061804697157</v>
      </c>
      <c r="P11" s="10"/>
    </row>
    <row r="12" spans="1:16" ht="15">
      <c r="A12" s="12"/>
      <c r="B12" s="25">
        <v>322</v>
      </c>
      <c r="C12" s="20" t="s">
        <v>0</v>
      </c>
      <c r="D12" s="46">
        <v>41606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41606</v>
      </c>
      <c r="O12" s="47">
        <f t="shared" si="2"/>
        <v>17.142974866089823</v>
      </c>
      <c r="P12" s="9"/>
    </row>
    <row r="13" spans="1:16" ht="15">
      <c r="A13" s="12"/>
      <c r="B13" s="25">
        <v>323.1</v>
      </c>
      <c r="C13" s="20" t="s">
        <v>15</v>
      </c>
      <c r="D13" s="46">
        <v>35537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35537</v>
      </c>
      <c r="O13" s="47">
        <f t="shared" si="2"/>
        <v>14.642356819118254</v>
      </c>
      <c r="P13" s="9"/>
    </row>
    <row r="14" spans="1:16" ht="15">
      <c r="A14" s="12"/>
      <c r="B14" s="25">
        <v>323.7</v>
      </c>
      <c r="C14" s="20" t="s">
        <v>16</v>
      </c>
      <c r="D14" s="46">
        <v>12535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12535</v>
      </c>
      <c r="O14" s="47">
        <f t="shared" si="2"/>
        <v>5.164812525751957</v>
      </c>
      <c r="P14" s="9"/>
    </row>
    <row r="15" spans="1:16" ht="15">
      <c r="A15" s="12"/>
      <c r="B15" s="25">
        <v>325.1</v>
      </c>
      <c r="C15" s="20" t="s">
        <v>17</v>
      </c>
      <c r="D15" s="46">
        <v>0</v>
      </c>
      <c r="E15" s="46">
        <v>0</v>
      </c>
      <c r="F15" s="46">
        <v>39693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39693</v>
      </c>
      <c r="O15" s="47">
        <f t="shared" si="2"/>
        <v>16.35475896168109</v>
      </c>
      <c r="P15" s="9"/>
    </row>
    <row r="16" spans="1:16" ht="15">
      <c r="A16" s="12"/>
      <c r="B16" s="25">
        <v>329</v>
      </c>
      <c r="C16" s="20" t="s">
        <v>18</v>
      </c>
      <c r="D16" s="46">
        <v>11410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11410</v>
      </c>
      <c r="O16" s="47">
        <f t="shared" si="2"/>
        <v>4.7012772970745775</v>
      </c>
      <c r="P16" s="9"/>
    </row>
    <row r="17" spans="1:16" ht="15.75">
      <c r="A17" s="29" t="s">
        <v>19</v>
      </c>
      <c r="B17" s="30"/>
      <c r="C17" s="31"/>
      <c r="D17" s="32">
        <f aca="true" t="shared" si="4" ref="D17:M17">SUM(D18:D22)</f>
        <v>309709</v>
      </c>
      <c r="E17" s="32">
        <f t="shared" si="4"/>
        <v>0</v>
      </c>
      <c r="F17" s="32">
        <f t="shared" si="4"/>
        <v>0</v>
      </c>
      <c r="G17" s="32">
        <f t="shared" si="4"/>
        <v>84449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394158</v>
      </c>
      <c r="O17" s="45">
        <f t="shared" si="2"/>
        <v>162.4054388133498</v>
      </c>
      <c r="P17" s="10"/>
    </row>
    <row r="18" spans="1:16" ht="15">
      <c r="A18" s="12"/>
      <c r="B18" s="25">
        <v>334.35</v>
      </c>
      <c r="C18" s="20" t="s">
        <v>20</v>
      </c>
      <c r="D18" s="46">
        <v>0</v>
      </c>
      <c r="E18" s="46">
        <v>0</v>
      </c>
      <c r="F18" s="46">
        <v>0</v>
      </c>
      <c r="G18" s="46">
        <v>84449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84449</v>
      </c>
      <c r="O18" s="47">
        <f t="shared" si="2"/>
        <v>34.79563246806757</v>
      </c>
      <c r="P18" s="9"/>
    </row>
    <row r="19" spans="1:16" ht="15">
      <c r="A19" s="12"/>
      <c r="B19" s="25">
        <v>334.39</v>
      </c>
      <c r="C19" s="20" t="s">
        <v>21</v>
      </c>
      <c r="D19" s="46">
        <v>112500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112500</v>
      </c>
      <c r="O19" s="47">
        <f t="shared" si="2"/>
        <v>46.35352286773795</v>
      </c>
      <c r="P19" s="9"/>
    </row>
    <row r="20" spans="1:16" ht="15">
      <c r="A20" s="12"/>
      <c r="B20" s="25">
        <v>335.12</v>
      </c>
      <c r="C20" s="20" t="s">
        <v>22</v>
      </c>
      <c r="D20" s="46">
        <v>38636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38636</v>
      </c>
      <c r="O20" s="47">
        <f t="shared" si="2"/>
        <v>15.919241862381542</v>
      </c>
      <c r="P20" s="9"/>
    </row>
    <row r="21" spans="1:16" ht="15">
      <c r="A21" s="12"/>
      <c r="B21" s="25">
        <v>335.18</v>
      </c>
      <c r="C21" s="20" t="s">
        <v>23</v>
      </c>
      <c r="D21" s="46">
        <v>157573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157573</v>
      </c>
      <c r="O21" s="47">
        <f t="shared" si="2"/>
        <v>64.92501030078286</v>
      </c>
      <c r="P21" s="9"/>
    </row>
    <row r="22" spans="1:16" ht="15">
      <c r="A22" s="12"/>
      <c r="B22" s="25">
        <v>337.2</v>
      </c>
      <c r="C22" s="20" t="s">
        <v>24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1000</v>
      </c>
      <c r="O22" s="47">
        <f t="shared" si="2"/>
        <v>0.4120313143798929</v>
      </c>
      <c r="P22" s="9"/>
    </row>
    <row r="23" spans="1:16" ht="15.75">
      <c r="A23" s="29" t="s">
        <v>29</v>
      </c>
      <c r="B23" s="30"/>
      <c r="C23" s="31"/>
      <c r="D23" s="32">
        <f aca="true" t="shared" si="5" ref="D23:M23">SUM(D24:D24)</f>
        <v>1301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1301</v>
      </c>
      <c r="O23" s="45">
        <f t="shared" si="2"/>
        <v>0.5360527400082407</v>
      </c>
      <c r="P23" s="10"/>
    </row>
    <row r="24" spans="1:16" ht="15">
      <c r="A24" s="13"/>
      <c r="B24" s="39">
        <v>359</v>
      </c>
      <c r="C24" s="21" t="s">
        <v>33</v>
      </c>
      <c r="D24" s="46">
        <v>1301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1301</v>
      </c>
      <c r="O24" s="47">
        <f t="shared" si="2"/>
        <v>0.5360527400082407</v>
      </c>
      <c r="P24" s="9"/>
    </row>
    <row r="25" spans="1:16" ht="15.75">
      <c r="A25" s="29" t="s">
        <v>3</v>
      </c>
      <c r="B25" s="30"/>
      <c r="C25" s="31"/>
      <c r="D25" s="32">
        <f aca="true" t="shared" si="6" ref="D25:M25">SUM(D26:D26)</f>
        <v>30590</v>
      </c>
      <c r="E25" s="32">
        <f t="shared" si="6"/>
        <v>0</v>
      </c>
      <c r="F25" s="32">
        <f t="shared" si="6"/>
        <v>12190</v>
      </c>
      <c r="G25" s="32">
        <f t="shared" si="6"/>
        <v>43510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86290</v>
      </c>
      <c r="O25" s="45">
        <f t="shared" si="2"/>
        <v>35.55418211784096</v>
      </c>
      <c r="P25" s="10"/>
    </row>
    <row r="26" spans="1:16" ht="15">
      <c r="A26" s="12"/>
      <c r="B26" s="25">
        <v>361.1</v>
      </c>
      <c r="C26" s="20" t="s">
        <v>34</v>
      </c>
      <c r="D26" s="46">
        <v>30590</v>
      </c>
      <c r="E26" s="46">
        <v>0</v>
      </c>
      <c r="F26" s="46">
        <v>12190</v>
      </c>
      <c r="G26" s="46">
        <v>43510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86290</v>
      </c>
      <c r="O26" s="47">
        <f t="shared" si="2"/>
        <v>35.55418211784096</v>
      </c>
      <c r="P26" s="9"/>
    </row>
    <row r="27" spans="1:16" ht="15.75">
      <c r="A27" s="29" t="s">
        <v>30</v>
      </c>
      <c r="B27" s="30"/>
      <c r="C27" s="31"/>
      <c r="D27" s="32">
        <f aca="true" t="shared" si="7" ref="D27:M27">SUM(D28:D28)</f>
        <v>0</v>
      </c>
      <c r="E27" s="32">
        <f t="shared" si="7"/>
        <v>0</v>
      </c>
      <c r="F27" s="32">
        <f t="shared" si="7"/>
        <v>0</v>
      </c>
      <c r="G27" s="32">
        <f t="shared" si="7"/>
        <v>267000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267000</v>
      </c>
      <c r="O27" s="45">
        <f t="shared" si="2"/>
        <v>110.0123609394314</v>
      </c>
      <c r="P27" s="9"/>
    </row>
    <row r="28" spans="1:16" ht="15.75" thickBot="1">
      <c r="A28" s="12"/>
      <c r="B28" s="25">
        <v>384</v>
      </c>
      <c r="C28" s="20" t="s">
        <v>35</v>
      </c>
      <c r="D28" s="46">
        <v>0</v>
      </c>
      <c r="E28" s="46">
        <v>0</v>
      </c>
      <c r="F28" s="46">
        <v>0</v>
      </c>
      <c r="G28" s="46">
        <v>267000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267000</v>
      </c>
      <c r="O28" s="47">
        <f t="shared" si="2"/>
        <v>110.0123609394314</v>
      </c>
      <c r="P28" s="9"/>
    </row>
    <row r="29" spans="1:119" ht="16.5" thickBot="1">
      <c r="A29" s="14" t="s">
        <v>31</v>
      </c>
      <c r="B29" s="23"/>
      <c r="C29" s="22"/>
      <c r="D29" s="15">
        <f>SUM(D5,D11,D17,D23,D25,D27)</f>
        <v>1563671</v>
      </c>
      <c r="E29" s="15">
        <f aca="true" t="shared" si="8" ref="E29:M29">SUM(E5,E11,E17,E23,E25,E27)</f>
        <v>0</v>
      </c>
      <c r="F29" s="15">
        <f t="shared" si="8"/>
        <v>51883</v>
      </c>
      <c r="G29" s="15">
        <f t="shared" si="8"/>
        <v>394959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2010513</v>
      </c>
      <c r="O29" s="38">
        <f t="shared" si="2"/>
        <v>828.3943139678615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42</v>
      </c>
      <c r="M31" s="48"/>
      <c r="N31" s="48"/>
      <c r="O31" s="43">
        <v>2427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thickBot="1">
      <c r="A33" s="52" t="s">
        <v>46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1286973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1286973</v>
      </c>
      <c r="O5" s="33">
        <f aca="true" t="shared" si="2" ref="O5:O28">(N5/O$30)</f>
        <v>525.7242647058823</v>
      </c>
      <c r="P5" s="6"/>
    </row>
    <row r="6" spans="1:16" ht="15">
      <c r="A6" s="12"/>
      <c r="B6" s="25">
        <v>311</v>
      </c>
      <c r="C6" s="20" t="s">
        <v>2</v>
      </c>
      <c r="D6" s="46">
        <v>1018863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1018863</v>
      </c>
      <c r="O6" s="47">
        <f t="shared" si="2"/>
        <v>416.2022058823529</v>
      </c>
      <c r="P6" s="9"/>
    </row>
    <row r="7" spans="1:16" ht="15">
      <c r="A7" s="12"/>
      <c r="B7" s="25">
        <v>312.41</v>
      </c>
      <c r="C7" s="20" t="s">
        <v>10</v>
      </c>
      <c r="D7" s="46">
        <v>14621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14621</v>
      </c>
      <c r="O7" s="47">
        <f t="shared" si="2"/>
        <v>5.972630718954249</v>
      </c>
      <c r="P7" s="9"/>
    </row>
    <row r="8" spans="1:16" ht="15">
      <c r="A8" s="12"/>
      <c r="B8" s="25">
        <v>314.1</v>
      </c>
      <c r="C8" s="20" t="s">
        <v>11</v>
      </c>
      <c r="D8" s="46">
        <v>105765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105765</v>
      </c>
      <c r="O8" s="47">
        <f t="shared" si="2"/>
        <v>43.2046568627451</v>
      </c>
      <c r="P8" s="9"/>
    </row>
    <row r="9" spans="1:16" ht="15">
      <c r="A9" s="12"/>
      <c r="B9" s="25">
        <v>314.2</v>
      </c>
      <c r="C9" s="20" t="s">
        <v>12</v>
      </c>
      <c r="D9" s="46">
        <v>115929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115929</v>
      </c>
      <c r="O9" s="47">
        <f t="shared" si="2"/>
        <v>47.356617647058826</v>
      </c>
      <c r="P9" s="9"/>
    </row>
    <row r="10" spans="1:16" ht="15">
      <c r="A10" s="12"/>
      <c r="B10" s="25">
        <v>316</v>
      </c>
      <c r="C10" s="20" t="s">
        <v>13</v>
      </c>
      <c r="D10" s="46">
        <v>31795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31795</v>
      </c>
      <c r="O10" s="47">
        <f t="shared" si="2"/>
        <v>12.988153594771243</v>
      </c>
      <c r="P10" s="9"/>
    </row>
    <row r="11" spans="1:16" ht="15.75">
      <c r="A11" s="29" t="s">
        <v>65</v>
      </c>
      <c r="B11" s="30"/>
      <c r="C11" s="31"/>
      <c r="D11" s="32">
        <f aca="true" t="shared" si="3" ref="D11:M11">SUM(D12:D15)</f>
        <v>101283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101283</v>
      </c>
      <c r="O11" s="45">
        <f t="shared" si="2"/>
        <v>41.37377450980392</v>
      </c>
      <c r="P11" s="10"/>
    </row>
    <row r="12" spans="1:16" ht="15">
      <c r="A12" s="12"/>
      <c r="B12" s="25">
        <v>322</v>
      </c>
      <c r="C12" s="20" t="s">
        <v>0</v>
      </c>
      <c r="D12" s="46">
        <v>48621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48621</v>
      </c>
      <c r="O12" s="47">
        <f t="shared" si="2"/>
        <v>19.86151960784314</v>
      </c>
      <c r="P12" s="9"/>
    </row>
    <row r="13" spans="1:16" ht="15">
      <c r="A13" s="12"/>
      <c r="B13" s="25">
        <v>323.1</v>
      </c>
      <c r="C13" s="20" t="s">
        <v>15</v>
      </c>
      <c r="D13" s="46">
        <v>32150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32150</v>
      </c>
      <c r="O13" s="47">
        <f t="shared" si="2"/>
        <v>13.133169934640524</v>
      </c>
      <c r="P13" s="9"/>
    </row>
    <row r="14" spans="1:16" ht="15">
      <c r="A14" s="12"/>
      <c r="B14" s="25">
        <v>323.7</v>
      </c>
      <c r="C14" s="20" t="s">
        <v>16</v>
      </c>
      <c r="D14" s="46">
        <v>11934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11934</v>
      </c>
      <c r="O14" s="47">
        <f t="shared" si="2"/>
        <v>4.875</v>
      </c>
      <c r="P14" s="9"/>
    </row>
    <row r="15" spans="1:16" ht="15">
      <c r="A15" s="12"/>
      <c r="B15" s="25">
        <v>329</v>
      </c>
      <c r="C15" s="20" t="s">
        <v>66</v>
      </c>
      <c r="D15" s="46">
        <v>8578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8578</v>
      </c>
      <c r="O15" s="47">
        <f t="shared" si="2"/>
        <v>3.5040849673202614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SUM(D17:D19)</f>
        <v>217687</v>
      </c>
      <c r="E16" s="32">
        <f t="shared" si="4"/>
        <v>0</v>
      </c>
      <c r="F16" s="32">
        <f t="shared" si="4"/>
        <v>0</v>
      </c>
      <c r="G16" s="32">
        <f t="shared" si="4"/>
        <v>281848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499535</v>
      </c>
      <c r="O16" s="45">
        <f t="shared" si="2"/>
        <v>204.05841503267973</v>
      </c>
      <c r="P16" s="10"/>
    </row>
    <row r="17" spans="1:16" ht="15">
      <c r="A17" s="12"/>
      <c r="B17" s="25">
        <v>334.39</v>
      </c>
      <c r="C17" s="20" t="s">
        <v>21</v>
      </c>
      <c r="D17" s="46">
        <v>1858</v>
      </c>
      <c r="E17" s="46">
        <v>0</v>
      </c>
      <c r="F17" s="46">
        <v>0</v>
      </c>
      <c r="G17" s="46">
        <v>281848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283706</v>
      </c>
      <c r="O17" s="47">
        <f t="shared" si="2"/>
        <v>115.89297385620915</v>
      </c>
      <c r="P17" s="9"/>
    </row>
    <row r="18" spans="1:16" ht="15">
      <c r="A18" s="12"/>
      <c r="B18" s="25">
        <v>335.12</v>
      </c>
      <c r="C18" s="20" t="s">
        <v>22</v>
      </c>
      <c r="D18" s="46">
        <v>44965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44965</v>
      </c>
      <c r="O18" s="47">
        <f t="shared" si="2"/>
        <v>18.368055555555557</v>
      </c>
      <c r="P18" s="9"/>
    </row>
    <row r="19" spans="1:16" ht="15">
      <c r="A19" s="12"/>
      <c r="B19" s="25">
        <v>335.18</v>
      </c>
      <c r="C19" s="20" t="s">
        <v>23</v>
      </c>
      <c r="D19" s="46">
        <v>170864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170864</v>
      </c>
      <c r="O19" s="47">
        <f t="shared" si="2"/>
        <v>69.79738562091504</v>
      </c>
      <c r="P19" s="9"/>
    </row>
    <row r="20" spans="1:16" ht="15.75">
      <c r="A20" s="29" t="s">
        <v>29</v>
      </c>
      <c r="B20" s="30"/>
      <c r="C20" s="31"/>
      <c r="D20" s="32">
        <f aca="true" t="shared" si="5" ref="D20:M20">SUM(D21:D21)</f>
        <v>7595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7595</v>
      </c>
      <c r="O20" s="45">
        <f t="shared" si="2"/>
        <v>3.102532679738562</v>
      </c>
      <c r="P20" s="10"/>
    </row>
    <row r="21" spans="1:16" ht="15">
      <c r="A21" s="13"/>
      <c r="B21" s="39">
        <v>359</v>
      </c>
      <c r="C21" s="21" t="s">
        <v>33</v>
      </c>
      <c r="D21" s="46">
        <v>7595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7595</v>
      </c>
      <c r="O21" s="47">
        <f t="shared" si="2"/>
        <v>3.102532679738562</v>
      </c>
      <c r="P21" s="9"/>
    </row>
    <row r="22" spans="1:16" ht="15.75">
      <c r="A22" s="29" t="s">
        <v>3</v>
      </c>
      <c r="B22" s="30"/>
      <c r="C22" s="31"/>
      <c r="D22" s="32">
        <f aca="true" t="shared" si="6" ref="D22:M22">SUM(D23:D25)</f>
        <v>67969</v>
      </c>
      <c r="E22" s="32">
        <f t="shared" si="6"/>
        <v>0</v>
      </c>
      <c r="F22" s="32">
        <f t="shared" si="6"/>
        <v>29458</v>
      </c>
      <c r="G22" s="32">
        <f t="shared" si="6"/>
        <v>143676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241103</v>
      </c>
      <c r="O22" s="45">
        <f t="shared" si="2"/>
        <v>98.48978758169935</v>
      </c>
      <c r="P22" s="10"/>
    </row>
    <row r="23" spans="1:16" ht="15">
      <c r="A23" s="12"/>
      <c r="B23" s="25">
        <v>361.1</v>
      </c>
      <c r="C23" s="20" t="s">
        <v>34</v>
      </c>
      <c r="D23" s="46">
        <v>67969</v>
      </c>
      <c r="E23" s="46">
        <v>0</v>
      </c>
      <c r="F23" s="46">
        <v>12788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80757</v>
      </c>
      <c r="O23" s="47">
        <f t="shared" si="2"/>
        <v>32.9889705882353</v>
      </c>
      <c r="P23" s="9"/>
    </row>
    <row r="24" spans="1:16" ht="15">
      <c r="A24" s="12"/>
      <c r="B24" s="25">
        <v>363.11</v>
      </c>
      <c r="C24" s="20" t="s">
        <v>17</v>
      </c>
      <c r="D24" s="46">
        <v>0</v>
      </c>
      <c r="E24" s="46">
        <v>0</v>
      </c>
      <c r="F24" s="46">
        <v>16670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16670</v>
      </c>
      <c r="O24" s="47">
        <f t="shared" si="2"/>
        <v>6.809640522875817</v>
      </c>
      <c r="P24" s="9"/>
    </row>
    <row r="25" spans="1:16" ht="15">
      <c r="A25" s="12"/>
      <c r="B25" s="25">
        <v>369.9</v>
      </c>
      <c r="C25" s="20" t="s">
        <v>62</v>
      </c>
      <c r="D25" s="46">
        <v>0</v>
      </c>
      <c r="E25" s="46">
        <v>0</v>
      </c>
      <c r="F25" s="46">
        <v>0</v>
      </c>
      <c r="G25" s="46">
        <v>143676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143676</v>
      </c>
      <c r="O25" s="47">
        <f t="shared" si="2"/>
        <v>58.69117647058823</v>
      </c>
      <c r="P25" s="9"/>
    </row>
    <row r="26" spans="1:16" ht="15.75">
      <c r="A26" s="29" t="s">
        <v>30</v>
      </c>
      <c r="B26" s="30"/>
      <c r="C26" s="31"/>
      <c r="D26" s="32">
        <f aca="true" t="shared" si="7" ref="D26:M26">SUM(D27:D27)</f>
        <v>0</v>
      </c>
      <c r="E26" s="32">
        <f t="shared" si="7"/>
        <v>0</v>
      </c>
      <c r="F26" s="32">
        <f t="shared" si="7"/>
        <v>0</v>
      </c>
      <c r="G26" s="32">
        <f t="shared" si="7"/>
        <v>88551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88551</v>
      </c>
      <c r="O26" s="45">
        <f t="shared" si="2"/>
        <v>36.17279411764706</v>
      </c>
      <c r="P26" s="9"/>
    </row>
    <row r="27" spans="1:16" ht="15.75" thickBot="1">
      <c r="A27" s="12"/>
      <c r="B27" s="25">
        <v>384</v>
      </c>
      <c r="C27" s="20" t="s">
        <v>35</v>
      </c>
      <c r="D27" s="46">
        <v>0</v>
      </c>
      <c r="E27" s="46">
        <v>0</v>
      </c>
      <c r="F27" s="46">
        <v>0</v>
      </c>
      <c r="G27" s="46">
        <v>88551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88551</v>
      </c>
      <c r="O27" s="47">
        <f t="shared" si="2"/>
        <v>36.17279411764706</v>
      </c>
      <c r="P27" s="9"/>
    </row>
    <row r="28" spans="1:119" ht="16.5" thickBot="1">
      <c r="A28" s="14" t="s">
        <v>31</v>
      </c>
      <c r="B28" s="23"/>
      <c r="C28" s="22"/>
      <c r="D28" s="15">
        <f>SUM(D5,D11,D16,D20,D22,D26)</f>
        <v>1681507</v>
      </c>
      <c r="E28" s="15">
        <f aca="true" t="shared" si="8" ref="E28:M28">SUM(E5,E11,E16,E20,E22,E26)</f>
        <v>0</v>
      </c>
      <c r="F28" s="15">
        <f t="shared" si="8"/>
        <v>29458</v>
      </c>
      <c r="G28" s="15">
        <f t="shared" si="8"/>
        <v>514075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2225040</v>
      </c>
      <c r="O28" s="38">
        <f t="shared" si="2"/>
        <v>908.9215686274509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67</v>
      </c>
      <c r="M30" s="48"/>
      <c r="N30" s="48"/>
      <c r="O30" s="43">
        <v>2448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46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1634034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1634034</v>
      </c>
      <c r="O5" s="33">
        <f aca="true" t="shared" si="2" ref="O5:O19">(N5/O$21)</f>
        <v>577.8055162659123</v>
      </c>
      <c r="P5" s="6"/>
    </row>
    <row r="6" spans="1:16" ht="15">
      <c r="A6" s="12"/>
      <c r="B6" s="25">
        <v>311</v>
      </c>
      <c r="C6" s="20" t="s">
        <v>2</v>
      </c>
      <c r="D6" s="46">
        <v>1134700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1134700</v>
      </c>
      <c r="O6" s="47">
        <f t="shared" si="2"/>
        <v>401.23762376237624</v>
      </c>
      <c r="P6" s="9"/>
    </row>
    <row r="7" spans="1:16" ht="15">
      <c r="A7" s="12"/>
      <c r="B7" s="25">
        <v>314.1</v>
      </c>
      <c r="C7" s="20" t="s">
        <v>11</v>
      </c>
      <c r="D7" s="46">
        <v>264806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264806</v>
      </c>
      <c r="O7" s="47">
        <f t="shared" si="2"/>
        <v>93.63719943422913</v>
      </c>
      <c r="P7" s="9"/>
    </row>
    <row r="8" spans="1:16" ht="15">
      <c r="A8" s="12"/>
      <c r="B8" s="25">
        <v>314.9</v>
      </c>
      <c r="C8" s="20" t="s">
        <v>88</v>
      </c>
      <c r="D8" s="46">
        <v>234528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234528</v>
      </c>
      <c r="O8" s="47">
        <f t="shared" si="2"/>
        <v>82.93069306930693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SUM(D10:D12)</f>
        <v>227693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227693</v>
      </c>
      <c r="O9" s="45">
        <f t="shared" si="2"/>
        <v>80.51379066478076</v>
      </c>
      <c r="P9" s="10"/>
    </row>
    <row r="10" spans="1:16" ht="15">
      <c r="A10" s="12"/>
      <c r="B10" s="25">
        <v>322</v>
      </c>
      <c r="C10" s="20" t="s">
        <v>0</v>
      </c>
      <c r="D10" s="46">
        <v>136752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136752</v>
      </c>
      <c r="O10" s="47">
        <f t="shared" si="2"/>
        <v>48.35643564356435</v>
      </c>
      <c r="P10" s="9"/>
    </row>
    <row r="11" spans="1:16" ht="15">
      <c r="A11" s="12"/>
      <c r="B11" s="25">
        <v>323.1</v>
      </c>
      <c r="C11" s="20" t="s">
        <v>15</v>
      </c>
      <c r="D11" s="46">
        <v>57199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57199</v>
      </c>
      <c r="O11" s="47">
        <f t="shared" si="2"/>
        <v>20.225954738330977</v>
      </c>
      <c r="P11" s="9"/>
    </row>
    <row r="12" spans="1:16" ht="15">
      <c r="A12" s="12"/>
      <c r="B12" s="25">
        <v>325.2</v>
      </c>
      <c r="C12" s="20" t="s">
        <v>77</v>
      </c>
      <c r="D12" s="46">
        <v>33742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33742</v>
      </c>
      <c r="O12" s="47">
        <f t="shared" si="2"/>
        <v>11.93140028288543</v>
      </c>
      <c r="P12" s="9"/>
    </row>
    <row r="13" spans="1:16" ht="15.75">
      <c r="A13" s="29" t="s">
        <v>19</v>
      </c>
      <c r="B13" s="30"/>
      <c r="C13" s="31"/>
      <c r="D13" s="32">
        <f aca="true" t="shared" si="4" ref="D13:M13">SUM(D14:D16)</f>
        <v>72619</v>
      </c>
      <c r="E13" s="32">
        <f t="shared" si="4"/>
        <v>0</v>
      </c>
      <c r="F13" s="32">
        <f t="shared" si="4"/>
        <v>0</v>
      </c>
      <c r="G13" s="32">
        <f t="shared" si="4"/>
        <v>237074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309693</v>
      </c>
      <c r="O13" s="45">
        <f t="shared" si="2"/>
        <v>109.50954738330977</v>
      </c>
      <c r="P13" s="10"/>
    </row>
    <row r="14" spans="1:16" ht="15">
      <c r="A14" s="12"/>
      <c r="B14" s="25">
        <v>334.49</v>
      </c>
      <c r="C14" s="20" t="s">
        <v>92</v>
      </c>
      <c r="D14" s="46">
        <v>0</v>
      </c>
      <c r="E14" s="46">
        <v>0</v>
      </c>
      <c r="F14" s="46">
        <v>0</v>
      </c>
      <c r="G14" s="46">
        <v>48430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48430</v>
      </c>
      <c r="O14" s="47">
        <f t="shared" si="2"/>
        <v>17.125176803394623</v>
      </c>
      <c r="P14" s="9"/>
    </row>
    <row r="15" spans="1:16" ht="15">
      <c r="A15" s="12"/>
      <c r="B15" s="25">
        <v>335.12</v>
      </c>
      <c r="C15" s="20" t="s">
        <v>56</v>
      </c>
      <c r="D15" s="46">
        <v>72619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72619</v>
      </c>
      <c r="O15" s="47">
        <f t="shared" si="2"/>
        <v>25.678571428571427</v>
      </c>
      <c r="P15" s="9"/>
    </row>
    <row r="16" spans="1:16" ht="15">
      <c r="A16" s="12"/>
      <c r="B16" s="25">
        <v>335.18</v>
      </c>
      <c r="C16" s="20" t="s">
        <v>59</v>
      </c>
      <c r="D16" s="46">
        <v>0</v>
      </c>
      <c r="E16" s="46">
        <v>0</v>
      </c>
      <c r="F16" s="46">
        <v>0</v>
      </c>
      <c r="G16" s="46">
        <v>188644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188644</v>
      </c>
      <c r="O16" s="47">
        <f t="shared" si="2"/>
        <v>66.70579915134371</v>
      </c>
      <c r="P16" s="9"/>
    </row>
    <row r="17" spans="1:16" ht="15.75">
      <c r="A17" s="29" t="s">
        <v>3</v>
      </c>
      <c r="B17" s="30"/>
      <c r="C17" s="31"/>
      <c r="D17" s="32">
        <f aca="true" t="shared" si="5" ref="D17:M17">SUM(D18:D18)</f>
        <v>70844</v>
      </c>
      <c r="E17" s="32">
        <f t="shared" si="5"/>
        <v>0</v>
      </c>
      <c r="F17" s="32">
        <f t="shared" si="5"/>
        <v>0</v>
      </c>
      <c r="G17" s="32">
        <f t="shared" si="5"/>
        <v>7021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77865</v>
      </c>
      <c r="O17" s="45">
        <f t="shared" si="2"/>
        <v>27.533592644978782</v>
      </c>
      <c r="P17" s="10"/>
    </row>
    <row r="18" spans="1:16" ht="15.75" thickBot="1">
      <c r="A18" s="12"/>
      <c r="B18" s="25">
        <v>361.1</v>
      </c>
      <c r="C18" s="20" t="s">
        <v>34</v>
      </c>
      <c r="D18" s="46">
        <v>70844</v>
      </c>
      <c r="E18" s="46">
        <v>0</v>
      </c>
      <c r="F18" s="46">
        <v>0</v>
      </c>
      <c r="G18" s="46">
        <v>7021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77865</v>
      </c>
      <c r="O18" s="47">
        <f t="shared" si="2"/>
        <v>27.533592644978782</v>
      </c>
      <c r="P18" s="9"/>
    </row>
    <row r="19" spans="1:119" ht="16.5" thickBot="1">
      <c r="A19" s="14" t="s">
        <v>31</v>
      </c>
      <c r="B19" s="23"/>
      <c r="C19" s="22"/>
      <c r="D19" s="15">
        <f>SUM(D5,D9,D13,D17)</f>
        <v>2005190</v>
      </c>
      <c r="E19" s="15">
        <f aca="true" t="shared" si="6" ref="E19:M19">SUM(E5,E9,E13,E17)</f>
        <v>0</v>
      </c>
      <c r="F19" s="15">
        <f t="shared" si="6"/>
        <v>0</v>
      </c>
      <c r="G19" s="15">
        <f t="shared" si="6"/>
        <v>244095</v>
      </c>
      <c r="H19" s="15">
        <f t="shared" si="6"/>
        <v>0</v>
      </c>
      <c r="I19" s="15">
        <f t="shared" si="6"/>
        <v>0</v>
      </c>
      <c r="J19" s="15">
        <f t="shared" si="6"/>
        <v>0</v>
      </c>
      <c r="K19" s="15">
        <f t="shared" si="6"/>
        <v>0</v>
      </c>
      <c r="L19" s="15">
        <f t="shared" si="6"/>
        <v>0</v>
      </c>
      <c r="M19" s="15">
        <f t="shared" si="6"/>
        <v>0</v>
      </c>
      <c r="N19" s="15">
        <f t="shared" si="1"/>
        <v>2249285</v>
      </c>
      <c r="O19" s="38">
        <f t="shared" si="2"/>
        <v>795.3624469589816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6"/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9"/>
    </row>
    <row r="21" spans="1:15" ht="15">
      <c r="A21" s="40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8" t="s">
        <v>93</v>
      </c>
      <c r="M21" s="48"/>
      <c r="N21" s="48"/>
      <c r="O21" s="43">
        <v>2828</v>
      </c>
    </row>
    <row r="22" spans="1:15" ht="1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  <row r="23" spans="1:15" ht="15.75" customHeight="1" thickBot="1">
      <c r="A23" s="52" t="s">
        <v>46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1587752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1587752</v>
      </c>
      <c r="O5" s="33">
        <f aca="true" t="shared" si="2" ref="O5:O19">(N5/O$21)</f>
        <v>569.2907852276802</v>
      </c>
      <c r="P5" s="6"/>
    </row>
    <row r="6" spans="1:16" ht="15">
      <c r="A6" s="12"/>
      <c r="B6" s="25">
        <v>311</v>
      </c>
      <c r="C6" s="20" t="s">
        <v>2</v>
      </c>
      <c r="D6" s="46">
        <v>1087636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1087636</v>
      </c>
      <c r="O6" s="47">
        <f t="shared" si="2"/>
        <v>389.9734671925421</v>
      </c>
      <c r="P6" s="9"/>
    </row>
    <row r="7" spans="1:16" ht="15">
      <c r="A7" s="12"/>
      <c r="B7" s="25">
        <v>314.1</v>
      </c>
      <c r="C7" s="20" t="s">
        <v>11</v>
      </c>
      <c r="D7" s="46">
        <v>257841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257841</v>
      </c>
      <c r="O7" s="47">
        <f t="shared" si="2"/>
        <v>92.44926496952313</v>
      </c>
      <c r="P7" s="9"/>
    </row>
    <row r="8" spans="1:16" ht="15">
      <c r="A8" s="12"/>
      <c r="B8" s="25">
        <v>314.9</v>
      </c>
      <c r="C8" s="20" t="s">
        <v>88</v>
      </c>
      <c r="D8" s="46">
        <v>242275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242275</v>
      </c>
      <c r="O8" s="47">
        <f t="shared" si="2"/>
        <v>86.86805306561492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SUM(D10:D12)</f>
        <v>181053</v>
      </c>
      <c r="E9" s="32">
        <f t="shared" si="3"/>
        <v>0</v>
      </c>
      <c r="F9" s="32">
        <f t="shared" si="3"/>
        <v>52542</v>
      </c>
      <c r="G9" s="32">
        <f t="shared" si="3"/>
        <v>35000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268595</v>
      </c>
      <c r="O9" s="45">
        <f t="shared" si="2"/>
        <v>96.30512728576551</v>
      </c>
      <c r="P9" s="10"/>
    </row>
    <row r="10" spans="1:16" ht="15">
      <c r="A10" s="12"/>
      <c r="B10" s="25">
        <v>322</v>
      </c>
      <c r="C10" s="20" t="s">
        <v>0</v>
      </c>
      <c r="D10" s="46">
        <v>123086</v>
      </c>
      <c r="E10" s="46">
        <v>0</v>
      </c>
      <c r="F10" s="46">
        <v>0</v>
      </c>
      <c r="G10" s="46">
        <v>35000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158086</v>
      </c>
      <c r="O10" s="47">
        <f t="shared" si="2"/>
        <v>56.68196486195769</v>
      </c>
      <c r="P10" s="9"/>
    </row>
    <row r="11" spans="1:16" ht="15">
      <c r="A11" s="12"/>
      <c r="B11" s="25">
        <v>323.1</v>
      </c>
      <c r="C11" s="20" t="s">
        <v>15</v>
      </c>
      <c r="D11" s="46">
        <v>57967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57967</v>
      </c>
      <c r="O11" s="47">
        <f t="shared" si="2"/>
        <v>20.784152025815704</v>
      </c>
      <c r="P11" s="9"/>
    </row>
    <row r="12" spans="1:16" ht="15">
      <c r="A12" s="12"/>
      <c r="B12" s="25">
        <v>325.2</v>
      </c>
      <c r="C12" s="20" t="s">
        <v>77</v>
      </c>
      <c r="D12" s="46">
        <v>0</v>
      </c>
      <c r="E12" s="46">
        <v>0</v>
      </c>
      <c r="F12" s="46">
        <v>52542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52542</v>
      </c>
      <c r="O12" s="47">
        <f t="shared" si="2"/>
        <v>18.839010397992112</v>
      </c>
      <c r="P12" s="9"/>
    </row>
    <row r="13" spans="1:16" ht="15.75">
      <c r="A13" s="29" t="s">
        <v>19</v>
      </c>
      <c r="B13" s="30"/>
      <c r="C13" s="31"/>
      <c r="D13" s="32">
        <f aca="true" t="shared" si="4" ref="D13:M13">SUM(D14:D16)</f>
        <v>115477</v>
      </c>
      <c r="E13" s="32">
        <f t="shared" si="4"/>
        <v>0</v>
      </c>
      <c r="F13" s="32">
        <f t="shared" si="4"/>
        <v>0</v>
      </c>
      <c r="G13" s="32">
        <f t="shared" si="4"/>
        <v>200092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315569</v>
      </c>
      <c r="O13" s="45">
        <f t="shared" si="2"/>
        <v>113.14772319827895</v>
      </c>
      <c r="P13" s="10"/>
    </row>
    <row r="14" spans="1:16" ht="15">
      <c r="A14" s="12"/>
      <c r="B14" s="25">
        <v>334.69</v>
      </c>
      <c r="C14" s="20" t="s">
        <v>78</v>
      </c>
      <c r="D14" s="46">
        <v>35107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35107</v>
      </c>
      <c r="O14" s="47">
        <f t="shared" si="2"/>
        <v>12.587665830046612</v>
      </c>
      <c r="P14" s="9"/>
    </row>
    <row r="15" spans="1:16" ht="15">
      <c r="A15" s="12"/>
      <c r="B15" s="25">
        <v>335.12</v>
      </c>
      <c r="C15" s="20" t="s">
        <v>56</v>
      </c>
      <c r="D15" s="46">
        <v>80370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80370</v>
      </c>
      <c r="O15" s="47">
        <f t="shared" si="2"/>
        <v>28.81678020795984</v>
      </c>
      <c r="P15" s="9"/>
    </row>
    <row r="16" spans="1:16" ht="15">
      <c r="A16" s="12"/>
      <c r="B16" s="25">
        <v>335.16</v>
      </c>
      <c r="C16" s="20" t="s">
        <v>89</v>
      </c>
      <c r="D16" s="46">
        <v>0</v>
      </c>
      <c r="E16" s="46">
        <v>0</v>
      </c>
      <c r="F16" s="46">
        <v>0</v>
      </c>
      <c r="G16" s="46">
        <v>200092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200092</v>
      </c>
      <c r="O16" s="47">
        <f t="shared" si="2"/>
        <v>71.7432771602725</v>
      </c>
      <c r="P16" s="9"/>
    </row>
    <row r="17" spans="1:16" ht="15.75">
      <c r="A17" s="29" t="s">
        <v>3</v>
      </c>
      <c r="B17" s="30"/>
      <c r="C17" s="31"/>
      <c r="D17" s="32">
        <f aca="true" t="shared" si="5" ref="D17:M17">SUM(D18:D18)</f>
        <v>90729</v>
      </c>
      <c r="E17" s="32">
        <f t="shared" si="5"/>
        <v>0</v>
      </c>
      <c r="F17" s="32">
        <f t="shared" si="5"/>
        <v>0</v>
      </c>
      <c r="G17" s="32">
        <f t="shared" si="5"/>
        <v>2561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93290</v>
      </c>
      <c r="O17" s="45">
        <f t="shared" si="2"/>
        <v>33.44926496952313</v>
      </c>
      <c r="P17" s="10"/>
    </row>
    <row r="18" spans="1:16" ht="15.75" thickBot="1">
      <c r="A18" s="12"/>
      <c r="B18" s="25">
        <v>361.1</v>
      </c>
      <c r="C18" s="20" t="s">
        <v>34</v>
      </c>
      <c r="D18" s="46">
        <v>90729</v>
      </c>
      <c r="E18" s="46">
        <v>0</v>
      </c>
      <c r="F18" s="46">
        <v>0</v>
      </c>
      <c r="G18" s="46">
        <v>2561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93290</v>
      </c>
      <c r="O18" s="47">
        <f t="shared" si="2"/>
        <v>33.44926496952313</v>
      </c>
      <c r="P18" s="9"/>
    </row>
    <row r="19" spans="1:119" ht="16.5" thickBot="1">
      <c r="A19" s="14" t="s">
        <v>31</v>
      </c>
      <c r="B19" s="23"/>
      <c r="C19" s="22"/>
      <c r="D19" s="15">
        <f>SUM(D5,D9,D13,D17)</f>
        <v>1975011</v>
      </c>
      <c r="E19" s="15">
        <f aca="true" t="shared" si="6" ref="E19:M19">SUM(E5,E9,E13,E17)</f>
        <v>0</v>
      </c>
      <c r="F19" s="15">
        <f t="shared" si="6"/>
        <v>52542</v>
      </c>
      <c r="G19" s="15">
        <f t="shared" si="6"/>
        <v>237653</v>
      </c>
      <c r="H19" s="15">
        <f t="shared" si="6"/>
        <v>0</v>
      </c>
      <c r="I19" s="15">
        <f t="shared" si="6"/>
        <v>0</v>
      </c>
      <c r="J19" s="15">
        <f t="shared" si="6"/>
        <v>0</v>
      </c>
      <c r="K19" s="15">
        <f t="shared" si="6"/>
        <v>0</v>
      </c>
      <c r="L19" s="15">
        <f t="shared" si="6"/>
        <v>0</v>
      </c>
      <c r="M19" s="15">
        <f t="shared" si="6"/>
        <v>0</v>
      </c>
      <c r="N19" s="15">
        <f t="shared" si="1"/>
        <v>2265206</v>
      </c>
      <c r="O19" s="38">
        <f t="shared" si="2"/>
        <v>812.1929006812478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6"/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9"/>
    </row>
    <row r="21" spans="1:15" ht="15">
      <c r="A21" s="40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8" t="s">
        <v>90</v>
      </c>
      <c r="M21" s="48"/>
      <c r="N21" s="48"/>
      <c r="O21" s="43">
        <v>2789</v>
      </c>
    </row>
    <row r="22" spans="1:15" ht="1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  <row r="23" spans="1:15" ht="15.75" customHeight="1" thickBot="1">
      <c r="A23" s="52" t="s">
        <v>46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1547983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1547983</v>
      </c>
      <c r="O5" s="33">
        <f aca="true" t="shared" si="2" ref="O5:O20">(N5/O$22)</f>
        <v>564.7511856986501</v>
      </c>
      <c r="P5" s="6"/>
    </row>
    <row r="6" spans="1:16" ht="15">
      <c r="A6" s="12"/>
      <c r="B6" s="25">
        <v>311</v>
      </c>
      <c r="C6" s="20" t="s">
        <v>2</v>
      </c>
      <c r="D6" s="46">
        <v>1057835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1057835</v>
      </c>
      <c r="O6" s="47">
        <f t="shared" si="2"/>
        <v>385.93031740240787</v>
      </c>
      <c r="P6" s="9"/>
    </row>
    <row r="7" spans="1:16" ht="15">
      <c r="A7" s="12"/>
      <c r="B7" s="25">
        <v>314.1</v>
      </c>
      <c r="C7" s="20" t="s">
        <v>11</v>
      </c>
      <c r="D7" s="46">
        <v>252440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252440</v>
      </c>
      <c r="O7" s="47">
        <f t="shared" si="2"/>
        <v>92.09777453484129</v>
      </c>
      <c r="P7" s="9"/>
    </row>
    <row r="8" spans="1:16" ht="15">
      <c r="A8" s="12"/>
      <c r="B8" s="25">
        <v>319</v>
      </c>
      <c r="C8" s="20" t="s">
        <v>70</v>
      </c>
      <c r="D8" s="46">
        <v>237708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237708</v>
      </c>
      <c r="O8" s="47">
        <f t="shared" si="2"/>
        <v>86.72309376140095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SUM(D10:D12)</f>
        <v>274037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274037</v>
      </c>
      <c r="O9" s="45">
        <f t="shared" si="2"/>
        <v>99.97701568770522</v>
      </c>
      <c r="P9" s="10"/>
    </row>
    <row r="10" spans="1:16" ht="15">
      <c r="A10" s="12"/>
      <c r="B10" s="25">
        <v>322</v>
      </c>
      <c r="C10" s="20" t="s">
        <v>0</v>
      </c>
      <c r="D10" s="46">
        <v>163144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163144</v>
      </c>
      <c r="O10" s="47">
        <f t="shared" si="2"/>
        <v>59.51988325428675</v>
      </c>
      <c r="P10" s="9"/>
    </row>
    <row r="11" spans="1:16" ht="15">
      <c r="A11" s="12"/>
      <c r="B11" s="25">
        <v>323.1</v>
      </c>
      <c r="C11" s="20" t="s">
        <v>15</v>
      </c>
      <c r="D11" s="46">
        <v>59679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59679</v>
      </c>
      <c r="O11" s="47">
        <f t="shared" si="2"/>
        <v>21.77271068952937</v>
      </c>
      <c r="P11" s="9"/>
    </row>
    <row r="12" spans="1:16" ht="15">
      <c r="A12" s="12"/>
      <c r="B12" s="25">
        <v>325.1</v>
      </c>
      <c r="C12" s="20" t="s">
        <v>17</v>
      </c>
      <c r="D12" s="46">
        <v>51214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51214</v>
      </c>
      <c r="O12" s="47">
        <f t="shared" si="2"/>
        <v>18.684421743889093</v>
      </c>
      <c r="P12" s="9"/>
    </row>
    <row r="13" spans="1:16" ht="15.75">
      <c r="A13" s="29" t="s">
        <v>19</v>
      </c>
      <c r="B13" s="30"/>
      <c r="C13" s="31"/>
      <c r="D13" s="32">
        <f aca="true" t="shared" si="4" ref="D13:M13">SUM(D14:D15)</f>
        <v>60457</v>
      </c>
      <c r="E13" s="32">
        <f t="shared" si="4"/>
        <v>0</v>
      </c>
      <c r="F13" s="32">
        <f t="shared" si="4"/>
        <v>0</v>
      </c>
      <c r="G13" s="32">
        <f t="shared" si="4"/>
        <v>194356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254813</v>
      </c>
      <c r="O13" s="45">
        <f t="shared" si="2"/>
        <v>92.96351696461146</v>
      </c>
      <c r="P13" s="10"/>
    </row>
    <row r="14" spans="1:16" ht="15">
      <c r="A14" s="12"/>
      <c r="B14" s="25">
        <v>335.12</v>
      </c>
      <c r="C14" s="20" t="s">
        <v>56</v>
      </c>
      <c r="D14" s="46">
        <v>60457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60457</v>
      </c>
      <c r="O14" s="47">
        <f t="shared" si="2"/>
        <v>22.056548704852244</v>
      </c>
      <c r="P14" s="9"/>
    </row>
    <row r="15" spans="1:16" ht="15">
      <c r="A15" s="12"/>
      <c r="B15" s="25">
        <v>335.18</v>
      </c>
      <c r="C15" s="20" t="s">
        <v>59</v>
      </c>
      <c r="D15" s="46">
        <v>0</v>
      </c>
      <c r="E15" s="46">
        <v>0</v>
      </c>
      <c r="F15" s="46">
        <v>0</v>
      </c>
      <c r="G15" s="46">
        <v>194356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194356</v>
      </c>
      <c r="O15" s="47">
        <f t="shared" si="2"/>
        <v>70.90696825975921</v>
      </c>
      <c r="P15" s="9"/>
    </row>
    <row r="16" spans="1:16" ht="15.75">
      <c r="A16" s="29" t="s">
        <v>29</v>
      </c>
      <c r="B16" s="30"/>
      <c r="C16" s="31"/>
      <c r="D16" s="32">
        <f aca="true" t="shared" si="5" ref="D16:M16">SUM(D17:D17)</f>
        <v>125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125</v>
      </c>
      <c r="O16" s="45">
        <f t="shared" si="2"/>
        <v>0.04560379423568041</v>
      </c>
      <c r="P16" s="10"/>
    </row>
    <row r="17" spans="1:16" ht="15">
      <c r="A17" s="13"/>
      <c r="B17" s="39">
        <v>354</v>
      </c>
      <c r="C17" s="21" t="s">
        <v>80</v>
      </c>
      <c r="D17" s="46">
        <v>125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125</v>
      </c>
      <c r="O17" s="47">
        <f t="shared" si="2"/>
        <v>0.04560379423568041</v>
      </c>
      <c r="P17" s="9"/>
    </row>
    <row r="18" spans="1:16" ht="15.75">
      <c r="A18" s="29" t="s">
        <v>3</v>
      </c>
      <c r="B18" s="30"/>
      <c r="C18" s="31"/>
      <c r="D18" s="32">
        <f aca="true" t="shared" si="6" ref="D18:M18">SUM(D19:D19)</f>
        <v>19140</v>
      </c>
      <c r="E18" s="32">
        <f t="shared" si="6"/>
        <v>0</v>
      </c>
      <c r="F18" s="32">
        <f t="shared" si="6"/>
        <v>0</v>
      </c>
      <c r="G18" s="32">
        <f t="shared" si="6"/>
        <v>14409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33549</v>
      </c>
      <c r="O18" s="45">
        <f t="shared" si="2"/>
        <v>12.239693542502737</v>
      </c>
      <c r="P18" s="10"/>
    </row>
    <row r="19" spans="1:16" ht="15.75" thickBot="1">
      <c r="A19" s="12"/>
      <c r="B19" s="25">
        <v>361.1</v>
      </c>
      <c r="C19" s="20" t="s">
        <v>34</v>
      </c>
      <c r="D19" s="46">
        <v>19140</v>
      </c>
      <c r="E19" s="46">
        <v>0</v>
      </c>
      <c r="F19" s="46">
        <v>0</v>
      </c>
      <c r="G19" s="46">
        <v>14409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33549</v>
      </c>
      <c r="O19" s="47">
        <f t="shared" si="2"/>
        <v>12.239693542502737</v>
      </c>
      <c r="P19" s="9"/>
    </row>
    <row r="20" spans="1:119" ht="16.5" thickBot="1">
      <c r="A20" s="14" t="s">
        <v>31</v>
      </c>
      <c r="B20" s="23"/>
      <c r="C20" s="22"/>
      <c r="D20" s="15">
        <f>SUM(D5,D9,D13,D16,D18)</f>
        <v>1901742</v>
      </c>
      <c r="E20" s="15">
        <f aca="true" t="shared" si="7" ref="E20:M20">SUM(E5,E9,E13,E16,E18)</f>
        <v>0</v>
      </c>
      <c r="F20" s="15">
        <f t="shared" si="7"/>
        <v>0</v>
      </c>
      <c r="G20" s="15">
        <f t="shared" si="7"/>
        <v>208765</v>
      </c>
      <c r="H20" s="15">
        <f t="shared" si="7"/>
        <v>0</v>
      </c>
      <c r="I20" s="15">
        <f t="shared" si="7"/>
        <v>0</v>
      </c>
      <c r="J20" s="15">
        <f t="shared" si="7"/>
        <v>0</v>
      </c>
      <c r="K20" s="15">
        <f t="shared" si="7"/>
        <v>0</v>
      </c>
      <c r="L20" s="15">
        <f t="shared" si="7"/>
        <v>0</v>
      </c>
      <c r="M20" s="15">
        <f t="shared" si="7"/>
        <v>0</v>
      </c>
      <c r="N20" s="15">
        <f t="shared" si="1"/>
        <v>2110507</v>
      </c>
      <c r="O20" s="38">
        <f t="shared" si="2"/>
        <v>769.9770156877053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5" ht="15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8" t="s">
        <v>86</v>
      </c>
      <c r="M22" s="48"/>
      <c r="N22" s="48"/>
      <c r="O22" s="43">
        <v>2741</v>
      </c>
    </row>
    <row r="23" spans="1:15" ht="1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  <row r="24" spans="1:15" ht="15.75" customHeight="1" thickBot="1">
      <c r="A24" s="52" t="s">
        <v>46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1571959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1571959</v>
      </c>
      <c r="O5" s="33">
        <f aca="true" t="shared" si="2" ref="O5:O22">(N5/O$24)</f>
        <v>576.8656880733945</v>
      </c>
      <c r="P5" s="6"/>
    </row>
    <row r="6" spans="1:16" ht="15">
      <c r="A6" s="12"/>
      <c r="B6" s="25">
        <v>311</v>
      </c>
      <c r="C6" s="20" t="s">
        <v>2</v>
      </c>
      <c r="D6" s="46">
        <v>1079850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1079850</v>
      </c>
      <c r="O6" s="47">
        <f t="shared" si="2"/>
        <v>396.27522935779814</v>
      </c>
      <c r="P6" s="9"/>
    </row>
    <row r="7" spans="1:16" ht="15">
      <c r="A7" s="12"/>
      <c r="B7" s="25">
        <v>314.1</v>
      </c>
      <c r="C7" s="20" t="s">
        <v>11</v>
      </c>
      <c r="D7" s="46">
        <v>265266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265266</v>
      </c>
      <c r="O7" s="47">
        <f t="shared" si="2"/>
        <v>97.34532110091743</v>
      </c>
      <c r="P7" s="9"/>
    </row>
    <row r="8" spans="1:16" ht="15">
      <c r="A8" s="12"/>
      <c r="B8" s="25">
        <v>319</v>
      </c>
      <c r="C8" s="20" t="s">
        <v>70</v>
      </c>
      <c r="D8" s="46">
        <v>226843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226843</v>
      </c>
      <c r="O8" s="47">
        <f t="shared" si="2"/>
        <v>83.2451376146789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SUM(D10:D12)</f>
        <v>148808</v>
      </c>
      <c r="E9" s="32">
        <f t="shared" si="3"/>
        <v>0</v>
      </c>
      <c r="F9" s="32">
        <f t="shared" si="3"/>
        <v>22205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171013</v>
      </c>
      <c r="O9" s="45">
        <f t="shared" si="2"/>
        <v>62.75706422018349</v>
      </c>
      <c r="P9" s="10"/>
    </row>
    <row r="10" spans="1:16" ht="15">
      <c r="A10" s="12"/>
      <c r="B10" s="25">
        <v>322</v>
      </c>
      <c r="C10" s="20" t="s">
        <v>0</v>
      </c>
      <c r="D10" s="46">
        <v>68766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68766</v>
      </c>
      <c r="O10" s="47">
        <f t="shared" si="2"/>
        <v>25.235229357798165</v>
      </c>
      <c r="P10" s="9"/>
    </row>
    <row r="11" spans="1:16" ht="15">
      <c r="A11" s="12"/>
      <c r="B11" s="25">
        <v>323.1</v>
      </c>
      <c r="C11" s="20" t="s">
        <v>15</v>
      </c>
      <c r="D11" s="46">
        <v>58733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58733</v>
      </c>
      <c r="O11" s="47">
        <f t="shared" si="2"/>
        <v>21.553394495412846</v>
      </c>
      <c r="P11" s="9"/>
    </row>
    <row r="12" spans="1:16" ht="15">
      <c r="A12" s="12"/>
      <c r="B12" s="25">
        <v>325.1</v>
      </c>
      <c r="C12" s="20" t="s">
        <v>17</v>
      </c>
      <c r="D12" s="46">
        <v>21309</v>
      </c>
      <c r="E12" s="46">
        <v>0</v>
      </c>
      <c r="F12" s="46">
        <v>22205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43514</v>
      </c>
      <c r="O12" s="47">
        <f t="shared" si="2"/>
        <v>15.968440366972477</v>
      </c>
      <c r="P12" s="9"/>
    </row>
    <row r="13" spans="1:16" ht="15.75">
      <c r="A13" s="29" t="s">
        <v>19</v>
      </c>
      <c r="B13" s="30"/>
      <c r="C13" s="31"/>
      <c r="D13" s="32">
        <f aca="true" t="shared" si="4" ref="D13:M13">SUM(D14:D15)</f>
        <v>81509</v>
      </c>
      <c r="E13" s="32">
        <f t="shared" si="4"/>
        <v>117521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199030</v>
      </c>
      <c r="O13" s="45">
        <f t="shared" si="2"/>
        <v>73.03853211009174</v>
      </c>
      <c r="P13" s="10"/>
    </row>
    <row r="14" spans="1:16" ht="15">
      <c r="A14" s="12"/>
      <c r="B14" s="25">
        <v>334.69</v>
      </c>
      <c r="C14" s="20" t="s">
        <v>78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1000</v>
      </c>
      <c r="O14" s="47">
        <f t="shared" si="2"/>
        <v>0.3669724770642202</v>
      </c>
      <c r="P14" s="9"/>
    </row>
    <row r="15" spans="1:16" ht="15">
      <c r="A15" s="12"/>
      <c r="B15" s="25">
        <v>335.12</v>
      </c>
      <c r="C15" s="20" t="s">
        <v>56</v>
      </c>
      <c r="D15" s="46">
        <v>80509</v>
      </c>
      <c r="E15" s="46">
        <v>117521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198030</v>
      </c>
      <c r="O15" s="47">
        <f t="shared" si="2"/>
        <v>72.67155963302753</v>
      </c>
      <c r="P15" s="9"/>
    </row>
    <row r="16" spans="1:16" ht="15.75">
      <c r="A16" s="29" t="s">
        <v>29</v>
      </c>
      <c r="B16" s="30"/>
      <c r="C16" s="31"/>
      <c r="D16" s="32">
        <f aca="true" t="shared" si="5" ref="D16:M16">SUM(D17:D17)</f>
        <v>250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250</v>
      </c>
      <c r="O16" s="45">
        <f t="shared" si="2"/>
        <v>0.09174311926605505</v>
      </c>
      <c r="P16" s="10"/>
    </row>
    <row r="17" spans="1:16" ht="15">
      <c r="A17" s="13"/>
      <c r="B17" s="39">
        <v>354</v>
      </c>
      <c r="C17" s="21" t="s">
        <v>80</v>
      </c>
      <c r="D17" s="46">
        <v>250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250</v>
      </c>
      <c r="O17" s="47">
        <f t="shared" si="2"/>
        <v>0.09174311926605505</v>
      </c>
      <c r="P17" s="9"/>
    </row>
    <row r="18" spans="1:16" ht="15.75">
      <c r="A18" s="29" t="s">
        <v>3</v>
      </c>
      <c r="B18" s="30"/>
      <c r="C18" s="31"/>
      <c r="D18" s="32">
        <f aca="true" t="shared" si="6" ref="D18:M18">SUM(D19:D19)</f>
        <v>18991</v>
      </c>
      <c r="E18" s="32">
        <f t="shared" si="6"/>
        <v>0</v>
      </c>
      <c r="F18" s="32">
        <f t="shared" si="6"/>
        <v>102</v>
      </c>
      <c r="G18" s="32">
        <f t="shared" si="6"/>
        <v>74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19167</v>
      </c>
      <c r="O18" s="45">
        <f t="shared" si="2"/>
        <v>7.033761467889908</v>
      </c>
      <c r="P18" s="10"/>
    </row>
    <row r="19" spans="1:16" ht="15">
      <c r="A19" s="12"/>
      <c r="B19" s="25">
        <v>361.1</v>
      </c>
      <c r="C19" s="20" t="s">
        <v>34</v>
      </c>
      <c r="D19" s="46">
        <v>18991</v>
      </c>
      <c r="E19" s="46">
        <v>0</v>
      </c>
      <c r="F19" s="46">
        <v>102</v>
      </c>
      <c r="G19" s="46">
        <v>74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19167</v>
      </c>
      <c r="O19" s="47">
        <f t="shared" si="2"/>
        <v>7.033761467889908</v>
      </c>
      <c r="P19" s="9"/>
    </row>
    <row r="20" spans="1:16" ht="15.75">
      <c r="A20" s="29" t="s">
        <v>30</v>
      </c>
      <c r="B20" s="30"/>
      <c r="C20" s="31"/>
      <c r="D20" s="32">
        <f aca="true" t="shared" si="7" ref="D20:M20">SUM(D21:D21)</f>
        <v>143735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143735</v>
      </c>
      <c r="O20" s="45">
        <f t="shared" si="2"/>
        <v>52.746788990825685</v>
      </c>
      <c r="P20" s="9"/>
    </row>
    <row r="21" spans="1:16" ht="15.75" thickBot="1">
      <c r="A21" s="12"/>
      <c r="B21" s="25">
        <v>381</v>
      </c>
      <c r="C21" s="20" t="s">
        <v>83</v>
      </c>
      <c r="D21" s="46">
        <v>143735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143735</v>
      </c>
      <c r="O21" s="47">
        <f t="shared" si="2"/>
        <v>52.746788990825685</v>
      </c>
      <c r="P21" s="9"/>
    </row>
    <row r="22" spans="1:119" ht="16.5" thickBot="1">
      <c r="A22" s="14" t="s">
        <v>31</v>
      </c>
      <c r="B22" s="23"/>
      <c r="C22" s="22"/>
      <c r="D22" s="15">
        <f>SUM(D5,D9,D13,D16,D18,D20)</f>
        <v>1965252</v>
      </c>
      <c r="E22" s="15">
        <f aca="true" t="shared" si="8" ref="E22:M22">SUM(E5,E9,E13,E16,E18,E20)</f>
        <v>117521</v>
      </c>
      <c r="F22" s="15">
        <f t="shared" si="8"/>
        <v>22307</v>
      </c>
      <c r="G22" s="15">
        <f t="shared" si="8"/>
        <v>74</v>
      </c>
      <c r="H22" s="15">
        <f t="shared" si="8"/>
        <v>0</v>
      </c>
      <c r="I22" s="15">
        <f t="shared" si="8"/>
        <v>0</v>
      </c>
      <c r="J22" s="15">
        <f t="shared" si="8"/>
        <v>0</v>
      </c>
      <c r="K22" s="15">
        <f t="shared" si="8"/>
        <v>0</v>
      </c>
      <c r="L22" s="15">
        <f t="shared" si="8"/>
        <v>0</v>
      </c>
      <c r="M22" s="15">
        <f t="shared" si="8"/>
        <v>0</v>
      </c>
      <c r="N22" s="15">
        <f t="shared" si="1"/>
        <v>2105154</v>
      </c>
      <c r="O22" s="38">
        <f t="shared" si="2"/>
        <v>772.5335779816513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5" ht="15">
      <c r="A24" s="40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8" t="s">
        <v>84</v>
      </c>
      <c r="M24" s="48"/>
      <c r="N24" s="48"/>
      <c r="O24" s="43">
        <v>2725</v>
      </c>
    </row>
    <row r="25" spans="1:15" ht="1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5" ht="15.75" customHeight="1" thickBot="1">
      <c r="A26" s="52" t="s">
        <v>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SUM(D6:D7)</f>
        <v>1264610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1264610</v>
      </c>
      <c r="O5" s="33">
        <f aca="true" t="shared" si="2" ref="O5:O21">(N5/O$23)</f>
        <v>465.9579955784819</v>
      </c>
      <c r="P5" s="6"/>
    </row>
    <row r="6" spans="1:16" ht="15">
      <c r="A6" s="12"/>
      <c r="B6" s="25">
        <v>311</v>
      </c>
      <c r="C6" s="20" t="s">
        <v>2</v>
      </c>
      <c r="D6" s="46">
        <v>1014005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1014005</v>
      </c>
      <c r="O6" s="47">
        <f t="shared" si="2"/>
        <v>373.62011790714814</v>
      </c>
      <c r="P6" s="9"/>
    </row>
    <row r="7" spans="1:16" ht="15">
      <c r="A7" s="12"/>
      <c r="B7" s="25">
        <v>314.1</v>
      </c>
      <c r="C7" s="20" t="s">
        <v>11</v>
      </c>
      <c r="D7" s="46">
        <v>250605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250605</v>
      </c>
      <c r="O7" s="47">
        <f t="shared" si="2"/>
        <v>92.33787767133383</v>
      </c>
      <c r="P7" s="9"/>
    </row>
    <row r="8" spans="1:16" ht="15.75">
      <c r="A8" s="29" t="s">
        <v>14</v>
      </c>
      <c r="B8" s="30"/>
      <c r="C8" s="31"/>
      <c r="D8" s="32">
        <f aca="true" t="shared" si="3" ref="D8:M8">SUM(D9:D11)</f>
        <v>116508</v>
      </c>
      <c r="E8" s="32">
        <f t="shared" si="3"/>
        <v>0</v>
      </c>
      <c r="F8" s="32">
        <f t="shared" si="3"/>
        <v>33611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150119</v>
      </c>
      <c r="O8" s="45">
        <f t="shared" si="2"/>
        <v>55.312822402358144</v>
      </c>
      <c r="P8" s="10"/>
    </row>
    <row r="9" spans="1:16" ht="15">
      <c r="A9" s="12"/>
      <c r="B9" s="25">
        <v>322</v>
      </c>
      <c r="C9" s="20" t="s">
        <v>0</v>
      </c>
      <c r="D9" s="46">
        <v>62624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62624</v>
      </c>
      <c r="O9" s="47">
        <f t="shared" si="2"/>
        <v>23.07442888725129</v>
      </c>
      <c r="P9" s="9"/>
    </row>
    <row r="10" spans="1:16" ht="15">
      <c r="A10" s="12"/>
      <c r="B10" s="25">
        <v>323.1</v>
      </c>
      <c r="C10" s="20" t="s">
        <v>15</v>
      </c>
      <c r="D10" s="46">
        <v>53884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53884</v>
      </c>
      <c r="O10" s="47">
        <f t="shared" si="2"/>
        <v>19.854089904200443</v>
      </c>
      <c r="P10" s="9"/>
    </row>
    <row r="11" spans="1:16" ht="15">
      <c r="A11" s="12"/>
      <c r="B11" s="25">
        <v>325.2</v>
      </c>
      <c r="C11" s="20" t="s">
        <v>77</v>
      </c>
      <c r="D11" s="46">
        <v>0</v>
      </c>
      <c r="E11" s="46">
        <v>0</v>
      </c>
      <c r="F11" s="46">
        <v>33611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33611</v>
      </c>
      <c r="O11" s="47">
        <f t="shared" si="2"/>
        <v>12.38430361090641</v>
      </c>
      <c r="P11" s="9"/>
    </row>
    <row r="12" spans="1:16" ht="15.75">
      <c r="A12" s="29" t="s">
        <v>19</v>
      </c>
      <c r="B12" s="30"/>
      <c r="C12" s="31"/>
      <c r="D12" s="32">
        <f aca="true" t="shared" si="4" ref="D12:M12">SUM(D13:D16)</f>
        <v>301331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301331</v>
      </c>
      <c r="O12" s="45">
        <f t="shared" si="2"/>
        <v>111.02837140751659</v>
      </c>
      <c r="P12" s="10"/>
    </row>
    <row r="13" spans="1:16" ht="15">
      <c r="A13" s="12"/>
      <c r="B13" s="25">
        <v>334.69</v>
      </c>
      <c r="C13" s="20" t="s">
        <v>78</v>
      </c>
      <c r="D13" s="46">
        <v>1000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1000</v>
      </c>
      <c r="O13" s="47">
        <f t="shared" si="2"/>
        <v>0.36845983787767134</v>
      </c>
      <c r="P13" s="9"/>
    </row>
    <row r="14" spans="1:16" ht="15">
      <c r="A14" s="12"/>
      <c r="B14" s="25">
        <v>335.12</v>
      </c>
      <c r="C14" s="20" t="s">
        <v>56</v>
      </c>
      <c r="D14" s="46">
        <v>69855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69855</v>
      </c>
      <c r="O14" s="47">
        <f t="shared" si="2"/>
        <v>25.73876197494473</v>
      </c>
      <c r="P14" s="9"/>
    </row>
    <row r="15" spans="1:16" ht="15">
      <c r="A15" s="12"/>
      <c r="B15" s="25">
        <v>335.18</v>
      </c>
      <c r="C15" s="20" t="s">
        <v>59</v>
      </c>
      <c r="D15" s="46">
        <v>212222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212222</v>
      </c>
      <c r="O15" s="47">
        <f t="shared" si="2"/>
        <v>78.19528371407516</v>
      </c>
      <c r="P15" s="9"/>
    </row>
    <row r="16" spans="1:16" ht="15">
      <c r="A16" s="12"/>
      <c r="B16" s="25">
        <v>335.49</v>
      </c>
      <c r="C16" s="20" t="s">
        <v>79</v>
      </c>
      <c r="D16" s="46">
        <v>18254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18254</v>
      </c>
      <c r="O16" s="47">
        <f t="shared" si="2"/>
        <v>6.725865880619012</v>
      </c>
      <c r="P16" s="9"/>
    </row>
    <row r="17" spans="1:16" ht="15.75">
      <c r="A17" s="29" t="s">
        <v>29</v>
      </c>
      <c r="B17" s="30"/>
      <c r="C17" s="31"/>
      <c r="D17" s="32">
        <f aca="true" t="shared" si="5" ref="D17:M17">SUM(D18:D18)</f>
        <v>175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175</v>
      </c>
      <c r="O17" s="45">
        <f t="shared" si="2"/>
        <v>0.06448047162859248</v>
      </c>
      <c r="P17" s="10"/>
    </row>
    <row r="18" spans="1:16" ht="15">
      <c r="A18" s="13"/>
      <c r="B18" s="39">
        <v>354</v>
      </c>
      <c r="C18" s="21" t="s">
        <v>80</v>
      </c>
      <c r="D18" s="46">
        <v>175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175</v>
      </c>
      <c r="O18" s="47">
        <f t="shared" si="2"/>
        <v>0.06448047162859248</v>
      </c>
      <c r="P18" s="9"/>
    </row>
    <row r="19" spans="1:16" ht="15.75">
      <c r="A19" s="29" t="s">
        <v>3</v>
      </c>
      <c r="B19" s="30"/>
      <c r="C19" s="31"/>
      <c r="D19" s="32">
        <f aca="true" t="shared" si="6" ref="D19:M19">SUM(D20:D20)</f>
        <v>17707</v>
      </c>
      <c r="E19" s="32">
        <f t="shared" si="6"/>
        <v>0</v>
      </c>
      <c r="F19" s="32">
        <f t="shared" si="6"/>
        <v>559</v>
      </c>
      <c r="G19" s="32">
        <f t="shared" si="6"/>
        <v>123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18389</v>
      </c>
      <c r="O19" s="45">
        <f t="shared" si="2"/>
        <v>6.775607958732498</v>
      </c>
      <c r="P19" s="10"/>
    </row>
    <row r="20" spans="1:16" ht="15.75" thickBot="1">
      <c r="A20" s="12"/>
      <c r="B20" s="25">
        <v>361.1</v>
      </c>
      <c r="C20" s="20" t="s">
        <v>34</v>
      </c>
      <c r="D20" s="46">
        <v>17707</v>
      </c>
      <c r="E20" s="46">
        <v>0</v>
      </c>
      <c r="F20" s="46">
        <v>559</v>
      </c>
      <c r="G20" s="46">
        <v>123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18389</v>
      </c>
      <c r="O20" s="47">
        <f t="shared" si="2"/>
        <v>6.775607958732498</v>
      </c>
      <c r="P20" s="9"/>
    </row>
    <row r="21" spans="1:119" ht="16.5" thickBot="1">
      <c r="A21" s="14" t="s">
        <v>31</v>
      </c>
      <c r="B21" s="23"/>
      <c r="C21" s="22"/>
      <c r="D21" s="15">
        <f>SUM(D5,D8,D12,D17,D19)</f>
        <v>1700331</v>
      </c>
      <c r="E21" s="15">
        <f aca="true" t="shared" si="7" ref="E21:M21">SUM(E5,E8,E12,E17,E19)</f>
        <v>0</v>
      </c>
      <c r="F21" s="15">
        <f t="shared" si="7"/>
        <v>34170</v>
      </c>
      <c r="G21" s="15">
        <f t="shared" si="7"/>
        <v>123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1734624</v>
      </c>
      <c r="O21" s="38">
        <f t="shared" si="2"/>
        <v>639.1392778187178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5" ht="15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81</v>
      </c>
      <c r="M23" s="48"/>
      <c r="N23" s="48"/>
      <c r="O23" s="43">
        <v>2714</v>
      </c>
    </row>
    <row r="24" spans="1:15" ht="1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 ht="15.75" customHeight="1" thickBot="1">
      <c r="A25" s="52" t="s">
        <v>46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1320161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1320161</v>
      </c>
      <c r="O5" s="33">
        <f aca="true" t="shared" si="2" ref="O5:O29">(N5/O$31)</f>
        <v>490.5837978446674</v>
      </c>
      <c r="P5" s="6"/>
    </row>
    <row r="6" spans="1:16" ht="15">
      <c r="A6" s="12"/>
      <c r="B6" s="25">
        <v>311</v>
      </c>
      <c r="C6" s="20" t="s">
        <v>2</v>
      </c>
      <c r="D6" s="46">
        <v>1014499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1014499</v>
      </c>
      <c r="O6" s="47">
        <f t="shared" si="2"/>
        <v>376.99702712746193</v>
      </c>
      <c r="P6" s="9"/>
    </row>
    <row r="7" spans="1:16" ht="15">
      <c r="A7" s="12"/>
      <c r="B7" s="25">
        <v>312.1</v>
      </c>
      <c r="C7" s="20" t="s">
        <v>69</v>
      </c>
      <c r="D7" s="46">
        <v>18191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18191</v>
      </c>
      <c r="O7" s="47">
        <f t="shared" si="2"/>
        <v>6.759940542549238</v>
      </c>
      <c r="P7" s="9"/>
    </row>
    <row r="8" spans="1:16" ht="15">
      <c r="A8" s="12"/>
      <c r="B8" s="25">
        <v>314.1</v>
      </c>
      <c r="C8" s="20" t="s">
        <v>11</v>
      </c>
      <c r="D8" s="46">
        <v>133451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133451</v>
      </c>
      <c r="O8" s="47">
        <f t="shared" si="2"/>
        <v>49.5916016350799</v>
      </c>
      <c r="P8" s="9"/>
    </row>
    <row r="9" spans="1:16" ht="15">
      <c r="A9" s="12"/>
      <c r="B9" s="25">
        <v>315</v>
      </c>
      <c r="C9" s="20" t="s">
        <v>53</v>
      </c>
      <c r="D9" s="46">
        <v>136985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136985</v>
      </c>
      <c r="O9" s="47">
        <f t="shared" si="2"/>
        <v>50.90486807878112</v>
      </c>
      <c r="P9" s="9"/>
    </row>
    <row r="10" spans="1:16" ht="15">
      <c r="A10" s="12"/>
      <c r="B10" s="25">
        <v>316</v>
      </c>
      <c r="C10" s="20" t="s">
        <v>54</v>
      </c>
      <c r="D10" s="46">
        <v>17035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17035</v>
      </c>
      <c r="O10" s="47">
        <f t="shared" si="2"/>
        <v>6.3303604607952435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SUM(D12:D16)</f>
        <v>105416</v>
      </c>
      <c r="E11" s="32">
        <f t="shared" si="3"/>
        <v>0</v>
      </c>
      <c r="F11" s="32">
        <f t="shared" si="3"/>
        <v>48011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153427</v>
      </c>
      <c r="O11" s="45">
        <f t="shared" si="2"/>
        <v>57.01486436269045</v>
      </c>
      <c r="P11" s="10"/>
    </row>
    <row r="12" spans="1:16" ht="15">
      <c r="A12" s="12"/>
      <c r="B12" s="25">
        <v>322</v>
      </c>
      <c r="C12" s="20" t="s">
        <v>0</v>
      </c>
      <c r="D12" s="46">
        <v>47293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47293</v>
      </c>
      <c r="O12" s="47">
        <f t="shared" si="2"/>
        <v>17.57450761798588</v>
      </c>
      <c r="P12" s="9"/>
    </row>
    <row r="13" spans="1:16" ht="15">
      <c r="A13" s="12"/>
      <c r="B13" s="25">
        <v>323.1</v>
      </c>
      <c r="C13" s="20" t="s">
        <v>15</v>
      </c>
      <c r="D13" s="46">
        <v>39938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39938</v>
      </c>
      <c r="O13" s="47">
        <f t="shared" si="2"/>
        <v>14.84132292827945</v>
      </c>
      <c r="P13" s="9"/>
    </row>
    <row r="14" spans="1:16" ht="15">
      <c r="A14" s="12"/>
      <c r="B14" s="25">
        <v>323.7</v>
      </c>
      <c r="C14" s="20" t="s">
        <v>16</v>
      </c>
      <c r="D14" s="46">
        <v>17390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17390</v>
      </c>
      <c r="O14" s="47">
        <f t="shared" si="2"/>
        <v>6.462281679672984</v>
      </c>
      <c r="P14" s="9"/>
    </row>
    <row r="15" spans="1:16" ht="15">
      <c r="A15" s="12"/>
      <c r="B15" s="25">
        <v>325.1</v>
      </c>
      <c r="C15" s="20" t="s">
        <v>17</v>
      </c>
      <c r="D15" s="46">
        <v>0</v>
      </c>
      <c r="E15" s="46">
        <v>0</v>
      </c>
      <c r="F15" s="46">
        <v>48011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48011</v>
      </c>
      <c r="O15" s="47">
        <f t="shared" si="2"/>
        <v>17.84132292827945</v>
      </c>
      <c r="P15" s="9"/>
    </row>
    <row r="16" spans="1:16" ht="15">
      <c r="A16" s="12"/>
      <c r="B16" s="25">
        <v>329</v>
      </c>
      <c r="C16" s="20" t="s">
        <v>18</v>
      </c>
      <c r="D16" s="46">
        <v>795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795</v>
      </c>
      <c r="O16" s="47">
        <f t="shared" si="2"/>
        <v>0.2954292084726867</v>
      </c>
      <c r="P16" s="9"/>
    </row>
    <row r="17" spans="1:16" ht="15.75">
      <c r="A17" s="29" t="s">
        <v>19</v>
      </c>
      <c r="B17" s="30"/>
      <c r="C17" s="31"/>
      <c r="D17" s="32">
        <f aca="true" t="shared" si="4" ref="D17:M17">SUM(D18:D24)</f>
        <v>373255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373255</v>
      </c>
      <c r="O17" s="45">
        <f t="shared" si="2"/>
        <v>138.70494240059458</v>
      </c>
      <c r="P17" s="10"/>
    </row>
    <row r="18" spans="1:16" ht="15">
      <c r="A18" s="12"/>
      <c r="B18" s="25">
        <v>334.39</v>
      </c>
      <c r="C18" s="20" t="s">
        <v>21</v>
      </c>
      <c r="D18" s="46">
        <v>95037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95037</v>
      </c>
      <c r="O18" s="47">
        <f t="shared" si="2"/>
        <v>35.31661092530658</v>
      </c>
      <c r="P18" s="9"/>
    </row>
    <row r="19" spans="1:16" ht="15">
      <c r="A19" s="12"/>
      <c r="B19" s="25">
        <v>335.12</v>
      </c>
      <c r="C19" s="20" t="s">
        <v>56</v>
      </c>
      <c r="D19" s="46">
        <v>66818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66818</v>
      </c>
      <c r="O19" s="47">
        <f t="shared" si="2"/>
        <v>24.83017465626161</v>
      </c>
      <c r="P19" s="9"/>
    </row>
    <row r="20" spans="1:16" ht="15">
      <c r="A20" s="12"/>
      <c r="B20" s="25">
        <v>335.14</v>
      </c>
      <c r="C20" s="20" t="s">
        <v>57</v>
      </c>
      <c r="D20" s="46">
        <v>160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160</v>
      </c>
      <c r="O20" s="47">
        <f t="shared" si="2"/>
        <v>0.059457450761798585</v>
      </c>
      <c r="P20" s="9"/>
    </row>
    <row r="21" spans="1:16" ht="15">
      <c r="A21" s="12"/>
      <c r="B21" s="25">
        <v>335.15</v>
      </c>
      <c r="C21" s="20" t="s">
        <v>58</v>
      </c>
      <c r="D21" s="46">
        <v>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</v>
      </c>
      <c r="O21" s="47">
        <f t="shared" si="2"/>
        <v>0.018208844295800816</v>
      </c>
      <c r="P21" s="9"/>
    </row>
    <row r="22" spans="1:16" ht="15">
      <c r="A22" s="12"/>
      <c r="B22" s="25">
        <v>335.18</v>
      </c>
      <c r="C22" s="20" t="s">
        <v>59</v>
      </c>
      <c r="D22" s="46">
        <v>205721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205721</v>
      </c>
      <c r="O22" s="47">
        <f t="shared" si="2"/>
        <v>76.4477889260498</v>
      </c>
      <c r="P22" s="9"/>
    </row>
    <row r="23" spans="1:16" ht="15">
      <c r="A23" s="12"/>
      <c r="B23" s="25">
        <v>337.2</v>
      </c>
      <c r="C23" s="20" t="s">
        <v>24</v>
      </c>
      <c r="D23" s="46">
        <v>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1000</v>
      </c>
      <c r="O23" s="47">
        <f t="shared" si="2"/>
        <v>0.37160906726124115</v>
      </c>
      <c r="P23" s="9"/>
    </row>
    <row r="24" spans="1:16" ht="15">
      <c r="A24" s="12"/>
      <c r="B24" s="25">
        <v>338</v>
      </c>
      <c r="C24" s="20" t="s">
        <v>60</v>
      </c>
      <c r="D24" s="46">
        <v>4470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4470</v>
      </c>
      <c r="O24" s="47">
        <f t="shared" si="2"/>
        <v>1.661092530657748</v>
      </c>
      <c r="P24" s="9"/>
    </row>
    <row r="25" spans="1:16" ht="15.75">
      <c r="A25" s="29" t="s">
        <v>71</v>
      </c>
      <c r="B25" s="30"/>
      <c r="C25" s="31"/>
      <c r="D25" s="32">
        <f aca="true" t="shared" si="5" ref="D25:M25">SUM(D26:D26)</f>
        <v>2125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2125</v>
      </c>
      <c r="O25" s="45">
        <f t="shared" si="2"/>
        <v>0.7896692679301375</v>
      </c>
      <c r="P25" s="10"/>
    </row>
    <row r="26" spans="1:16" ht="15">
      <c r="A26" s="12"/>
      <c r="B26" s="25">
        <v>341.9</v>
      </c>
      <c r="C26" s="20" t="s">
        <v>72</v>
      </c>
      <c r="D26" s="46">
        <v>2125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2125</v>
      </c>
      <c r="O26" s="47">
        <f t="shared" si="2"/>
        <v>0.7896692679301375</v>
      </c>
      <c r="P26" s="9"/>
    </row>
    <row r="27" spans="1:16" ht="15.75">
      <c r="A27" s="29" t="s">
        <v>3</v>
      </c>
      <c r="B27" s="30"/>
      <c r="C27" s="31"/>
      <c r="D27" s="32">
        <f aca="true" t="shared" si="6" ref="D27:M27">SUM(D28:D28)</f>
        <v>29977</v>
      </c>
      <c r="E27" s="32">
        <f t="shared" si="6"/>
        <v>0</v>
      </c>
      <c r="F27" s="32">
        <f t="shared" si="6"/>
        <v>756</v>
      </c>
      <c r="G27" s="32">
        <f t="shared" si="6"/>
        <v>150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30883</v>
      </c>
      <c r="O27" s="45">
        <f t="shared" si="2"/>
        <v>11.476402824228911</v>
      </c>
      <c r="P27" s="10"/>
    </row>
    <row r="28" spans="1:16" ht="15.75" thickBot="1">
      <c r="A28" s="12"/>
      <c r="B28" s="25">
        <v>361.1</v>
      </c>
      <c r="C28" s="20" t="s">
        <v>34</v>
      </c>
      <c r="D28" s="46">
        <v>29977</v>
      </c>
      <c r="E28" s="46">
        <v>0</v>
      </c>
      <c r="F28" s="46">
        <v>756</v>
      </c>
      <c r="G28" s="46">
        <v>150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30883</v>
      </c>
      <c r="O28" s="47">
        <f t="shared" si="2"/>
        <v>11.476402824228911</v>
      </c>
      <c r="P28" s="9"/>
    </row>
    <row r="29" spans="1:119" ht="16.5" thickBot="1">
      <c r="A29" s="14" t="s">
        <v>31</v>
      </c>
      <c r="B29" s="23"/>
      <c r="C29" s="22"/>
      <c r="D29" s="15">
        <f>SUM(D5,D11,D17,D25,D27)</f>
        <v>1830934</v>
      </c>
      <c r="E29" s="15">
        <f aca="true" t="shared" si="7" ref="E29:M29">SUM(E5,E11,E17,E25,E27)</f>
        <v>0</v>
      </c>
      <c r="F29" s="15">
        <f t="shared" si="7"/>
        <v>48767</v>
      </c>
      <c r="G29" s="15">
        <f t="shared" si="7"/>
        <v>150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1"/>
        <v>1879851</v>
      </c>
      <c r="O29" s="38">
        <f t="shared" si="2"/>
        <v>698.5696767001115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75</v>
      </c>
      <c r="M31" s="48"/>
      <c r="N31" s="48"/>
      <c r="O31" s="43">
        <v>2691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1269517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1269517</v>
      </c>
      <c r="O5" s="33">
        <f aca="true" t="shared" si="2" ref="O5:O30">(N5/O$32)</f>
        <v>475.1186377245509</v>
      </c>
      <c r="P5" s="6"/>
    </row>
    <row r="6" spans="1:16" ht="15">
      <c r="A6" s="12"/>
      <c r="B6" s="25">
        <v>311</v>
      </c>
      <c r="C6" s="20" t="s">
        <v>2</v>
      </c>
      <c r="D6" s="46">
        <v>961961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961961</v>
      </c>
      <c r="O6" s="47">
        <f t="shared" si="2"/>
        <v>360.01534431137725</v>
      </c>
      <c r="P6" s="9"/>
    </row>
    <row r="7" spans="1:16" ht="15">
      <c r="A7" s="12"/>
      <c r="B7" s="25">
        <v>312.1</v>
      </c>
      <c r="C7" s="20" t="s">
        <v>69</v>
      </c>
      <c r="D7" s="46">
        <v>16768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16768</v>
      </c>
      <c r="O7" s="47">
        <f t="shared" si="2"/>
        <v>6.275449101796407</v>
      </c>
      <c r="P7" s="9"/>
    </row>
    <row r="8" spans="1:16" ht="15">
      <c r="A8" s="12"/>
      <c r="B8" s="25">
        <v>314.1</v>
      </c>
      <c r="C8" s="20" t="s">
        <v>11</v>
      </c>
      <c r="D8" s="46">
        <v>138330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138330</v>
      </c>
      <c r="O8" s="47">
        <f t="shared" si="2"/>
        <v>51.770209580838326</v>
      </c>
      <c r="P8" s="9"/>
    </row>
    <row r="9" spans="1:16" ht="15">
      <c r="A9" s="12"/>
      <c r="B9" s="25">
        <v>315</v>
      </c>
      <c r="C9" s="20" t="s">
        <v>53</v>
      </c>
      <c r="D9" s="46">
        <v>133518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133518</v>
      </c>
      <c r="O9" s="47">
        <f t="shared" si="2"/>
        <v>49.96931137724551</v>
      </c>
      <c r="P9" s="9"/>
    </row>
    <row r="10" spans="1:16" ht="15">
      <c r="A10" s="12"/>
      <c r="B10" s="25">
        <v>316</v>
      </c>
      <c r="C10" s="20" t="s">
        <v>54</v>
      </c>
      <c r="D10" s="46">
        <v>13743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13743</v>
      </c>
      <c r="O10" s="47">
        <f t="shared" si="2"/>
        <v>5.143338323353293</v>
      </c>
      <c r="P10" s="9"/>
    </row>
    <row r="11" spans="1:16" ht="15">
      <c r="A11" s="12"/>
      <c r="B11" s="25">
        <v>319</v>
      </c>
      <c r="C11" s="20" t="s">
        <v>70</v>
      </c>
      <c r="D11" s="46">
        <v>5197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5197</v>
      </c>
      <c r="O11" s="47">
        <f t="shared" si="2"/>
        <v>1.9449850299401197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SUM(D13:D17)</f>
        <v>125735</v>
      </c>
      <c r="E12" s="32">
        <f t="shared" si="3"/>
        <v>0</v>
      </c>
      <c r="F12" s="32">
        <f t="shared" si="3"/>
        <v>56415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182150</v>
      </c>
      <c r="O12" s="45">
        <f t="shared" si="2"/>
        <v>68.16991017964072</v>
      </c>
      <c r="P12" s="10"/>
    </row>
    <row r="13" spans="1:16" ht="15">
      <c r="A13" s="12"/>
      <c r="B13" s="25">
        <v>322</v>
      </c>
      <c r="C13" s="20" t="s">
        <v>0</v>
      </c>
      <c r="D13" s="46">
        <v>70775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70775</v>
      </c>
      <c r="O13" s="47">
        <f t="shared" si="2"/>
        <v>26.4876497005988</v>
      </c>
      <c r="P13" s="9"/>
    </row>
    <row r="14" spans="1:16" ht="15">
      <c r="A14" s="12"/>
      <c r="B14" s="25">
        <v>323.1</v>
      </c>
      <c r="C14" s="20" t="s">
        <v>15</v>
      </c>
      <c r="D14" s="46">
        <v>39006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39006</v>
      </c>
      <c r="O14" s="47">
        <f t="shared" si="2"/>
        <v>14.59805389221557</v>
      </c>
      <c r="P14" s="9"/>
    </row>
    <row r="15" spans="1:16" ht="15">
      <c r="A15" s="12"/>
      <c r="B15" s="25">
        <v>323.7</v>
      </c>
      <c r="C15" s="20" t="s">
        <v>16</v>
      </c>
      <c r="D15" s="46">
        <v>13897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13897</v>
      </c>
      <c r="O15" s="47">
        <f t="shared" si="2"/>
        <v>5.200973053892215</v>
      </c>
      <c r="P15" s="9"/>
    </row>
    <row r="16" spans="1:16" ht="15">
      <c r="A16" s="12"/>
      <c r="B16" s="25">
        <v>325.1</v>
      </c>
      <c r="C16" s="20" t="s">
        <v>17</v>
      </c>
      <c r="D16" s="46">
        <v>0</v>
      </c>
      <c r="E16" s="46">
        <v>0</v>
      </c>
      <c r="F16" s="46">
        <v>56415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56415</v>
      </c>
      <c r="O16" s="47">
        <f t="shared" si="2"/>
        <v>21.113398203592816</v>
      </c>
      <c r="P16" s="9"/>
    </row>
    <row r="17" spans="1:16" ht="15">
      <c r="A17" s="12"/>
      <c r="B17" s="25">
        <v>329</v>
      </c>
      <c r="C17" s="20" t="s">
        <v>18</v>
      </c>
      <c r="D17" s="46">
        <v>2057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2057</v>
      </c>
      <c r="O17" s="47">
        <f t="shared" si="2"/>
        <v>0.7698353293413174</v>
      </c>
      <c r="P17" s="9"/>
    </row>
    <row r="18" spans="1:16" ht="15.75">
      <c r="A18" s="29" t="s">
        <v>19</v>
      </c>
      <c r="B18" s="30"/>
      <c r="C18" s="31"/>
      <c r="D18" s="32">
        <f aca="true" t="shared" si="4" ref="D18:M18">SUM(D19:D25)</f>
        <v>296570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296570</v>
      </c>
      <c r="O18" s="45">
        <f t="shared" si="2"/>
        <v>110.99176646706587</v>
      </c>
      <c r="P18" s="10"/>
    </row>
    <row r="19" spans="1:16" ht="15">
      <c r="A19" s="12"/>
      <c r="B19" s="25">
        <v>334.39</v>
      </c>
      <c r="C19" s="20" t="s">
        <v>21</v>
      </c>
      <c r="D19" s="46">
        <v>33800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33800</v>
      </c>
      <c r="O19" s="47">
        <f t="shared" si="2"/>
        <v>12.649700598802395</v>
      </c>
      <c r="P19" s="9"/>
    </row>
    <row r="20" spans="1:16" ht="15">
      <c r="A20" s="12"/>
      <c r="B20" s="25">
        <v>335.12</v>
      </c>
      <c r="C20" s="20" t="s">
        <v>56</v>
      </c>
      <c r="D20" s="46">
        <v>59409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59409</v>
      </c>
      <c r="O20" s="47">
        <f t="shared" si="2"/>
        <v>22.23390718562874</v>
      </c>
      <c r="P20" s="9"/>
    </row>
    <row r="21" spans="1:16" ht="15">
      <c r="A21" s="12"/>
      <c r="B21" s="25">
        <v>335.14</v>
      </c>
      <c r="C21" s="20" t="s">
        <v>57</v>
      </c>
      <c r="D21" s="46">
        <v>251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251</v>
      </c>
      <c r="O21" s="47">
        <f t="shared" si="2"/>
        <v>0.09393712574850299</v>
      </c>
      <c r="P21" s="9"/>
    </row>
    <row r="22" spans="1:16" ht="15">
      <c r="A22" s="12"/>
      <c r="B22" s="25">
        <v>335.15</v>
      </c>
      <c r="C22" s="20" t="s">
        <v>58</v>
      </c>
      <c r="D22" s="46">
        <v>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49</v>
      </c>
      <c r="O22" s="47">
        <f t="shared" si="2"/>
        <v>0.018338323353293412</v>
      </c>
      <c r="P22" s="9"/>
    </row>
    <row r="23" spans="1:16" ht="15">
      <c r="A23" s="12"/>
      <c r="B23" s="25">
        <v>335.18</v>
      </c>
      <c r="C23" s="20" t="s">
        <v>59</v>
      </c>
      <c r="D23" s="46">
        <v>195815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195815</v>
      </c>
      <c r="O23" s="47">
        <f t="shared" si="2"/>
        <v>73.28405688622755</v>
      </c>
      <c r="P23" s="9"/>
    </row>
    <row r="24" spans="1:16" ht="15">
      <c r="A24" s="12"/>
      <c r="B24" s="25">
        <v>337.2</v>
      </c>
      <c r="C24" s="20" t="s">
        <v>24</v>
      </c>
      <c r="D24" s="46">
        <v>874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874</v>
      </c>
      <c r="O24" s="47">
        <f t="shared" si="2"/>
        <v>0.32709580838323354</v>
      </c>
      <c r="P24" s="9"/>
    </row>
    <row r="25" spans="1:16" ht="15">
      <c r="A25" s="12"/>
      <c r="B25" s="25">
        <v>338</v>
      </c>
      <c r="C25" s="20" t="s">
        <v>60</v>
      </c>
      <c r="D25" s="46">
        <v>6372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6372</v>
      </c>
      <c r="O25" s="47">
        <f t="shared" si="2"/>
        <v>2.3847305389221556</v>
      </c>
      <c r="P25" s="9"/>
    </row>
    <row r="26" spans="1:16" ht="15.75">
      <c r="A26" s="29" t="s">
        <v>71</v>
      </c>
      <c r="B26" s="30"/>
      <c r="C26" s="31"/>
      <c r="D26" s="32">
        <f aca="true" t="shared" si="5" ref="D26:M26">SUM(D27:D27)</f>
        <v>9683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9683</v>
      </c>
      <c r="O26" s="45">
        <f t="shared" si="2"/>
        <v>3.623877245508982</v>
      </c>
      <c r="P26" s="10"/>
    </row>
    <row r="27" spans="1:16" ht="15">
      <c r="A27" s="12"/>
      <c r="B27" s="25">
        <v>341.9</v>
      </c>
      <c r="C27" s="20" t="s">
        <v>72</v>
      </c>
      <c r="D27" s="46">
        <v>9683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9683</v>
      </c>
      <c r="O27" s="47">
        <f t="shared" si="2"/>
        <v>3.623877245508982</v>
      </c>
      <c r="P27" s="9"/>
    </row>
    <row r="28" spans="1:16" ht="15.75">
      <c r="A28" s="29" t="s">
        <v>3</v>
      </c>
      <c r="B28" s="30"/>
      <c r="C28" s="31"/>
      <c r="D28" s="32">
        <f aca="true" t="shared" si="6" ref="D28:M28">SUM(D29:D29)</f>
        <v>11048</v>
      </c>
      <c r="E28" s="32">
        <f t="shared" si="6"/>
        <v>0</v>
      </c>
      <c r="F28" s="32">
        <f t="shared" si="6"/>
        <v>791</v>
      </c>
      <c r="G28" s="32">
        <f t="shared" si="6"/>
        <v>135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11974</v>
      </c>
      <c r="O28" s="45">
        <f t="shared" si="2"/>
        <v>4.4812874251497</v>
      </c>
      <c r="P28" s="10"/>
    </row>
    <row r="29" spans="1:16" ht="15.75" thickBot="1">
      <c r="A29" s="12"/>
      <c r="B29" s="25">
        <v>361.1</v>
      </c>
      <c r="C29" s="20" t="s">
        <v>34</v>
      </c>
      <c r="D29" s="46">
        <v>11048</v>
      </c>
      <c r="E29" s="46">
        <v>0</v>
      </c>
      <c r="F29" s="46">
        <v>791</v>
      </c>
      <c r="G29" s="46">
        <v>135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11974</v>
      </c>
      <c r="O29" s="47">
        <f t="shared" si="2"/>
        <v>4.4812874251497</v>
      </c>
      <c r="P29" s="9"/>
    </row>
    <row r="30" spans="1:119" ht="16.5" thickBot="1">
      <c r="A30" s="14" t="s">
        <v>31</v>
      </c>
      <c r="B30" s="23"/>
      <c r="C30" s="22"/>
      <c r="D30" s="15">
        <f>SUM(D5,D12,D18,D26,D28)</f>
        <v>1712553</v>
      </c>
      <c r="E30" s="15">
        <f aca="true" t="shared" si="7" ref="E30:M30">SUM(E5,E12,E18,E26,E28)</f>
        <v>0</v>
      </c>
      <c r="F30" s="15">
        <f t="shared" si="7"/>
        <v>57206</v>
      </c>
      <c r="G30" s="15">
        <f t="shared" si="7"/>
        <v>135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  <c r="N30" s="15">
        <f t="shared" si="1"/>
        <v>1769894</v>
      </c>
      <c r="O30" s="38">
        <f t="shared" si="2"/>
        <v>662.3854790419161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73</v>
      </c>
      <c r="M32" s="48"/>
      <c r="N32" s="48"/>
      <c r="O32" s="43">
        <v>2672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1245954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1245954</v>
      </c>
      <c r="O5" s="33">
        <f aca="true" t="shared" si="2" ref="O5:O29">(N5/O$31)</f>
        <v>469.2858757062147</v>
      </c>
      <c r="P5" s="6"/>
    </row>
    <row r="6" spans="1:16" ht="15">
      <c r="A6" s="12"/>
      <c r="B6" s="25">
        <v>311</v>
      </c>
      <c r="C6" s="20" t="s">
        <v>2</v>
      </c>
      <c r="D6" s="46">
        <v>963578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963578</v>
      </c>
      <c r="O6" s="47">
        <f t="shared" si="2"/>
        <v>362.9295668549906</v>
      </c>
      <c r="P6" s="9"/>
    </row>
    <row r="7" spans="1:16" ht="15">
      <c r="A7" s="12"/>
      <c r="B7" s="25">
        <v>314.1</v>
      </c>
      <c r="C7" s="20" t="s">
        <v>11</v>
      </c>
      <c r="D7" s="46">
        <v>125371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125371</v>
      </c>
      <c r="O7" s="47">
        <f t="shared" si="2"/>
        <v>47.220715630885124</v>
      </c>
      <c r="P7" s="9"/>
    </row>
    <row r="8" spans="1:16" ht="15">
      <c r="A8" s="12"/>
      <c r="B8" s="25">
        <v>315</v>
      </c>
      <c r="C8" s="20" t="s">
        <v>53</v>
      </c>
      <c r="D8" s="46">
        <v>142978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142978</v>
      </c>
      <c r="O8" s="47">
        <f t="shared" si="2"/>
        <v>53.852354048964216</v>
      </c>
      <c r="P8" s="9"/>
    </row>
    <row r="9" spans="1:16" ht="15">
      <c r="A9" s="12"/>
      <c r="B9" s="25">
        <v>316</v>
      </c>
      <c r="C9" s="20" t="s">
        <v>54</v>
      </c>
      <c r="D9" s="46">
        <v>14027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14027</v>
      </c>
      <c r="O9" s="47">
        <f t="shared" si="2"/>
        <v>5.283239171374764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SUM(D11:D15)</f>
        <v>108333</v>
      </c>
      <c r="E10" s="32">
        <f t="shared" si="3"/>
        <v>0</v>
      </c>
      <c r="F10" s="32">
        <f t="shared" si="3"/>
        <v>86328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194661</v>
      </c>
      <c r="O10" s="45">
        <f t="shared" si="2"/>
        <v>73.31864406779661</v>
      </c>
      <c r="P10" s="10"/>
    </row>
    <row r="11" spans="1:16" ht="15">
      <c r="A11" s="12"/>
      <c r="B11" s="25">
        <v>322</v>
      </c>
      <c r="C11" s="20" t="s">
        <v>0</v>
      </c>
      <c r="D11" s="46">
        <v>57071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57071</v>
      </c>
      <c r="O11" s="47">
        <f t="shared" si="2"/>
        <v>21.495668549905837</v>
      </c>
      <c r="P11" s="9"/>
    </row>
    <row r="12" spans="1:16" ht="15">
      <c r="A12" s="12"/>
      <c r="B12" s="25">
        <v>323.1</v>
      </c>
      <c r="C12" s="20" t="s">
        <v>15</v>
      </c>
      <c r="D12" s="46">
        <v>36058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36058</v>
      </c>
      <c r="O12" s="47">
        <f t="shared" si="2"/>
        <v>13.581167608286252</v>
      </c>
      <c r="P12" s="9"/>
    </row>
    <row r="13" spans="1:16" ht="15">
      <c r="A13" s="12"/>
      <c r="B13" s="25">
        <v>323.7</v>
      </c>
      <c r="C13" s="20" t="s">
        <v>16</v>
      </c>
      <c r="D13" s="46">
        <v>14448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14448</v>
      </c>
      <c r="O13" s="47">
        <f t="shared" si="2"/>
        <v>5.4418079096045195</v>
      </c>
      <c r="P13" s="9"/>
    </row>
    <row r="14" spans="1:16" ht="15">
      <c r="A14" s="12"/>
      <c r="B14" s="25">
        <v>325.1</v>
      </c>
      <c r="C14" s="20" t="s">
        <v>17</v>
      </c>
      <c r="D14" s="46">
        <v>0</v>
      </c>
      <c r="E14" s="46">
        <v>0</v>
      </c>
      <c r="F14" s="46">
        <v>86328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86328</v>
      </c>
      <c r="O14" s="47">
        <f t="shared" si="2"/>
        <v>32.51525423728813</v>
      </c>
      <c r="P14" s="9"/>
    </row>
    <row r="15" spans="1:16" ht="15">
      <c r="A15" s="12"/>
      <c r="B15" s="25">
        <v>329</v>
      </c>
      <c r="C15" s="20" t="s">
        <v>18</v>
      </c>
      <c r="D15" s="46">
        <v>756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756</v>
      </c>
      <c r="O15" s="47">
        <f t="shared" si="2"/>
        <v>0.2847457627118644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SUM(D17:D23)</f>
        <v>259858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259858</v>
      </c>
      <c r="O16" s="45">
        <f t="shared" si="2"/>
        <v>97.87495291902071</v>
      </c>
      <c r="P16" s="10"/>
    </row>
    <row r="17" spans="1:16" ht="15">
      <c r="A17" s="12"/>
      <c r="B17" s="25">
        <v>334.2</v>
      </c>
      <c r="C17" s="20" t="s">
        <v>55</v>
      </c>
      <c r="D17" s="46">
        <v>840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840</v>
      </c>
      <c r="O17" s="47">
        <f t="shared" si="2"/>
        <v>0.3163841807909605</v>
      </c>
      <c r="P17" s="9"/>
    </row>
    <row r="18" spans="1:16" ht="15">
      <c r="A18" s="12"/>
      <c r="B18" s="25">
        <v>335.12</v>
      </c>
      <c r="C18" s="20" t="s">
        <v>56</v>
      </c>
      <c r="D18" s="46">
        <v>53099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53099</v>
      </c>
      <c r="O18" s="47">
        <f t="shared" si="2"/>
        <v>19.999623352165724</v>
      </c>
      <c r="P18" s="9"/>
    </row>
    <row r="19" spans="1:16" ht="15">
      <c r="A19" s="12"/>
      <c r="B19" s="25">
        <v>335.14</v>
      </c>
      <c r="C19" s="20" t="s">
        <v>57</v>
      </c>
      <c r="D19" s="46">
        <v>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</v>
      </c>
      <c r="O19" s="47">
        <f t="shared" si="2"/>
        <v>0.00903954802259887</v>
      </c>
      <c r="P19" s="9"/>
    </row>
    <row r="20" spans="1:16" ht="15">
      <c r="A20" s="12"/>
      <c r="B20" s="25">
        <v>335.15</v>
      </c>
      <c r="C20" s="20" t="s">
        <v>58</v>
      </c>
      <c r="D20" s="46">
        <v>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</v>
      </c>
      <c r="O20" s="47">
        <f t="shared" si="2"/>
        <v>0.018455743879472693</v>
      </c>
      <c r="P20" s="9"/>
    </row>
    <row r="21" spans="1:16" ht="15">
      <c r="A21" s="12"/>
      <c r="B21" s="25">
        <v>335.18</v>
      </c>
      <c r="C21" s="20" t="s">
        <v>59</v>
      </c>
      <c r="D21" s="46">
        <v>181030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181030</v>
      </c>
      <c r="O21" s="47">
        <f t="shared" si="2"/>
        <v>68.18455743879473</v>
      </c>
      <c r="P21" s="9"/>
    </row>
    <row r="22" spans="1:16" ht="15">
      <c r="A22" s="12"/>
      <c r="B22" s="25">
        <v>338</v>
      </c>
      <c r="C22" s="20" t="s">
        <v>60</v>
      </c>
      <c r="D22" s="46">
        <v>16803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16803</v>
      </c>
      <c r="O22" s="47">
        <f t="shared" si="2"/>
        <v>6.328813559322034</v>
      </c>
      <c r="P22" s="9"/>
    </row>
    <row r="23" spans="1:16" ht="15">
      <c r="A23" s="12"/>
      <c r="B23" s="25">
        <v>339</v>
      </c>
      <c r="C23" s="20" t="s">
        <v>61</v>
      </c>
      <c r="D23" s="46">
        <v>8013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8013</v>
      </c>
      <c r="O23" s="47">
        <f t="shared" si="2"/>
        <v>3.0180790960451978</v>
      </c>
      <c r="P23" s="9"/>
    </row>
    <row r="24" spans="1:16" ht="15.75">
      <c r="A24" s="29" t="s">
        <v>29</v>
      </c>
      <c r="B24" s="30"/>
      <c r="C24" s="31"/>
      <c r="D24" s="32">
        <f aca="true" t="shared" si="5" ref="D24:M24">SUM(D25:D25)</f>
        <v>2867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2867</v>
      </c>
      <c r="O24" s="45">
        <f t="shared" si="2"/>
        <v>1.07984934086629</v>
      </c>
      <c r="P24" s="10"/>
    </row>
    <row r="25" spans="1:16" ht="15">
      <c r="A25" s="13"/>
      <c r="B25" s="39">
        <v>359</v>
      </c>
      <c r="C25" s="21" t="s">
        <v>33</v>
      </c>
      <c r="D25" s="46">
        <v>2867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2867</v>
      </c>
      <c r="O25" s="47">
        <f t="shared" si="2"/>
        <v>1.07984934086629</v>
      </c>
      <c r="P25" s="9"/>
    </row>
    <row r="26" spans="1:16" ht="15.75">
      <c r="A26" s="29" t="s">
        <v>3</v>
      </c>
      <c r="B26" s="30"/>
      <c r="C26" s="31"/>
      <c r="D26" s="32">
        <f aca="true" t="shared" si="6" ref="D26:M26">SUM(D27:D28)</f>
        <v>31041</v>
      </c>
      <c r="E26" s="32">
        <f t="shared" si="6"/>
        <v>0</v>
      </c>
      <c r="F26" s="32">
        <f t="shared" si="6"/>
        <v>737</v>
      </c>
      <c r="G26" s="32">
        <f t="shared" si="6"/>
        <v>134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31912</v>
      </c>
      <c r="O26" s="45">
        <f t="shared" si="2"/>
        <v>12.019585687382298</v>
      </c>
      <c r="P26" s="10"/>
    </row>
    <row r="27" spans="1:16" ht="15">
      <c r="A27" s="12"/>
      <c r="B27" s="25">
        <v>361.1</v>
      </c>
      <c r="C27" s="20" t="s">
        <v>34</v>
      </c>
      <c r="D27" s="46">
        <v>22478</v>
      </c>
      <c r="E27" s="46">
        <v>0</v>
      </c>
      <c r="F27" s="46">
        <v>737</v>
      </c>
      <c r="G27" s="46">
        <v>134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23349</v>
      </c>
      <c r="O27" s="47">
        <f t="shared" si="2"/>
        <v>8.794350282485876</v>
      </c>
      <c r="P27" s="9"/>
    </row>
    <row r="28" spans="1:16" ht="15.75" thickBot="1">
      <c r="A28" s="12"/>
      <c r="B28" s="25">
        <v>369.9</v>
      </c>
      <c r="C28" s="20" t="s">
        <v>62</v>
      </c>
      <c r="D28" s="46">
        <v>8563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8563</v>
      </c>
      <c r="O28" s="47">
        <f t="shared" si="2"/>
        <v>3.225235404896422</v>
      </c>
      <c r="P28" s="9"/>
    </row>
    <row r="29" spans="1:119" ht="16.5" thickBot="1">
      <c r="A29" s="14" t="s">
        <v>31</v>
      </c>
      <c r="B29" s="23"/>
      <c r="C29" s="22"/>
      <c r="D29" s="15">
        <f>SUM(D5,D10,D16,D24,D26)</f>
        <v>1648053</v>
      </c>
      <c r="E29" s="15">
        <f aca="true" t="shared" si="7" ref="E29:M29">SUM(E5,E10,E16,E24,E26)</f>
        <v>0</v>
      </c>
      <c r="F29" s="15">
        <f t="shared" si="7"/>
        <v>87065</v>
      </c>
      <c r="G29" s="15">
        <f t="shared" si="7"/>
        <v>134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1"/>
        <v>1735252</v>
      </c>
      <c r="O29" s="38">
        <f t="shared" si="2"/>
        <v>653.5789077212806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63</v>
      </c>
      <c r="M31" s="48"/>
      <c r="N31" s="48"/>
      <c r="O31" s="43">
        <v>2655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2022-09-14T21:51:03Z</cp:lastPrinted>
  <dcterms:created xsi:type="dcterms:W3CDTF">2000-08-31T21:26:31Z</dcterms:created>
  <dcterms:modified xsi:type="dcterms:W3CDTF">2022-09-14T21:51:14Z</dcterms:modified>
  <cp:category/>
  <cp:version/>
  <cp:contentType/>
  <cp:contentStatus/>
</cp:coreProperties>
</file>