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'2008'!$A$1:$O$56</definedName>
    <definedName name="_xlnm.Print_Area" localSheetId="12">'2009'!$A$1:$O$59</definedName>
    <definedName name="_xlnm.Print_Area" localSheetId="11">'2010'!$A$1:$O$58</definedName>
    <definedName name="_xlnm.Print_Area" localSheetId="10">'2011'!$A$1:$O$57</definedName>
    <definedName name="_xlnm.Print_Area" localSheetId="9">'2012'!$A$1:$O$54</definedName>
    <definedName name="_xlnm.Print_Area" localSheetId="8">'2013'!$A$1:$O$52</definedName>
    <definedName name="_xlnm.Print_Area" localSheetId="7">'2014'!$A$1:$O$58</definedName>
    <definedName name="_xlnm.Print_Area" localSheetId="6">'2015'!$A$1:$O$58</definedName>
    <definedName name="_xlnm.Print_Area" localSheetId="5">'2016'!$A$1:$O$54</definedName>
    <definedName name="_xlnm.Print_Area" localSheetId="4">'2017'!$A$1:$O$56</definedName>
    <definedName name="_xlnm.Print_Area" localSheetId="3">'2018'!$A$1:$O$55</definedName>
    <definedName name="_xlnm.Print_Area" localSheetId="2">'2019'!$A$1:$O$68</definedName>
    <definedName name="_xlnm.Print_Area" localSheetId="1">'2020'!$A$1:$O$65</definedName>
    <definedName name="_xlnm.Print_Area" localSheetId="0">'2021'!$A$1:$P$64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<sst xmlns="http://schemas.openxmlformats.org/spreadsheetml/2006/main" count="983" uniqueCount="156">
  <si>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</si>
  <si>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</si>
  <si>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</si>
  <si>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</si>
  <si>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</si>
  <si>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</si>
  <si>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</si>
  <si>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</si>
  <si>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</si>
  <si>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</si>
  <si>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</si>
  <si>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</si>
  <si>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</si>
  <si>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</si>
  <si>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</si>
  <si>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Permits, Fees, and Special Assessments</t>
  </si>
  <si>
    <t>Franchise Fee - Electricity</t>
  </si>
  <si>
    <t>Franchise Fee - Telecommunications</t>
  </si>
  <si>
    <t>Franchise Fee - Gas</t>
  </si>
  <si>
    <t>Other Permits, Fees, and Special Assessments</t>
  </si>
  <si>
    <t>Federal Grant - Public Safety</t>
  </si>
  <si>
    <t>Intergovernmental Revenue</t>
  </si>
  <si>
    <t>Federal Grant - Economic Environment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</si>
  <si>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</si>
  <si>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</si>
  <si>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</si>
  <si>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Other</t>
  </si>
  <si>
    <t>Grants from Other Local Units - Physical Environment</t>
  </si>
  <si>
    <t>Grants from Other Local Units - Transportation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</si>
  <si>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</si>
  <si>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</si>
  <si>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</si>
  <si>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</si>
  <si>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</si>
  <si>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</si>
  <si>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</si>
  <si>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</si>
  <si>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</si>
  <si>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</si>
  <si>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</si>
  <si>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</si>
  <si>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</si>
  <si>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</si>
  <si>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</si>
  <si>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Culture / Recreation - Libraries</t>
  </si>
  <si>
    <t>Culture / Recreation - Special Events</t>
  </si>
  <si>
    <t>Total - All Account Codes</t>
  </si>
  <si>
    <t>Local Fiscal Year Ended September 30, 2009</t>
  </si>
  <si>
    <t>Court-Ordered Judgments and Fines - As Decided by County Court Civil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</si>
  <si>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</si>
  <si>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</si>
  <si>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</si>
  <si>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</si>
  <si>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</si>
  <si>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</si>
  <si>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</si>
  <si>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</si>
  <si>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</si>
  <si>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Licenses</t>
  </si>
  <si>
    <t>Pension Fund Contributions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</si>
  <si>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</si>
  <si>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</si>
  <si>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</si>
  <si>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</si>
  <si>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</si>
  <si>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</si>
  <si>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</si>
  <si>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</si>
  <si>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</si>
  <si>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Howey-in-the-Hills Revenues Reported by Account Code and Fund Type</t>
  </si>
  <si>
    <t>Local Fiscal Year Ended September 30, 2010</t>
  </si>
  <si>
    <t>Local Option Taxes</t>
  </si>
  <si>
    <t>Utility Service Tax - Propane</t>
  </si>
  <si>
    <t>Communications Services Taxes</t>
  </si>
  <si>
    <t>Federal Grant - Physical Environment - Water Supply System</t>
  </si>
  <si>
    <t>Physical Environment - Cemetary</t>
  </si>
  <si>
    <t>Judgments and Fines - Intergovernmental Radio Communication Program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</si>
  <si>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</si>
  <si>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</si>
  <si>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</si>
  <si>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</si>
  <si>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</si>
  <si>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Other</t>
  </si>
  <si>
    <t>Court-Ordered Judgments and Fines - As Decided by County Court Criminal</t>
  </si>
  <si>
    <t>Proceeds - Installment Purchases and Capital Lease Proceeds</t>
  </si>
  <si>
    <t>2011 Municipal Population:</t>
  </si>
  <si>
    <t>Local Fiscal Year Ended September 30, 2012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</si>
  <si>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</si>
  <si>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</si>
  <si>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</si>
  <si>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</si>
  <si>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</si>
  <si>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</si>
  <si>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</si>
  <si>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</si>
  <si>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Disposition of Fixed Assets</t>
  </si>
  <si>
    <t>2013 Municipal Population:</t>
  </si>
  <si>
    <t>Local Fiscal Year Ended September 30, 2008</t>
  </si>
  <si>
    <t>Other General Taxes</t>
  </si>
  <si>
    <t>Permits and Franchise Fees</t>
  </si>
  <si>
    <t>Other Permits and Fees</t>
  </si>
  <si>
    <t>State Grant - Culture / Recreation</t>
  </si>
  <si>
    <t>Impact Fees - Public Safety</t>
  </si>
  <si>
    <t>Impact Fees - Physical Environment</t>
  </si>
  <si>
    <t>Impact Fees - Culture / Recreation</t>
  </si>
  <si>
    <t>Impact Fees - Other</t>
  </si>
  <si>
    <t>Proceeds - Debt Proceeds</t>
  </si>
  <si>
    <t>Proprietary Non-Operating Sources - Capital Contributions from Private Source</t>
  </si>
  <si>
    <t>2008 Municipal Population:</t>
  </si>
  <si>
    <t>Local Fiscal Year Ended September 30, 2014</t>
  </si>
  <si>
    <t>Grants from Other Local Units - Public Safety</t>
  </si>
  <si>
    <t>2014 Municipal Population:</t>
  </si>
  <si>
    <t>Local Fiscal Year Ended September 30, 2015</t>
  </si>
  <si>
    <t>Local Business Tax (Chapter 205, F.S.)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</si>
  <si>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</si>
  <si>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</si>
  <si>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</si>
  <si>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</si>
  <si>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</si>
  <si>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</si>
  <si>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Physical Environment - Other Physical Environment</t>
  </si>
  <si>
    <t>Federal Grant - Culture / Recreation</t>
  </si>
  <si>
    <t>State Grant - Physical Environment - Other Physical Environment</t>
  </si>
  <si>
    <t>Transportation - Other Transportation Charges</t>
  </si>
  <si>
    <t>2018 Municipal Population:</t>
  </si>
  <si>
    <t>Local Fiscal Year Ended September 30, 2019</t>
  </si>
  <si>
    <t>County Ninth-Cent Voted Fuel Tax</t>
  </si>
  <si>
    <t>Impact Fees - Residential - Public Safety</t>
  </si>
  <si>
    <t>Impact Fees - Residential - Physical Environment</t>
  </si>
  <si>
    <t>Impact Fees - Residential - Culture / Recreation</t>
  </si>
  <si>
    <t>State Grant - Transportation - Other Transportation</t>
  </si>
  <si>
    <t>Public Safety - Other Public Safety Charges and Fees</t>
  </si>
  <si>
    <t>Culture / Recreation - Parks and Recreation</t>
  </si>
  <si>
    <t>Fines - Pollution Control Violations</t>
  </si>
  <si>
    <t>State Fines and Forfeits</t>
  </si>
  <si>
    <t>Other Miscellaneous Revenues - Settlements</t>
  </si>
  <si>
    <t>2019 Municipal Population:</t>
  </si>
  <si>
    <t>Local Fiscal Year Ended September 30, 2020</t>
  </si>
  <si>
    <t>Second Local Option Fuel Tax (1 to 5 Cents)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</si>
  <si>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</si>
  <si>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</si>
  <si>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</si>
  <si>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</si>
  <si>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</si>
  <si>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</si>
  <si>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</si>
  <si>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</si>
  <si>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</si>
  <si>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</si>
  <si>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</si>
  <si>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Inspection Fee</t>
  </si>
  <si>
    <t>Intergovernmental Revenues</t>
  </si>
  <si>
    <t>State Grant - Physical Environment - Sewer / Wastewater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</si>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</sst>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143</v>
      </c>
      <c r="N4" s="35" t="s">
        <v>9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145</v>
      </c>
      <c r="B5" s="26"/>
      <c r="C5" s="26"/>
      <c r="D5" s="27">
        <f>SUM(D6:D15)</f>
        <v>1030629</v>
      </c>
      <c r="E5" s="27">
        <f>SUM(E6:E15)</f>
        <v>218272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48682</v>
      </c>
      <c r="J5" s="27">
        <f>SUM(J6:J15)</f>
        <v>0</v>
      </c>
      <c r="K5" s="27">
        <f>SUM(K6:K15)</f>
        <v>20439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1318022</v>
      </c>
      <c r="P5" s="33">
        <f>(O5/P$62)</f>
        <v>784.5369047619048</v>
      </c>
      <c r="Q5" s="6"/>
    </row>
    <row r="6" spans="1:17" ht="15">
      <c r="A6" s="12"/>
      <c r="B6" s="25">
        <v>311</v>
      </c>
      <c r="C6" s="20" t="s">
        <v>2</v>
      </c>
      <c r="D6" s="46">
        <v>845527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845527</v>
      </c>
      <c r="P6" s="47">
        <f>(O6/P$62)</f>
        <v>503.28988095238094</v>
      </c>
      <c r="Q6" s="9"/>
    </row>
    <row r="7" spans="1:17" ht="15">
      <c r="A7" s="12"/>
      <c r="B7" s="25">
        <v>312.3</v>
      </c>
      <c r="C7" s="20" t="s">
        <v>126</v>
      </c>
      <c r="D7" s="46">
        <v>0</v>
      </c>
      <c r="E7" s="46">
        <v>9538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5">SUM(D7:N7)</f>
        <v>9538</v>
      </c>
      <c r="P7" s="47">
        <f>(O7/P$62)</f>
        <v>5.677380952380952</v>
      </c>
      <c r="Q7" s="9"/>
    </row>
    <row r="8" spans="1:17" ht="15">
      <c r="A8" s="12"/>
      <c r="B8" s="25">
        <v>312.41</v>
      </c>
      <c r="C8" s="20" t="s">
        <v>146</v>
      </c>
      <c r="D8" s="46">
        <v>0</v>
      </c>
      <c r="E8" s="46">
        <v>40703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40703</v>
      </c>
      <c r="P8" s="47">
        <f>(O8/P$62)</f>
        <v>24.22797619047619</v>
      </c>
      <c r="Q8" s="9"/>
    </row>
    <row r="9" spans="1:17" ht="15">
      <c r="A9" s="12"/>
      <c r="B9" s="25">
        <v>312.52</v>
      </c>
      <c r="C9" s="20" t="s">
        <v>89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20439</v>
      </c>
      <c r="L9" s="46">
        <v>0</v>
      </c>
      <c r="M9" s="46">
        <v>0</v>
      </c>
      <c r="N9" s="46">
        <v>0</v>
      </c>
      <c r="O9" s="46">
        <f t="shared" si="0"/>
        <v>20439</v>
      </c>
      <c r="P9" s="47">
        <f>(O9/P$62)</f>
        <v>12.166071428571428</v>
      </c>
      <c r="Q9" s="9"/>
    </row>
    <row r="10" spans="1:17" ht="15">
      <c r="A10" s="12"/>
      <c r="B10" s="25">
        <v>312.63</v>
      </c>
      <c r="C10" s="20" t="s">
        <v>147</v>
      </c>
      <c r="D10" s="46">
        <v>0</v>
      </c>
      <c r="E10" s="46">
        <v>168031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168031</v>
      </c>
      <c r="P10" s="47">
        <f>(O10/P$62)</f>
        <v>100.01845238095238</v>
      </c>
      <c r="Q10" s="9"/>
    </row>
    <row r="11" spans="1:17" ht="15">
      <c r="A11" s="12"/>
      <c r="B11" s="25">
        <v>314.1</v>
      </c>
      <c r="C11" s="20" t="s">
        <v>12</v>
      </c>
      <c r="D11" s="46">
        <v>132428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132428</v>
      </c>
      <c r="P11" s="47">
        <f>(O11/P$62)</f>
        <v>78.82619047619048</v>
      </c>
      <c r="Q11" s="9"/>
    </row>
    <row r="12" spans="1:17" ht="15">
      <c r="A12" s="12"/>
      <c r="B12" s="25">
        <v>314.3</v>
      </c>
      <c r="C12" s="20" t="s">
        <v>13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48682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48682</v>
      </c>
      <c r="P12" s="47">
        <f>(O12/P$62)</f>
        <v>28.97738095238095</v>
      </c>
      <c r="Q12" s="9"/>
    </row>
    <row r="13" spans="1:17" ht="15">
      <c r="A13" s="12"/>
      <c r="B13" s="25">
        <v>314.8</v>
      </c>
      <c r="C13" s="20" t="s">
        <v>72</v>
      </c>
      <c r="D13" s="46">
        <v>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9</v>
      </c>
      <c r="P13" s="47">
        <f>(O13/P$62)</f>
        <v>0.005357142857142857</v>
      </c>
      <c r="Q13" s="9"/>
    </row>
    <row r="14" spans="1:17" ht="15">
      <c r="A14" s="12"/>
      <c r="B14" s="25">
        <v>315.1</v>
      </c>
      <c r="C14" s="20" t="s">
        <v>148</v>
      </c>
      <c r="D14" s="46">
        <v>49427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49427</v>
      </c>
      <c r="P14" s="47">
        <f>(O14/P$62)</f>
        <v>29.420833333333334</v>
      </c>
      <c r="Q14" s="9"/>
    </row>
    <row r="15" spans="1:17" ht="15">
      <c r="A15" s="12"/>
      <c r="B15" s="25">
        <v>316</v>
      </c>
      <c r="C15" s="20" t="s">
        <v>113</v>
      </c>
      <c r="D15" s="46">
        <v>3238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3238</v>
      </c>
      <c r="P15" s="47">
        <f>(O15/P$62)</f>
        <v>1.9273809523809524</v>
      </c>
      <c r="Q15" s="9"/>
    </row>
    <row r="16" spans="1:17" ht="15.75">
      <c r="A16" s="29" t="s">
        <v>15</v>
      </c>
      <c r="B16" s="30"/>
      <c r="C16" s="31"/>
      <c r="D16" s="32">
        <f>SUM(D17:D24)</f>
        <v>178304</v>
      </c>
      <c r="E16" s="32">
        <f>SUM(E17:E24)</f>
        <v>842890</v>
      </c>
      <c r="F16" s="32">
        <f>SUM(F17:F24)</f>
        <v>0</v>
      </c>
      <c r="G16" s="32">
        <f>SUM(G17:G24)</f>
        <v>0</v>
      </c>
      <c r="H16" s="32">
        <f>SUM(H17:H24)</f>
        <v>0</v>
      </c>
      <c r="I16" s="32">
        <f>SUM(I17:I24)</f>
        <v>0</v>
      </c>
      <c r="J16" s="32">
        <f>SUM(J17:J24)</f>
        <v>0</v>
      </c>
      <c r="K16" s="32">
        <f>SUM(K17:K24)</f>
        <v>0</v>
      </c>
      <c r="L16" s="32">
        <f>SUM(L17:L24)</f>
        <v>0</v>
      </c>
      <c r="M16" s="32">
        <f>SUM(M17:M24)</f>
        <v>0</v>
      </c>
      <c r="N16" s="32">
        <f>SUM(N17:N24)</f>
        <v>0</v>
      </c>
      <c r="O16" s="44">
        <f>SUM(D16:N16)</f>
        <v>1021194</v>
      </c>
      <c r="P16" s="45">
        <f>(O16/P$62)</f>
        <v>607.8535714285714</v>
      </c>
      <c r="Q16" s="10"/>
    </row>
    <row r="17" spans="1:17" ht="15">
      <c r="A17" s="12"/>
      <c r="B17" s="25">
        <v>322</v>
      </c>
      <c r="C17" s="20" t="s">
        <v>149</v>
      </c>
      <c r="D17" s="46">
        <v>0</v>
      </c>
      <c r="E17" s="46">
        <v>429408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429408</v>
      </c>
      <c r="P17" s="47">
        <f>(O17/P$62)</f>
        <v>255.6</v>
      </c>
      <c r="Q17" s="9"/>
    </row>
    <row r="18" spans="1:17" ht="15">
      <c r="A18" s="12"/>
      <c r="B18" s="25">
        <v>323.1</v>
      </c>
      <c r="C18" s="20" t="s">
        <v>16</v>
      </c>
      <c r="D18" s="46">
        <v>101386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1" ref="O18:O24">SUM(D18:N18)</f>
        <v>101386</v>
      </c>
      <c r="P18" s="47">
        <f>(O18/P$62)</f>
        <v>60.34880952380952</v>
      </c>
      <c r="Q18" s="9"/>
    </row>
    <row r="19" spans="1:17" ht="15">
      <c r="A19" s="12"/>
      <c r="B19" s="25">
        <v>323.2</v>
      </c>
      <c r="C19" s="20" t="s">
        <v>17</v>
      </c>
      <c r="D19" s="46">
        <v>67962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67962</v>
      </c>
      <c r="P19" s="47">
        <f>(O19/P$62)</f>
        <v>40.45357142857143</v>
      </c>
      <c r="Q19" s="9"/>
    </row>
    <row r="20" spans="1:17" ht="15">
      <c r="A20" s="12"/>
      <c r="B20" s="25">
        <v>323.4</v>
      </c>
      <c r="C20" s="20" t="s">
        <v>18</v>
      </c>
      <c r="D20" s="46">
        <v>5036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5036</v>
      </c>
      <c r="P20" s="47">
        <f>(O20/P$62)</f>
        <v>2.9976190476190476</v>
      </c>
      <c r="Q20" s="9"/>
    </row>
    <row r="21" spans="1:17" ht="15">
      <c r="A21" s="12"/>
      <c r="B21" s="25">
        <v>324.11</v>
      </c>
      <c r="C21" s="20" t="s">
        <v>127</v>
      </c>
      <c r="D21" s="46">
        <v>0</v>
      </c>
      <c r="E21" s="46">
        <v>105080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105080</v>
      </c>
      <c r="P21" s="47">
        <f>(O21/P$62)</f>
        <v>62.54761904761905</v>
      </c>
      <c r="Q21" s="9"/>
    </row>
    <row r="22" spans="1:17" ht="15">
      <c r="A22" s="12"/>
      <c r="B22" s="25">
        <v>324.21</v>
      </c>
      <c r="C22" s="20" t="s">
        <v>128</v>
      </c>
      <c r="D22" s="46">
        <v>0</v>
      </c>
      <c r="E22" s="46">
        <v>211124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211124</v>
      </c>
      <c r="P22" s="47">
        <f>(O22/P$62)</f>
        <v>125.66904761904762</v>
      </c>
      <c r="Q22" s="9"/>
    </row>
    <row r="23" spans="1:17" ht="15">
      <c r="A23" s="12"/>
      <c r="B23" s="25">
        <v>324.61</v>
      </c>
      <c r="C23" s="20" t="s">
        <v>129</v>
      </c>
      <c r="D23" s="46">
        <v>0</v>
      </c>
      <c r="E23" s="46">
        <v>97278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97278</v>
      </c>
      <c r="P23" s="47">
        <f>(O23/P$62)</f>
        <v>57.90357142857143</v>
      </c>
      <c r="Q23" s="9"/>
    </row>
    <row r="24" spans="1:17" ht="15">
      <c r="A24" s="12"/>
      <c r="B24" s="25">
        <v>329.1</v>
      </c>
      <c r="C24" s="20" t="s">
        <v>150</v>
      </c>
      <c r="D24" s="46">
        <v>3920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3920</v>
      </c>
      <c r="P24" s="47">
        <f>(O24/P$62)</f>
        <v>2.3333333333333335</v>
      </c>
      <c r="Q24" s="9"/>
    </row>
    <row r="25" spans="1:17" ht="15.75">
      <c r="A25" s="29" t="s">
        <v>151</v>
      </c>
      <c r="B25" s="30"/>
      <c r="C25" s="31"/>
      <c r="D25" s="32">
        <f>SUM(D26:D33)</f>
        <v>512850</v>
      </c>
      <c r="E25" s="32">
        <f>SUM(E26:E33)</f>
        <v>0</v>
      </c>
      <c r="F25" s="32">
        <f>SUM(F26:F33)</f>
        <v>0</v>
      </c>
      <c r="G25" s="32">
        <f>SUM(G26:G33)</f>
        <v>0</v>
      </c>
      <c r="H25" s="32">
        <f>SUM(H26:H33)</f>
        <v>0</v>
      </c>
      <c r="I25" s="32">
        <f>SUM(I26:I33)</f>
        <v>377747</v>
      </c>
      <c r="J25" s="32">
        <f>SUM(J26:J33)</f>
        <v>0</v>
      </c>
      <c r="K25" s="32">
        <f>SUM(K26:K33)</f>
        <v>0</v>
      </c>
      <c r="L25" s="32">
        <f>SUM(L26:L33)</f>
        <v>0</v>
      </c>
      <c r="M25" s="32">
        <f>SUM(M26:M33)</f>
        <v>0</v>
      </c>
      <c r="N25" s="32">
        <f>SUM(N26:N33)</f>
        <v>0</v>
      </c>
      <c r="O25" s="44">
        <f>SUM(D25:N25)</f>
        <v>890597</v>
      </c>
      <c r="P25" s="45">
        <f>(O25/P$62)</f>
        <v>530.1172619047619</v>
      </c>
      <c r="Q25" s="10"/>
    </row>
    <row r="26" spans="1:17" ht="15">
      <c r="A26" s="12"/>
      <c r="B26" s="25">
        <v>331.2</v>
      </c>
      <c r="C26" s="20" t="s">
        <v>20</v>
      </c>
      <c r="D26" s="46">
        <v>32798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32798</v>
      </c>
      <c r="P26" s="47">
        <f>(O26/P$62)</f>
        <v>19.52261904761905</v>
      </c>
      <c r="Q26" s="9"/>
    </row>
    <row r="27" spans="1:17" ht="15">
      <c r="A27" s="12"/>
      <c r="B27" s="25">
        <v>331.7</v>
      </c>
      <c r="C27" s="20" t="s">
        <v>121</v>
      </c>
      <c r="D27" s="46">
        <v>14400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aca="true" t="shared" si="2" ref="O27:O32">SUM(D27:N27)</f>
        <v>14400</v>
      </c>
      <c r="P27" s="47">
        <f>(O27/P$62)</f>
        <v>8.571428571428571</v>
      </c>
      <c r="Q27" s="9"/>
    </row>
    <row r="28" spans="1:17" ht="15">
      <c r="A28" s="12"/>
      <c r="B28" s="25">
        <v>332</v>
      </c>
      <c r="C28" s="20" t="s">
        <v>139</v>
      </c>
      <c r="D28" s="46">
        <v>212541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212541</v>
      </c>
      <c r="P28" s="47">
        <f>(O28/P$62)</f>
        <v>126.5125</v>
      </c>
      <c r="Q28" s="9"/>
    </row>
    <row r="29" spans="1:17" ht="15">
      <c r="A29" s="12"/>
      <c r="B29" s="25">
        <v>334.35</v>
      </c>
      <c r="C29" s="20" t="s">
        <v>152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377747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377747</v>
      </c>
      <c r="P29" s="47">
        <f>(O29/P$62)</f>
        <v>224.84940476190476</v>
      </c>
      <c r="Q29" s="9"/>
    </row>
    <row r="30" spans="1:17" ht="15">
      <c r="A30" s="12"/>
      <c r="B30" s="25">
        <v>335.125</v>
      </c>
      <c r="C30" s="20" t="s">
        <v>153</v>
      </c>
      <c r="D30" s="46">
        <v>52906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52906</v>
      </c>
      <c r="P30" s="47">
        <f>(O30/P$62)</f>
        <v>31.491666666666667</v>
      </c>
      <c r="Q30" s="9"/>
    </row>
    <row r="31" spans="1:17" ht="15">
      <c r="A31" s="12"/>
      <c r="B31" s="25">
        <v>335.15</v>
      </c>
      <c r="C31" s="20" t="s">
        <v>92</v>
      </c>
      <c r="D31" s="46">
        <v>1419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1419</v>
      </c>
      <c r="P31" s="47">
        <f>(O31/P$62)</f>
        <v>0.8446428571428571</v>
      </c>
      <c r="Q31" s="9"/>
    </row>
    <row r="32" spans="1:17" ht="15">
      <c r="A32" s="12"/>
      <c r="B32" s="25">
        <v>335.18</v>
      </c>
      <c r="C32" s="20" t="s">
        <v>154</v>
      </c>
      <c r="D32" s="46">
        <v>110671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110671</v>
      </c>
      <c r="P32" s="47">
        <f>(O32/P$62)</f>
        <v>65.87559523809524</v>
      </c>
      <c r="Q32" s="9"/>
    </row>
    <row r="33" spans="1:17" ht="15">
      <c r="A33" s="12"/>
      <c r="B33" s="25">
        <v>337.7</v>
      </c>
      <c r="C33" s="20" t="s">
        <v>29</v>
      </c>
      <c r="D33" s="46">
        <v>88115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88115</v>
      </c>
      <c r="P33" s="47">
        <f>(O33/P$62)</f>
        <v>52.44940476190476</v>
      </c>
      <c r="Q33" s="9"/>
    </row>
    <row r="34" spans="1:17" ht="15.75">
      <c r="A34" s="29" t="s">
        <v>36</v>
      </c>
      <c r="B34" s="30"/>
      <c r="C34" s="31"/>
      <c r="D34" s="32">
        <f>SUM(D35:D45)</f>
        <v>168568</v>
      </c>
      <c r="E34" s="32">
        <f>SUM(E35:E45)</f>
        <v>0</v>
      </c>
      <c r="F34" s="32">
        <f>SUM(F35:F45)</f>
        <v>0</v>
      </c>
      <c r="G34" s="32">
        <f>SUM(G35:G45)</f>
        <v>0</v>
      </c>
      <c r="H34" s="32">
        <f>SUM(H35:H45)</f>
        <v>0</v>
      </c>
      <c r="I34" s="32">
        <f>SUM(I35:I45)</f>
        <v>1035812</v>
      </c>
      <c r="J34" s="32">
        <f>SUM(J35:J45)</f>
        <v>0</v>
      </c>
      <c r="K34" s="32">
        <f>SUM(K35:K45)</f>
        <v>0</v>
      </c>
      <c r="L34" s="32">
        <f>SUM(L35:L45)</f>
        <v>0</v>
      </c>
      <c r="M34" s="32">
        <f>SUM(M35:M45)</f>
        <v>0</v>
      </c>
      <c r="N34" s="32">
        <f>SUM(N35:N45)</f>
        <v>0</v>
      </c>
      <c r="O34" s="32">
        <f>SUM(D34:N34)</f>
        <v>1204380</v>
      </c>
      <c r="P34" s="45">
        <f>(O34/P$62)</f>
        <v>716.8928571428571</v>
      </c>
      <c r="Q34" s="10"/>
    </row>
    <row r="35" spans="1:17" ht="15">
      <c r="A35" s="12"/>
      <c r="B35" s="25">
        <v>341.9</v>
      </c>
      <c r="C35" s="20" t="s">
        <v>94</v>
      </c>
      <c r="D35" s="46">
        <v>6029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aca="true" t="shared" si="3" ref="O35:O45">SUM(D35:N35)</f>
        <v>6029</v>
      </c>
      <c r="P35" s="47">
        <f>(O35/P$62)</f>
        <v>3.588690476190476</v>
      </c>
      <c r="Q35" s="9"/>
    </row>
    <row r="36" spans="1:17" ht="15">
      <c r="A36" s="12"/>
      <c r="B36" s="25">
        <v>342.9</v>
      </c>
      <c r="C36" s="20" t="s">
        <v>131</v>
      </c>
      <c r="D36" s="46">
        <v>77202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77202</v>
      </c>
      <c r="P36" s="47">
        <f>(O36/P$62)</f>
        <v>45.95357142857143</v>
      </c>
      <c r="Q36" s="9"/>
    </row>
    <row r="37" spans="1:17" ht="15">
      <c r="A37" s="12"/>
      <c r="B37" s="25">
        <v>343.3</v>
      </c>
      <c r="C37" s="20" t="s">
        <v>39</v>
      </c>
      <c r="D37" s="46">
        <v>72318</v>
      </c>
      <c r="E37" s="46">
        <v>0</v>
      </c>
      <c r="F37" s="46">
        <v>0</v>
      </c>
      <c r="G37" s="46">
        <v>0</v>
      </c>
      <c r="H37" s="46">
        <v>0</v>
      </c>
      <c r="I37" s="46">
        <v>664608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736926</v>
      </c>
      <c r="P37" s="47">
        <f>(O37/P$62)</f>
        <v>438.64642857142854</v>
      </c>
      <c r="Q37" s="9"/>
    </row>
    <row r="38" spans="1:17" ht="15">
      <c r="A38" s="12"/>
      <c r="B38" s="25">
        <v>343.4</v>
      </c>
      <c r="C38" s="20" t="s">
        <v>40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210125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210125</v>
      </c>
      <c r="P38" s="47">
        <f>(O38/P$62)</f>
        <v>125.07440476190476</v>
      </c>
      <c r="Q38" s="9"/>
    </row>
    <row r="39" spans="1:17" ht="15">
      <c r="A39" s="12"/>
      <c r="B39" s="25">
        <v>343.5</v>
      </c>
      <c r="C39" s="20" t="s">
        <v>41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153910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153910</v>
      </c>
      <c r="P39" s="47">
        <f>(O39/P$62)</f>
        <v>91.61309523809524</v>
      </c>
      <c r="Q39" s="9"/>
    </row>
    <row r="40" spans="1:17" ht="15">
      <c r="A40" s="12"/>
      <c r="B40" s="25">
        <v>343.6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7169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7169</v>
      </c>
      <c r="P40" s="47">
        <f>(O40/P$62)</f>
        <v>4.267261904761905</v>
      </c>
      <c r="Q40" s="9"/>
    </row>
    <row r="41" spans="1:17" ht="15">
      <c r="A41" s="12"/>
      <c r="B41" s="25">
        <v>343.9</v>
      </c>
      <c r="C41" s="20" t="s">
        <v>43</v>
      </c>
      <c r="D41" s="46">
        <v>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35</v>
      </c>
      <c r="P41" s="47">
        <f>(O41/P$62)</f>
        <v>0.020833333333333332</v>
      </c>
      <c r="Q41" s="9"/>
    </row>
    <row r="42" spans="1:17" ht="15">
      <c r="A42" s="12"/>
      <c r="B42" s="25">
        <v>344.9</v>
      </c>
      <c r="C42" s="20" t="s">
        <v>123</v>
      </c>
      <c r="D42" s="46">
        <v>5942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5942</v>
      </c>
      <c r="P42" s="47">
        <f>(O42/P$62)</f>
        <v>3.5369047619047618</v>
      </c>
      <c r="Q42" s="9"/>
    </row>
    <row r="43" spans="1:17" ht="15">
      <c r="A43" s="12"/>
      <c r="B43" s="25">
        <v>347.1</v>
      </c>
      <c r="C43" s="20" t="s">
        <v>44</v>
      </c>
      <c r="D43" s="46">
        <v>1767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1767</v>
      </c>
      <c r="P43" s="47">
        <f>(O43/P$62)</f>
        <v>1.0517857142857143</v>
      </c>
      <c r="Q43" s="9"/>
    </row>
    <row r="44" spans="1:17" ht="15">
      <c r="A44" s="12"/>
      <c r="B44" s="25">
        <v>347.2</v>
      </c>
      <c r="C44" s="20" t="s">
        <v>132</v>
      </c>
      <c r="D44" s="46">
        <v>5250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5250</v>
      </c>
      <c r="P44" s="47">
        <f>(O44/P$62)</f>
        <v>3.125</v>
      </c>
      <c r="Q44" s="9"/>
    </row>
    <row r="45" spans="1:17" ht="15">
      <c r="A45" s="12"/>
      <c r="B45" s="25">
        <v>347.4</v>
      </c>
      <c r="C45" s="20" t="s">
        <v>45</v>
      </c>
      <c r="D45" s="46">
        <v>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25</v>
      </c>
      <c r="P45" s="47">
        <f>(O45/P$62)</f>
        <v>0.01488095238095238</v>
      </c>
      <c r="Q45" s="9"/>
    </row>
    <row r="46" spans="1:17" ht="15.75">
      <c r="A46" s="29" t="s">
        <v>37</v>
      </c>
      <c r="B46" s="30"/>
      <c r="C46" s="31"/>
      <c r="D46" s="32">
        <f>SUM(D47:D51)</f>
        <v>8668</v>
      </c>
      <c r="E46" s="32">
        <f>SUM(E47:E51)</f>
        <v>3319</v>
      </c>
      <c r="F46" s="32">
        <f>SUM(F47:F51)</f>
        <v>0</v>
      </c>
      <c r="G46" s="32">
        <f>SUM(G47:G51)</f>
        <v>0</v>
      </c>
      <c r="H46" s="32">
        <f>SUM(H47:H51)</f>
        <v>0</v>
      </c>
      <c r="I46" s="32">
        <f>SUM(I47:I51)</f>
        <v>1320</v>
      </c>
      <c r="J46" s="32">
        <f>SUM(J47:J51)</f>
        <v>0</v>
      </c>
      <c r="K46" s="32">
        <f>SUM(K47:K51)</f>
        <v>0</v>
      </c>
      <c r="L46" s="32">
        <f>SUM(L47:L51)</f>
        <v>0</v>
      </c>
      <c r="M46" s="32">
        <f>SUM(M47:M51)</f>
        <v>0</v>
      </c>
      <c r="N46" s="32">
        <f>SUM(N47:N51)</f>
        <v>0</v>
      </c>
      <c r="O46" s="32">
        <f>SUM(D46:N46)</f>
        <v>13307</v>
      </c>
      <c r="P46" s="45">
        <f>(O46/P$62)</f>
        <v>7.920833333333333</v>
      </c>
      <c r="Q46" s="10"/>
    </row>
    <row r="47" spans="1:17" ht="15">
      <c r="A47" s="13"/>
      <c r="B47" s="39">
        <v>351.1</v>
      </c>
      <c r="C47" s="21" t="s">
        <v>83</v>
      </c>
      <c r="D47" s="46">
        <v>8054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8054</v>
      </c>
      <c r="P47" s="47">
        <f>(O47/P$62)</f>
        <v>4.794047619047619</v>
      </c>
      <c r="Q47" s="9"/>
    </row>
    <row r="48" spans="1:17" ht="15">
      <c r="A48" s="13"/>
      <c r="B48" s="39">
        <v>352</v>
      </c>
      <c r="C48" s="21" t="s">
        <v>50</v>
      </c>
      <c r="D48" s="46">
        <v>497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497</v>
      </c>
      <c r="P48" s="47">
        <f>(O48/P$62)</f>
        <v>0.29583333333333334</v>
      </c>
      <c r="Q48" s="9"/>
    </row>
    <row r="49" spans="1:17" ht="15">
      <c r="A49" s="13"/>
      <c r="B49" s="39">
        <v>353</v>
      </c>
      <c r="C49" s="21" t="s">
        <v>133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1320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1320</v>
      </c>
      <c r="P49" s="47">
        <f>(O49/P$62)</f>
        <v>0.7857142857142857</v>
      </c>
      <c r="Q49" s="9"/>
    </row>
    <row r="50" spans="1:17" ht="15">
      <c r="A50" s="13"/>
      <c r="B50" s="39">
        <v>356</v>
      </c>
      <c r="C50" s="21" t="s">
        <v>134</v>
      </c>
      <c r="D50" s="46">
        <v>0</v>
      </c>
      <c r="E50" s="46">
        <v>3319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3319</v>
      </c>
      <c r="P50" s="47">
        <f>(O50/P$62)</f>
        <v>1.9755952380952382</v>
      </c>
      <c r="Q50" s="9"/>
    </row>
    <row r="51" spans="1:17" ht="15">
      <c r="A51" s="13"/>
      <c r="B51" s="39">
        <v>359</v>
      </c>
      <c r="C51" s="21" t="s">
        <v>52</v>
      </c>
      <c r="D51" s="46">
        <v>117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117</v>
      </c>
      <c r="P51" s="47">
        <f>(O51/P$62)</f>
        <v>0.06964285714285715</v>
      </c>
      <c r="Q51" s="9"/>
    </row>
    <row r="52" spans="1:17" ht="15.75">
      <c r="A52" s="29" t="s">
        <v>3</v>
      </c>
      <c r="B52" s="30"/>
      <c r="C52" s="31"/>
      <c r="D52" s="32">
        <f>SUM(D53:D59)</f>
        <v>53298</v>
      </c>
      <c r="E52" s="32">
        <f>SUM(E53:E59)</f>
        <v>0</v>
      </c>
      <c r="F52" s="32">
        <f>SUM(F53:F59)</f>
        <v>0</v>
      </c>
      <c r="G52" s="32">
        <f>SUM(G53:G59)</f>
        <v>0</v>
      </c>
      <c r="H52" s="32">
        <f>SUM(H53:H59)</f>
        <v>0</v>
      </c>
      <c r="I52" s="32">
        <f>SUM(I53:I59)</f>
        <v>5591</v>
      </c>
      <c r="J52" s="32">
        <f>SUM(J53:J59)</f>
        <v>0</v>
      </c>
      <c r="K52" s="32">
        <f>SUM(K53:K59)</f>
        <v>486777</v>
      </c>
      <c r="L52" s="32">
        <f>SUM(L53:L59)</f>
        <v>0</v>
      </c>
      <c r="M52" s="32">
        <f>SUM(M53:M59)</f>
        <v>0</v>
      </c>
      <c r="N52" s="32">
        <f>SUM(N53:N59)</f>
        <v>0</v>
      </c>
      <c r="O52" s="32">
        <f>SUM(D52:N52)</f>
        <v>545666</v>
      </c>
      <c r="P52" s="45">
        <f>(O52/P$62)</f>
        <v>324.80119047619047</v>
      </c>
      <c r="Q52" s="10"/>
    </row>
    <row r="53" spans="1:17" ht="15">
      <c r="A53" s="12"/>
      <c r="B53" s="25">
        <v>361.1</v>
      </c>
      <c r="C53" s="20" t="s">
        <v>54</v>
      </c>
      <c r="D53" s="46">
        <v>419</v>
      </c>
      <c r="E53" s="46">
        <v>0</v>
      </c>
      <c r="F53" s="46">
        <v>0</v>
      </c>
      <c r="G53" s="46">
        <v>0</v>
      </c>
      <c r="H53" s="46">
        <v>0</v>
      </c>
      <c r="I53" s="46">
        <v>486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905</v>
      </c>
      <c r="P53" s="47">
        <f>(O53/P$62)</f>
        <v>0.5386904761904762</v>
      </c>
      <c r="Q53" s="9"/>
    </row>
    <row r="54" spans="1:17" ht="15">
      <c r="A54" s="12"/>
      <c r="B54" s="25">
        <v>361.3</v>
      </c>
      <c r="C54" s="20" t="s">
        <v>55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373406</v>
      </c>
      <c r="L54" s="46">
        <v>0</v>
      </c>
      <c r="M54" s="46">
        <v>0</v>
      </c>
      <c r="N54" s="46">
        <v>0</v>
      </c>
      <c r="O54" s="46">
        <f aca="true" t="shared" si="4" ref="O54:O59">SUM(D54:N54)</f>
        <v>373406</v>
      </c>
      <c r="P54" s="47">
        <f>(O54/P$62)</f>
        <v>222.2654761904762</v>
      </c>
      <c r="Q54" s="9"/>
    </row>
    <row r="55" spans="1:17" ht="15">
      <c r="A55" s="12"/>
      <c r="B55" s="25">
        <v>364</v>
      </c>
      <c r="C55" s="20" t="s">
        <v>95</v>
      </c>
      <c r="D55" s="46">
        <v>37548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37548</v>
      </c>
      <c r="P55" s="47">
        <f>(O55/P$62)</f>
        <v>22.35</v>
      </c>
      <c r="Q55" s="9"/>
    </row>
    <row r="56" spans="1:17" ht="15">
      <c r="A56" s="12"/>
      <c r="B56" s="25">
        <v>366</v>
      </c>
      <c r="C56" s="20" t="s">
        <v>57</v>
      </c>
      <c r="D56" s="46">
        <v>8181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8181</v>
      </c>
      <c r="P56" s="47">
        <f>(O56/P$62)</f>
        <v>4.869642857142857</v>
      </c>
      <c r="Q56" s="9"/>
    </row>
    <row r="57" spans="1:17" ht="15">
      <c r="A57" s="12"/>
      <c r="B57" s="25">
        <v>368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113371</v>
      </c>
      <c r="L57" s="46">
        <v>0</v>
      </c>
      <c r="M57" s="46">
        <v>0</v>
      </c>
      <c r="N57" s="46">
        <v>0</v>
      </c>
      <c r="O57" s="46">
        <f t="shared" si="4"/>
        <v>113371</v>
      </c>
      <c r="P57" s="47">
        <f>(O57/P$62)</f>
        <v>67.48273809523809</v>
      </c>
      <c r="Q57" s="9"/>
    </row>
    <row r="58" spans="1:17" ht="15">
      <c r="A58" s="12"/>
      <c r="B58" s="25">
        <v>369.3</v>
      </c>
      <c r="C58" s="20" t="s">
        <v>135</v>
      </c>
      <c r="D58" s="46">
        <v>2563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2563</v>
      </c>
      <c r="P58" s="47">
        <f>(O58/P$62)</f>
        <v>1.525595238095238</v>
      </c>
      <c r="Q58" s="9"/>
    </row>
    <row r="59" spans="1:17" ht="15.75" thickBot="1">
      <c r="A59" s="12"/>
      <c r="B59" s="25">
        <v>369.9</v>
      </c>
      <c r="C59" s="20" t="s">
        <v>60</v>
      </c>
      <c r="D59" s="46">
        <v>4587</v>
      </c>
      <c r="E59" s="46">
        <v>0</v>
      </c>
      <c r="F59" s="46">
        <v>0</v>
      </c>
      <c r="G59" s="46">
        <v>0</v>
      </c>
      <c r="H59" s="46">
        <v>0</v>
      </c>
      <c r="I59" s="46">
        <v>5105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9692</v>
      </c>
      <c r="P59" s="47">
        <f>(O59/P$62)</f>
        <v>5.769047619047619</v>
      </c>
      <c r="Q59" s="9"/>
    </row>
    <row r="60" spans="1:120" ht="16.5" thickBot="1">
      <c r="A60" s="14" t="s">
        <v>46</v>
      </c>
      <c r="B60" s="23"/>
      <c r="C60" s="22"/>
      <c r="D60" s="15">
        <f>SUM(D5,D16,D25,D34,D46,D52)</f>
        <v>1952317</v>
      </c>
      <c r="E60" s="15">
        <f aca="true" t="shared" si="5" ref="E60:N60">SUM(E5,E16,E25,E34,E46,E52)</f>
        <v>1064481</v>
      </c>
      <c r="F60" s="15">
        <f t="shared" si="5"/>
        <v>0</v>
      </c>
      <c r="G60" s="15">
        <f t="shared" si="5"/>
        <v>0</v>
      </c>
      <c r="H60" s="15">
        <f t="shared" si="5"/>
        <v>0</v>
      </c>
      <c r="I60" s="15">
        <f t="shared" si="5"/>
        <v>1469152</v>
      </c>
      <c r="J60" s="15">
        <f t="shared" si="5"/>
        <v>0</v>
      </c>
      <c r="K60" s="15">
        <f t="shared" si="5"/>
        <v>507216</v>
      </c>
      <c r="L60" s="15">
        <f t="shared" si="5"/>
        <v>0</v>
      </c>
      <c r="M60" s="15">
        <f t="shared" si="5"/>
        <v>0</v>
      </c>
      <c r="N60" s="15">
        <f t="shared" si="5"/>
        <v>0</v>
      </c>
      <c r="O60" s="15">
        <f>SUM(D60:N60)</f>
        <v>4993166</v>
      </c>
      <c r="P60" s="38">
        <f>(O60/P$62)</f>
        <v>2972.122619047619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6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6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155</v>
      </c>
      <c r="N62" s="48"/>
      <c r="O62" s="48"/>
      <c r="P62" s="43">
        <v>1680</v>
      </c>
    </row>
    <row r="63" spans="1:16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6" ht="15.75" customHeight="1" thickBot="1">
      <c r="A64" s="52" t="s">
        <v>80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sheetProtection/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844746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10053</v>
      </c>
      <c r="L5" s="27">
        <f t="shared" si="0"/>
        <v>0</v>
      </c>
      <c r="M5" s="27">
        <f t="shared" si="0"/>
        <v>0</v>
      </c>
      <c r="N5" s="28">
        <f>SUM(D5:M5)</f>
        <v>854799</v>
      </c>
      <c r="O5" s="33">
        <f aca="true" t="shared" si="1" ref="O5:O50">(N5/O$52)</f>
        <v>779.2151321786691</v>
      </c>
      <c r="P5" s="6"/>
    </row>
    <row r="6" spans="1:16" ht="15">
      <c r="A6" s="12"/>
      <c r="B6" s="25">
        <v>311</v>
      </c>
      <c r="C6" s="20" t="s">
        <v>2</v>
      </c>
      <c r="D6" s="46">
        <v>575091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575091</v>
      </c>
      <c r="O6" s="47">
        <f t="shared" si="1"/>
        <v>524.239744758432</v>
      </c>
      <c r="P6" s="9"/>
    </row>
    <row r="7" spans="1:16" ht="15">
      <c r="A7" s="12"/>
      <c r="B7" s="25">
        <v>312.41</v>
      </c>
      <c r="C7" s="20" t="s">
        <v>10</v>
      </c>
      <c r="D7" s="46">
        <v>22510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22510</v>
      </c>
      <c r="O7" s="47">
        <f t="shared" si="1"/>
        <v>20.519598906107564</v>
      </c>
      <c r="P7" s="9"/>
    </row>
    <row r="8" spans="1:16" ht="15">
      <c r="A8" s="12"/>
      <c r="B8" s="25">
        <v>312.52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10053</v>
      </c>
      <c r="L8" s="46">
        <v>0</v>
      </c>
      <c r="M8" s="46">
        <v>0</v>
      </c>
      <c r="N8" s="46">
        <f>SUM(D8:M8)</f>
        <v>10053</v>
      </c>
      <c r="O8" s="47">
        <f t="shared" si="1"/>
        <v>9.1640838650866</v>
      </c>
      <c r="P8" s="9"/>
    </row>
    <row r="9" spans="1:16" ht="15">
      <c r="A9" s="12"/>
      <c r="B9" s="25">
        <v>312.6</v>
      </c>
      <c r="C9" s="20" t="s">
        <v>11</v>
      </c>
      <c r="D9" s="46">
        <v>104255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104255</v>
      </c>
      <c r="O9" s="47">
        <f t="shared" si="1"/>
        <v>95.03646308113035</v>
      </c>
      <c r="P9" s="9"/>
    </row>
    <row r="10" spans="1:16" ht="15">
      <c r="A10" s="12"/>
      <c r="B10" s="25">
        <v>314.1</v>
      </c>
      <c r="C10" s="20" t="s">
        <v>12</v>
      </c>
      <c r="D10" s="46">
        <v>66621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66621</v>
      </c>
      <c r="O10" s="47">
        <f t="shared" si="1"/>
        <v>60.73017319963537</v>
      </c>
      <c r="P10" s="9"/>
    </row>
    <row r="11" spans="1:16" ht="15">
      <c r="A11" s="12"/>
      <c r="B11" s="25">
        <v>314.3</v>
      </c>
      <c r="C11" s="20" t="s">
        <v>13</v>
      </c>
      <c r="D11" s="46">
        <v>24188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24188</v>
      </c>
      <c r="O11" s="47">
        <f t="shared" si="1"/>
        <v>22.04922515952598</v>
      </c>
      <c r="P11" s="9"/>
    </row>
    <row r="12" spans="1:16" ht="15">
      <c r="A12" s="12"/>
      <c r="B12" s="25">
        <v>314.8</v>
      </c>
      <c r="C12" s="20" t="s">
        <v>72</v>
      </c>
      <c r="D12" s="46">
        <v>1919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1919</v>
      </c>
      <c r="O12" s="47">
        <f t="shared" si="1"/>
        <v>1.7493163172288058</v>
      </c>
      <c r="P12" s="9"/>
    </row>
    <row r="13" spans="1:16" ht="15">
      <c r="A13" s="12"/>
      <c r="B13" s="25">
        <v>315</v>
      </c>
      <c r="C13" s="20" t="s">
        <v>73</v>
      </c>
      <c r="D13" s="46">
        <v>50162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50162</v>
      </c>
      <c r="O13" s="47">
        <f t="shared" si="1"/>
        <v>45.72652689152233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162697</v>
      </c>
      <c r="E14" s="32">
        <f t="shared" si="3"/>
        <v>175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162872</v>
      </c>
      <c r="O14" s="45">
        <f t="shared" si="1"/>
        <v>148.47037374658157</v>
      </c>
      <c r="P14" s="10"/>
    </row>
    <row r="15" spans="1:16" ht="15">
      <c r="A15" s="12"/>
      <c r="B15" s="25">
        <v>322</v>
      </c>
      <c r="C15" s="20" t="s">
        <v>0</v>
      </c>
      <c r="D15" s="46">
        <v>43605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43605</v>
      </c>
      <c r="O15" s="47">
        <f t="shared" si="1"/>
        <v>39.7493163172288</v>
      </c>
      <c r="P15" s="9"/>
    </row>
    <row r="16" spans="1:16" ht="15">
      <c r="A16" s="12"/>
      <c r="B16" s="25">
        <v>323.1</v>
      </c>
      <c r="C16" s="20" t="s">
        <v>16</v>
      </c>
      <c r="D16" s="46">
        <v>63960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63960</v>
      </c>
      <c r="O16" s="47">
        <f t="shared" si="1"/>
        <v>58.30446672743847</v>
      </c>
      <c r="P16" s="9"/>
    </row>
    <row r="17" spans="1:16" ht="15">
      <c r="A17" s="12"/>
      <c r="B17" s="25">
        <v>323.2</v>
      </c>
      <c r="C17" s="20" t="s">
        <v>17</v>
      </c>
      <c r="D17" s="46">
        <v>49771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49771</v>
      </c>
      <c r="O17" s="47">
        <f t="shared" si="1"/>
        <v>45.370100273473106</v>
      </c>
      <c r="P17" s="9"/>
    </row>
    <row r="18" spans="1:16" ht="15">
      <c r="A18" s="12"/>
      <c r="B18" s="25">
        <v>323.4</v>
      </c>
      <c r="C18" s="20" t="s">
        <v>18</v>
      </c>
      <c r="D18" s="46">
        <v>2120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2120</v>
      </c>
      <c r="O18" s="47">
        <f t="shared" si="1"/>
        <v>1.9325432999088423</v>
      </c>
      <c r="P18" s="9"/>
    </row>
    <row r="19" spans="1:16" ht="15">
      <c r="A19" s="12"/>
      <c r="B19" s="25">
        <v>329</v>
      </c>
      <c r="C19" s="20" t="s">
        <v>19</v>
      </c>
      <c r="D19" s="46">
        <v>165</v>
      </c>
      <c r="E19" s="46">
        <v>175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340</v>
      </c>
      <c r="O19" s="47">
        <f t="shared" si="1"/>
        <v>0.3099361896080219</v>
      </c>
      <c r="P19" s="9"/>
    </row>
    <row r="20" spans="1:16" ht="15">
      <c r="A20" s="12"/>
      <c r="B20" s="25">
        <v>367</v>
      </c>
      <c r="C20" s="20" t="s">
        <v>58</v>
      </c>
      <c r="D20" s="46">
        <v>3076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3076</v>
      </c>
      <c r="O20" s="47">
        <f t="shared" si="1"/>
        <v>2.804010938924339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SUM(D22:D28)</f>
        <v>110175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110175</v>
      </c>
      <c r="O21" s="45">
        <f t="shared" si="1"/>
        <v>100.43299908842297</v>
      </c>
      <c r="P21" s="10"/>
    </row>
    <row r="22" spans="1:16" ht="15">
      <c r="A22" s="12"/>
      <c r="B22" s="25">
        <v>331.2</v>
      </c>
      <c r="C22" s="20" t="s">
        <v>20</v>
      </c>
      <c r="D22" s="46">
        <v>2976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2976</v>
      </c>
      <c r="O22" s="47">
        <f t="shared" si="1"/>
        <v>2.7128532360984505</v>
      </c>
      <c r="P22" s="9"/>
    </row>
    <row r="23" spans="1:16" ht="15">
      <c r="A23" s="12"/>
      <c r="B23" s="25">
        <v>335.12</v>
      </c>
      <c r="C23" s="20" t="s">
        <v>23</v>
      </c>
      <c r="D23" s="46">
        <v>24658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24658</v>
      </c>
      <c r="O23" s="47">
        <f t="shared" si="1"/>
        <v>22.477666362807657</v>
      </c>
      <c r="P23" s="9"/>
    </row>
    <row r="24" spans="1:16" ht="15">
      <c r="A24" s="12"/>
      <c r="B24" s="25">
        <v>335.15</v>
      </c>
      <c r="C24" s="20" t="s">
        <v>24</v>
      </c>
      <c r="D24" s="46">
        <v>1545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1545</v>
      </c>
      <c r="O24" s="47">
        <f t="shared" si="1"/>
        <v>1.4083865086599818</v>
      </c>
      <c r="P24" s="9"/>
    </row>
    <row r="25" spans="1:16" ht="15">
      <c r="A25" s="12"/>
      <c r="B25" s="25">
        <v>335.18</v>
      </c>
      <c r="C25" s="20" t="s">
        <v>25</v>
      </c>
      <c r="D25" s="46">
        <v>49908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49908</v>
      </c>
      <c r="O25" s="47">
        <f t="shared" si="1"/>
        <v>45.49498632634457</v>
      </c>
      <c r="P25" s="9"/>
    </row>
    <row r="26" spans="1:16" ht="15">
      <c r="A26" s="12"/>
      <c r="B26" s="25">
        <v>337.3</v>
      </c>
      <c r="C26" s="20" t="s">
        <v>27</v>
      </c>
      <c r="D26" s="46">
        <v>3875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3875</v>
      </c>
      <c r="O26" s="47">
        <f t="shared" si="1"/>
        <v>3.5323609845031907</v>
      </c>
      <c r="P26" s="9"/>
    </row>
    <row r="27" spans="1:16" ht="15">
      <c r="A27" s="12"/>
      <c r="B27" s="25">
        <v>337.7</v>
      </c>
      <c r="C27" s="20" t="s">
        <v>29</v>
      </c>
      <c r="D27" s="46">
        <v>26014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26014</v>
      </c>
      <c r="O27" s="47">
        <f t="shared" si="1"/>
        <v>23.71376481312671</v>
      </c>
      <c r="P27" s="9"/>
    </row>
    <row r="28" spans="1:16" ht="15">
      <c r="A28" s="12"/>
      <c r="B28" s="25">
        <v>338</v>
      </c>
      <c r="C28" s="20" t="s">
        <v>31</v>
      </c>
      <c r="D28" s="46">
        <v>1199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1199</v>
      </c>
      <c r="O28" s="47">
        <f t="shared" si="1"/>
        <v>1.0929808568824066</v>
      </c>
      <c r="P28" s="9"/>
    </row>
    <row r="29" spans="1:16" ht="15.75">
      <c r="A29" s="29" t="s">
        <v>36</v>
      </c>
      <c r="B29" s="30"/>
      <c r="C29" s="31"/>
      <c r="D29" s="32">
        <f aca="true" t="shared" si="6" ref="D29:M29">SUM(D30:D38)</f>
        <v>7472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536759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544231</v>
      </c>
      <c r="O29" s="45">
        <f t="shared" si="1"/>
        <v>496.10847766636283</v>
      </c>
      <c r="P29" s="10"/>
    </row>
    <row r="30" spans="1:16" ht="15">
      <c r="A30" s="12"/>
      <c r="B30" s="25">
        <v>341.9</v>
      </c>
      <c r="C30" s="20" t="s">
        <v>38</v>
      </c>
      <c r="D30" s="46">
        <v>1317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8">SUM(D30:M30)</f>
        <v>1317</v>
      </c>
      <c r="O30" s="47">
        <f t="shared" si="1"/>
        <v>1.2005469462169553</v>
      </c>
      <c r="P30" s="9"/>
    </row>
    <row r="31" spans="1:16" ht="15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277549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277549</v>
      </c>
      <c r="O31" s="47">
        <f t="shared" si="1"/>
        <v>253.00729261622607</v>
      </c>
      <c r="P31" s="9"/>
    </row>
    <row r="32" spans="1:16" ht="15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74630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74630</v>
      </c>
      <c r="O32" s="47">
        <f t="shared" si="1"/>
        <v>68.0309936189608</v>
      </c>
      <c r="P32" s="9"/>
    </row>
    <row r="33" spans="1:16" ht="15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152609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152609</v>
      </c>
      <c r="O33" s="47">
        <f t="shared" si="1"/>
        <v>139.1148587055606</v>
      </c>
      <c r="P33" s="9"/>
    </row>
    <row r="34" spans="1:16" ht="15">
      <c r="A34" s="12"/>
      <c r="B34" s="25">
        <v>343.6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26542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26542</v>
      </c>
      <c r="O34" s="47">
        <f t="shared" si="1"/>
        <v>24.195077484047403</v>
      </c>
      <c r="P34" s="9"/>
    </row>
    <row r="35" spans="1:16" ht="15">
      <c r="A35" s="12"/>
      <c r="B35" s="25">
        <v>343.8</v>
      </c>
      <c r="C35" s="20" t="s">
        <v>75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5189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5189</v>
      </c>
      <c r="O35" s="47">
        <f t="shared" si="1"/>
        <v>4.730173199635369</v>
      </c>
      <c r="P35" s="9"/>
    </row>
    <row r="36" spans="1:16" ht="15">
      <c r="A36" s="12"/>
      <c r="B36" s="25">
        <v>343.9</v>
      </c>
      <c r="C36" s="20" t="s">
        <v>43</v>
      </c>
      <c r="D36" s="46">
        <v>3595</v>
      </c>
      <c r="E36" s="46">
        <v>0</v>
      </c>
      <c r="F36" s="46">
        <v>0</v>
      </c>
      <c r="G36" s="46">
        <v>0</v>
      </c>
      <c r="H36" s="46">
        <v>0</v>
      </c>
      <c r="I36" s="46">
        <v>240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3835</v>
      </c>
      <c r="O36" s="47">
        <f t="shared" si="1"/>
        <v>3.495897903372835</v>
      </c>
      <c r="P36" s="9"/>
    </row>
    <row r="37" spans="1:16" ht="15">
      <c r="A37" s="12"/>
      <c r="B37" s="25">
        <v>347.1</v>
      </c>
      <c r="C37" s="20" t="s">
        <v>44</v>
      </c>
      <c r="D37" s="46">
        <v>670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670</v>
      </c>
      <c r="O37" s="47">
        <f t="shared" si="1"/>
        <v>0.6107566089334548</v>
      </c>
      <c r="P37" s="9"/>
    </row>
    <row r="38" spans="1:16" ht="15">
      <c r="A38" s="12"/>
      <c r="B38" s="25">
        <v>347.4</v>
      </c>
      <c r="C38" s="20" t="s">
        <v>45</v>
      </c>
      <c r="D38" s="46">
        <v>1890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1890</v>
      </c>
      <c r="O38" s="47">
        <f t="shared" si="1"/>
        <v>1.7228805834092982</v>
      </c>
      <c r="P38" s="9"/>
    </row>
    <row r="39" spans="1:16" ht="15.75">
      <c r="A39" s="29" t="s">
        <v>37</v>
      </c>
      <c r="B39" s="30"/>
      <c r="C39" s="31"/>
      <c r="D39" s="32">
        <f aca="true" t="shared" si="8" ref="D39:M39">SUM(D40:D42)</f>
        <v>14349</v>
      </c>
      <c r="E39" s="32">
        <f t="shared" si="8"/>
        <v>11407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aca="true" t="shared" si="9" ref="N39:N50">SUM(D39:M39)</f>
        <v>25756</v>
      </c>
      <c r="O39" s="45">
        <f t="shared" si="1"/>
        <v>23.478577939835915</v>
      </c>
      <c r="P39" s="10"/>
    </row>
    <row r="40" spans="1:16" ht="15">
      <c r="A40" s="13"/>
      <c r="B40" s="39">
        <v>351.1</v>
      </c>
      <c r="C40" s="21" t="s">
        <v>83</v>
      </c>
      <c r="D40" s="46">
        <v>13829</v>
      </c>
      <c r="E40" s="46">
        <v>7408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21237</v>
      </c>
      <c r="O40" s="47">
        <f t="shared" si="1"/>
        <v>19.359161349134002</v>
      </c>
      <c r="P40" s="9"/>
    </row>
    <row r="41" spans="1:16" ht="15">
      <c r="A41" s="13"/>
      <c r="B41" s="39">
        <v>352</v>
      </c>
      <c r="C41" s="21" t="s">
        <v>50</v>
      </c>
      <c r="D41" s="46">
        <v>520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520</v>
      </c>
      <c r="O41" s="47">
        <f t="shared" si="1"/>
        <v>0.4740200546946217</v>
      </c>
      <c r="P41" s="9"/>
    </row>
    <row r="42" spans="1:16" ht="15">
      <c r="A42" s="13"/>
      <c r="B42" s="39">
        <v>359</v>
      </c>
      <c r="C42" s="21" t="s">
        <v>52</v>
      </c>
      <c r="D42" s="46">
        <v>0</v>
      </c>
      <c r="E42" s="46">
        <v>3999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3999</v>
      </c>
      <c r="O42" s="47">
        <f t="shared" si="1"/>
        <v>3.6453965360072926</v>
      </c>
      <c r="P42" s="9"/>
    </row>
    <row r="43" spans="1:16" ht="15.75">
      <c r="A43" s="29" t="s">
        <v>3</v>
      </c>
      <c r="B43" s="30"/>
      <c r="C43" s="31"/>
      <c r="D43" s="32">
        <f aca="true" t="shared" si="10" ref="D43:M43">SUM(D44:D49)</f>
        <v>16232</v>
      </c>
      <c r="E43" s="32">
        <f t="shared" si="10"/>
        <v>4496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13776</v>
      </c>
      <c r="J43" s="32">
        <f t="shared" si="10"/>
        <v>0</v>
      </c>
      <c r="K43" s="32">
        <f t="shared" si="10"/>
        <v>223450</v>
      </c>
      <c r="L43" s="32">
        <f t="shared" si="10"/>
        <v>0</v>
      </c>
      <c r="M43" s="32">
        <f t="shared" si="10"/>
        <v>0</v>
      </c>
      <c r="N43" s="32">
        <f t="shared" si="9"/>
        <v>257954</v>
      </c>
      <c r="O43" s="45">
        <f t="shared" si="1"/>
        <v>235.14494074749317</v>
      </c>
      <c r="P43" s="10"/>
    </row>
    <row r="44" spans="1:16" ht="15">
      <c r="A44" s="12"/>
      <c r="B44" s="25">
        <v>361.1</v>
      </c>
      <c r="C44" s="20" t="s">
        <v>54</v>
      </c>
      <c r="D44" s="46">
        <v>4995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4995</v>
      </c>
      <c r="O44" s="47">
        <f t="shared" si="1"/>
        <v>4.553327256153145</v>
      </c>
      <c r="P44" s="9"/>
    </row>
    <row r="45" spans="1:16" ht="15">
      <c r="A45" s="12"/>
      <c r="B45" s="25">
        <v>361.3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141691</v>
      </c>
      <c r="L45" s="46">
        <v>0</v>
      </c>
      <c r="M45" s="46">
        <v>0</v>
      </c>
      <c r="N45" s="46">
        <f t="shared" si="9"/>
        <v>141691</v>
      </c>
      <c r="O45" s="47">
        <f t="shared" si="1"/>
        <v>129.1622607110301</v>
      </c>
      <c r="P45" s="9"/>
    </row>
    <row r="46" spans="1:16" ht="15">
      <c r="A46" s="12"/>
      <c r="B46" s="25">
        <v>364</v>
      </c>
      <c r="C46" s="20" t="s">
        <v>56</v>
      </c>
      <c r="D46" s="46">
        <v>0</v>
      </c>
      <c r="E46" s="46">
        <v>4496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4496</v>
      </c>
      <c r="O46" s="47">
        <f t="shared" si="1"/>
        <v>4.09845031905196</v>
      </c>
      <c r="P46" s="9"/>
    </row>
    <row r="47" spans="1:16" ht="15">
      <c r="A47" s="12"/>
      <c r="B47" s="25">
        <v>366</v>
      </c>
      <c r="C47" s="20" t="s">
        <v>57</v>
      </c>
      <c r="D47" s="46">
        <v>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</v>
      </c>
      <c r="O47" s="47">
        <f t="shared" si="1"/>
        <v>0.016408386508659983</v>
      </c>
      <c r="P47" s="9"/>
    </row>
    <row r="48" spans="1:16" ht="15">
      <c r="A48" s="12"/>
      <c r="B48" s="25">
        <v>368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81759</v>
      </c>
      <c r="L48" s="46">
        <v>0</v>
      </c>
      <c r="M48" s="46">
        <v>0</v>
      </c>
      <c r="N48" s="46">
        <f t="shared" si="9"/>
        <v>81759</v>
      </c>
      <c r="O48" s="47">
        <f t="shared" si="1"/>
        <v>74.52962625341841</v>
      </c>
      <c r="P48" s="9"/>
    </row>
    <row r="49" spans="1:16" ht="15.75" thickBot="1">
      <c r="A49" s="12"/>
      <c r="B49" s="25">
        <v>369.9</v>
      </c>
      <c r="C49" s="20" t="s">
        <v>60</v>
      </c>
      <c r="D49" s="46">
        <v>11219</v>
      </c>
      <c r="E49" s="46">
        <v>0</v>
      </c>
      <c r="F49" s="46">
        <v>0</v>
      </c>
      <c r="G49" s="46">
        <v>0</v>
      </c>
      <c r="H49" s="46">
        <v>0</v>
      </c>
      <c r="I49" s="46">
        <v>13776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24995</v>
      </c>
      <c r="O49" s="47">
        <f t="shared" si="1"/>
        <v>22.784867821330902</v>
      </c>
      <c r="P49" s="9"/>
    </row>
    <row r="50" spans="1:119" ht="16.5" thickBot="1">
      <c r="A50" s="14" t="s">
        <v>46</v>
      </c>
      <c r="B50" s="23"/>
      <c r="C50" s="22"/>
      <c r="D50" s="15">
        <f>SUM(D5,D14,D21,D29,D39,D43)</f>
        <v>1155671</v>
      </c>
      <c r="E50" s="15">
        <f aca="true" t="shared" si="11" ref="E50:M50">SUM(E5,E14,E21,E29,E39,E43)</f>
        <v>16078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550535</v>
      </c>
      <c r="J50" s="15">
        <f t="shared" si="11"/>
        <v>0</v>
      </c>
      <c r="K50" s="15">
        <f t="shared" si="11"/>
        <v>233503</v>
      </c>
      <c r="L50" s="15">
        <f t="shared" si="11"/>
        <v>0</v>
      </c>
      <c r="M50" s="15">
        <f t="shared" si="11"/>
        <v>0</v>
      </c>
      <c r="N50" s="15">
        <f t="shared" si="9"/>
        <v>1955787</v>
      </c>
      <c r="O50" s="38">
        <f t="shared" si="1"/>
        <v>1782.8505013673655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87</v>
      </c>
      <c r="M52" s="48"/>
      <c r="N52" s="48"/>
      <c r="O52" s="43">
        <v>1097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869550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9394</v>
      </c>
      <c r="L5" s="27">
        <f t="shared" si="0"/>
        <v>0</v>
      </c>
      <c r="M5" s="27">
        <f t="shared" si="0"/>
        <v>0</v>
      </c>
      <c r="N5" s="28">
        <f>SUM(D5:M5)</f>
        <v>878944</v>
      </c>
      <c r="O5" s="33">
        <f aca="true" t="shared" si="1" ref="O5:O36">(N5/O$55)</f>
        <v>799.04</v>
      </c>
      <c r="P5" s="6"/>
    </row>
    <row r="6" spans="1:16" ht="15">
      <c r="A6" s="12"/>
      <c r="B6" s="25">
        <v>311</v>
      </c>
      <c r="C6" s="20" t="s">
        <v>2</v>
      </c>
      <c r="D6" s="46">
        <v>598958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598958</v>
      </c>
      <c r="O6" s="47">
        <f t="shared" si="1"/>
        <v>544.5072727272727</v>
      </c>
      <c r="P6" s="9"/>
    </row>
    <row r="7" spans="1:16" ht="15">
      <c r="A7" s="12"/>
      <c r="B7" s="25">
        <v>312.1</v>
      </c>
      <c r="C7" s="20" t="s">
        <v>71</v>
      </c>
      <c r="D7" s="46">
        <v>19500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19500</v>
      </c>
      <c r="O7" s="47">
        <f t="shared" si="1"/>
        <v>17.727272727272727</v>
      </c>
      <c r="P7" s="9"/>
    </row>
    <row r="8" spans="1:16" ht="15">
      <c r="A8" s="12"/>
      <c r="B8" s="25">
        <v>312.52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9394</v>
      </c>
      <c r="L8" s="46">
        <v>0</v>
      </c>
      <c r="M8" s="46">
        <v>0</v>
      </c>
      <c r="N8" s="46">
        <f>SUM(D8:M8)</f>
        <v>9394</v>
      </c>
      <c r="O8" s="47">
        <f t="shared" si="1"/>
        <v>8.54</v>
      </c>
      <c r="P8" s="9"/>
    </row>
    <row r="9" spans="1:16" ht="15">
      <c r="A9" s="12"/>
      <c r="B9" s="25">
        <v>312.6</v>
      </c>
      <c r="C9" s="20" t="s">
        <v>11</v>
      </c>
      <c r="D9" s="46">
        <v>105214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105214</v>
      </c>
      <c r="O9" s="47">
        <f t="shared" si="1"/>
        <v>95.64909090909092</v>
      </c>
      <c r="P9" s="9"/>
    </row>
    <row r="10" spans="1:16" ht="15">
      <c r="A10" s="12"/>
      <c r="B10" s="25">
        <v>314.1</v>
      </c>
      <c r="C10" s="20" t="s">
        <v>12</v>
      </c>
      <c r="D10" s="46">
        <v>73947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73947</v>
      </c>
      <c r="O10" s="47">
        <f t="shared" si="1"/>
        <v>67.22454545454545</v>
      </c>
      <c r="P10" s="9"/>
    </row>
    <row r="11" spans="1:16" ht="15">
      <c r="A11" s="12"/>
      <c r="B11" s="25">
        <v>314.3</v>
      </c>
      <c r="C11" s="20" t="s">
        <v>13</v>
      </c>
      <c r="D11" s="46">
        <v>25213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25213</v>
      </c>
      <c r="O11" s="47">
        <f t="shared" si="1"/>
        <v>22.920909090909092</v>
      </c>
      <c r="P11" s="9"/>
    </row>
    <row r="12" spans="1:16" ht="15">
      <c r="A12" s="12"/>
      <c r="B12" s="25">
        <v>314.8</v>
      </c>
      <c r="C12" s="20" t="s">
        <v>72</v>
      </c>
      <c r="D12" s="46">
        <v>1990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1990</v>
      </c>
      <c r="O12" s="47">
        <f t="shared" si="1"/>
        <v>1.809090909090909</v>
      </c>
      <c r="P12" s="9"/>
    </row>
    <row r="13" spans="1:16" ht="15">
      <c r="A13" s="12"/>
      <c r="B13" s="25">
        <v>315</v>
      </c>
      <c r="C13" s="20" t="s">
        <v>73</v>
      </c>
      <c r="D13" s="46">
        <v>44728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44728</v>
      </c>
      <c r="O13" s="47">
        <f t="shared" si="1"/>
        <v>40.661818181818184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157881</v>
      </c>
      <c r="E14" s="32">
        <f t="shared" si="3"/>
        <v>1563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159444</v>
      </c>
      <c r="O14" s="45">
        <f t="shared" si="1"/>
        <v>144.9490909090909</v>
      </c>
      <c r="P14" s="10"/>
    </row>
    <row r="15" spans="1:16" ht="15">
      <c r="A15" s="12"/>
      <c r="B15" s="25">
        <v>322</v>
      </c>
      <c r="C15" s="20" t="s">
        <v>0</v>
      </c>
      <c r="D15" s="46">
        <v>33222</v>
      </c>
      <c r="E15" s="46">
        <v>1263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34485</v>
      </c>
      <c r="O15" s="47">
        <f t="shared" si="1"/>
        <v>31.35</v>
      </c>
      <c r="P15" s="9"/>
    </row>
    <row r="16" spans="1:16" ht="15">
      <c r="A16" s="12"/>
      <c r="B16" s="25">
        <v>323.1</v>
      </c>
      <c r="C16" s="20" t="s">
        <v>16</v>
      </c>
      <c r="D16" s="46">
        <v>67024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67024</v>
      </c>
      <c r="O16" s="47">
        <f t="shared" si="1"/>
        <v>60.93090909090909</v>
      </c>
      <c r="P16" s="9"/>
    </row>
    <row r="17" spans="1:16" ht="15">
      <c r="A17" s="12"/>
      <c r="B17" s="25">
        <v>323.2</v>
      </c>
      <c r="C17" s="20" t="s">
        <v>17</v>
      </c>
      <c r="D17" s="46">
        <v>50627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50627</v>
      </c>
      <c r="O17" s="47">
        <f t="shared" si="1"/>
        <v>46.02454545454545</v>
      </c>
      <c r="P17" s="9"/>
    </row>
    <row r="18" spans="1:16" ht="15">
      <c r="A18" s="12"/>
      <c r="B18" s="25">
        <v>323.4</v>
      </c>
      <c r="C18" s="20" t="s">
        <v>18</v>
      </c>
      <c r="D18" s="46">
        <v>1645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1645</v>
      </c>
      <c r="O18" s="47">
        <f t="shared" si="1"/>
        <v>1.4954545454545454</v>
      </c>
      <c r="P18" s="9"/>
    </row>
    <row r="19" spans="1:16" ht="15">
      <c r="A19" s="12"/>
      <c r="B19" s="25">
        <v>329</v>
      </c>
      <c r="C19" s="20" t="s">
        <v>19</v>
      </c>
      <c r="D19" s="46">
        <v>1000</v>
      </c>
      <c r="E19" s="46">
        <v>300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1300</v>
      </c>
      <c r="O19" s="47">
        <f t="shared" si="1"/>
        <v>1.1818181818181819</v>
      </c>
      <c r="P19" s="9"/>
    </row>
    <row r="20" spans="1:16" ht="15">
      <c r="A20" s="12"/>
      <c r="B20" s="25">
        <v>367</v>
      </c>
      <c r="C20" s="20" t="s">
        <v>58</v>
      </c>
      <c r="D20" s="46">
        <v>4363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4363</v>
      </c>
      <c r="O20" s="47">
        <f t="shared" si="1"/>
        <v>3.9663636363636363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SUM(D22:D29)</f>
        <v>138403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138403</v>
      </c>
      <c r="O21" s="45">
        <f t="shared" si="1"/>
        <v>125.8209090909091</v>
      </c>
      <c r="P21" s="10"/>
    </row>
    <row r="22" spans="1:16" ht="15">
      <c r="A22" s="12"/>
      <c r="B22" s="25">
        <v>331.2</v>
      </c>
      <c r="C22" s="20" t="s">
        <v>20</v>
      </c>
      <c r="D22" s="46">
        <v>7918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7918</v>
      </c>
      <c r="O22" s="47">
        <f t="shared" si="1"/>
        <v>7.198181818181818</v>
      </c>
      <c r="P22" s="9"/>
    </row>
    <row r="23" spans="1:16" ht="15">
      <c r="A23" s="12"/>
      <c r="B23" s="25">
        <v>334.9</v>
      </c>
      <c r="C23" s="20" t="s">
        <v>82</v>
      </c>
      <c r="D23" s="46">
        <v>19225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19225</v>
      </c>
      <c r="O23" s="47">
        <f t="shared" si="1"/>
        <v>17.477272727272727</v>
      </c>
      <c r="P23" s="9"/>
    </row>
    <row r="24" spans="1:16" ht="15">
      <c r="A24" s="12"/>
      <c r="B24" s="25">
        <v>335.12</v>
      </c>
      <c r="C24" s="20" t="s">
        <v>23</v>
      </c>
      <c r="D24" s="46">
        <v>23468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23468</v>
      </c>
      <c r="O24" s="47">
        <f t="shared" si="1"/>
        <v>21.334545454545456</v>
      </c>
      <c r="P24" s="9"/>
    </row>
    <row r="25" spans="1:16" ht="15">
      <c r="A25" s="12"/>
      <c r="B25" s="25">
        <v>335.15</v>
      </c>
      <c r="C25" s="20" t="s">
        <v>24</v>
      </c>
      <c r="D25" s="46">
        <v>1545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1545</v>
      </c>
      <c r="O25" s="47">
        <f t="shared" si="1"/>
        <v>1.4045454545454545</v>
      </c>
      <c r="P25" s="9"/>
    </row>
    <row r="26" spans="1:16" ht="15">
      <c r="A26" s="12"/>
      <c r="B26" s="25">
        <v>335.18</v>
      </c>
      <c r="C26" s="20" t="s">
        <v>25</v>
      </c>
      <c r="D26" s="46">
        <v>55097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55097</v>
      </c>
      <c r="O26" s="47">
        <f t="shared" si="1"/>
        <v>50.088181818181816</v>
      </c>
      <c r="P26" s="9"/>
    </row>
    <row r="27" spans="1:16" ht="15">
      <c r="A27" s="12"/>
      <c r="B27" s="25">
        <v>337.3</v>
      </c>
      <c r="C27" s="20" t="s">
        <v>27</v>
      </c>
      <c r="D27" s="46">
        <v>3762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3762</v>
      </c>
      <c r="O27" s="47">
        <f t="shared" si="1"/>
        <v>3.42</v>
      </c>
      <c r="P27" s="9"/>
    </row>
    <row r="28" spans="1:16" ht="15">
      <c r="A28" s="12"/>
      <c r="B28" s="25">
        <v>337.7</v>
      </c>
      <c r="C28" s="20" t="s">
        <v>29</v>
      </c>
      <c r="D28" s="46">
        <v>24369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24369</v>
      </c>
      <c r="O28" s="47">
        <f t="shared" si="1"/>
        <v>22.153636363636362</v>
      </c>
      <c r="P28" s="9"/>
    </row>
    <row r="29" spans="1:16" ht="15">
      <c r="A29" s="12"/>
      <c r="B29" s="25">
        <v>338</v>
      </c>
      <c r="C29" s="20" t="s">
        <v>31</v>
      </c>
      <c r="D29" s="46">
        <v>3019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3019</v>
      </c>
      <c r="O29" s="47">
        <f t="shared" si="1"/>
        <v>2.7445454545454546</v>
      </c>
      <c r="P29" s="9"/>
    </row>
    <row r="30" spans="1:16" ht="15.75">
      <c r="A30" s="29" t="s">
        <v>36</v>
      </c>
      <c r="B30" s="30"/>
      <c r="C30" s="31"/>
      <c r="D30" s="32">
        <f aca="true" t="shared" si="6" ref="D30:M30">SUM(D31:D39)</f>
        <v>9750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540686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550436</v>
      </c>
      <c r="O30" s="45">
        <f t="shared" si="1"/>
        <v>500.3963636363636</v>
      </c>
      <c r="P30" s="10"/>
    </row>
    <row r="31" spans="1:16" ht="15">
      <c r="A31" s="12"/>
      <c r="B31" s="25">
        <v>341.9</v>
      </c>
      <c r="C31" s="20" t="s">
        <v>38</v>
      </c>
      <c r="D31" s="46">
        <v>602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9">SUM(D31:M31)</f>
        <v>602</v>
      </c>
      <c r="O31" s="47">
        <f t="shared" si="1"/>
        <v>0.5472727272727272</v>
      </c>
      <c r="P31" s="9"/>
    </row>
    <row r="32" spans="1:16" ht="15">
      <c r="A32" s="12"/>
      <c r="B32" s="25">
        <v>343.3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285712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285712</v>
      </c>
      <c r="O32" s="47">
        <f t="shared" si="1"/>
        <v>259.73818181818183</v>
      </c>
      <c r="P32" s="9"/>
    </row>
    <row r="33" spans="1:16" ht="15">
      <c r="A33" s="12"/>
      <c r="B33" s="25">
        <v>343.4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74743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74743</v>
      </c>
      <c r="O33" s="47">
        <f t="shared" si="1"/>
        <v>67.94818181818182</v>
      </c>
      <c r="P33" s="9"/>
    </row>
    <row r="34" spans="1:16" ht="15">
      <c r="A34" s="12"/>
      <c r="B34" s="25">
        <v>343.5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153563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153563</v>
      </c>
      <c r="O34" s="47">
        <f t="shared" si="1"/>
        <v>139.60272727272726</v>
      </c>
      <c r="P34" s="9"/>
    </row>
    <row r="35" spans="1:16" ht="15">
      <c r="A35" s="12"/>
      <c r="B35" s="25">
        <v>343.6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22058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22058</v>
      </c>
      <c r="O35" s="47">
        <f t="shared" si="1"/>
        <v>20.05272727272727</v>
      </c>
      <c r="P35" s="9"/>
    </row>
    <row r="36" spans="1:16" ht="15">
      <c r="A36" s="12"/>
      <c r="B36" s="25">
        <v>343.8</v>
      </c>
      <c r="C36" s="20" t="s">
        <v>75</v>
      </c>
      <c r="D36" s="46">
        <v>3099</v>
      </c>
      <c r="E36" s="46">
        <v>0</v>
      </c>
      <c r="F36" s="46">
        <v>0</v>
      </c>
      <c r="G36" s="46">
        <v>0</v>
      </c>
      <c r="H36" s="46">
        <v>0</v>
      </c>
      <c r="I36" s="46">
        <v>4610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7709</v>
      </c>
      <c r="O36" s="47">
        <f t="shared" si="1"/>
        <v>7.008181818181818</v>
      </c>
      <c r="P36" s="9"/>
    </row>
    <row r="37" spans="1:16" ht="15">
      <c r="A37" s="12"/>
      <c r="B37" s="25">
        <v>343.9</v>
      </c>
      <c r="C37" s="20" t="s">
        <v>43</v>
      </c>
      <c r="D37" s="46">
        <v>2447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2447</v>
      </c>
      <c r="O37" s="47">
        <f aca="true" t="shared" si="8" ref="O37:O53">(N37/O$55)</f>
        <v>2.2245454545454546</v>
      </c>
      <c r="P37" s="9"/>
    </row>
    <row r="38" spans="1:16" ht="15">
      <c r="A38" s="12"/>
      <c r="B38" s="25">
        <v>347.1</v>
      </c>
      <c r="C38" s="20" t="s">
        <v>44</v>
      </c>
      <c r="D38" s="46">
        <v>1165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1165</v>
      </c>
      <c r="O38" s="47">
        <f t="shared" si="8"/>
        <v>1.059090909090909</v>
      </c>
      <c r="P38" s="9"/>
    </row>
    <row r="39" spans="1:16" ht="15">
      <c r="A39" s="12"/>
      <c r="B39" s="25">
        <v>347.4</v>
      </c>
      <c r="C39" s="20" t="s">
        <v>45</v>
      </c>
      <c r="D39" s="46">
        <v>2437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2437</v>
      </c>
      <c r="O39" s="47">
        <f t="shared" si="8"/>
        <v>2.2154545454545453</v>
      </c>
      <c r="P39" s="9"/>
    </row>
    <row r="40" spans="1:16" ht="15.75">
      <c r="A40" s="29" t="s">
        <v>37</v>
      </c>
      <c r="B40" s="30"/>
      <c r="C40" s="31"/>
      <c r="D40" s="32">
        <f aca="true" t="shared" si="9" ref="D40:M40">SUM(D41:D43)</f>
        <v>21786</v>
      </c>
      <c r="E40" s="32">
        <f t="shared" si="9"/>
        <v>4243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53">SUM(D40:M40)</f>
        <v>26029</v>
      </c>
      <c r="O40" s="45">
        <f t="shared" si="8"/>
        <v>23.662727272727274</v>
      </c>
      <c r="P40" s="10"/>
    </row>
    <row r="41" spans="1:16" ht="15">
      <c r="A41" s="13"/>
      <c r="B41" s="39">
        <v>351.1</v>
      </c>
      <c r="C41" s="21" t="s">
        <v>83</v>
      </c>
      <c r="D41" s="46">
        <v>21547</v>
      </c>
      <c r="E41" s="46">
        <v>4123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25670</v>
      </c>
      <c r="O41" s="47">
        <f t="shared" si="8"/>
        <v>23.336363636363636</v>
      </c>
      <c r="P41" s="9"/>
    </row>
    <row r="42" spans="1:16" ht="15">
      <c r="A42" s="13"/>
      <c r="B42" s="39">
        <v>352</v>
      </c>
      <c r="C42" s="21" t="s">
        <v>50</v>
      </c>
      <c r="D42" s="46">
        <v>239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239</v>
      </c>
      <c r="O42" s="47">
        <f t="shared" si="8"/>
        <v>0.21727272727272728</v>
      </c>
      <c r="P42" s="9"/>
    </row>
    <row r="43" spans="1:16" ht="15">
      <c r="A43" s="13"/>
      <c r="B43" s="39">
        <v>359</v>
      </c>
      <c r="C43" s="21" t="s">
        <v>52</v>
      </c>
      <c r="D43" s="46">
        <v>0</v>
      </c>
      <c r="E43" s="46">
        <v>120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120</v>
      </c>
      <c r="O43" s="47">
        <f t="shared" si="8"/>
        <v>0.10909090909090909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SUM(D45:D50)</f>
        <v>17938</v>
      </c>
      <c r="E44" s="32">
        <f t="shared" si="11"/>
        <v>5420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2075</v>
      </c>
      <c r="J44" s="32">
        <f t="shared" si="11"/>
        <v>0</v>
      </c>
      <c r="K44" s="32">
        <f t="shared" si="11"/>
        <v>59357</v>
      </c>
      <c r="L44" s="32">
        <f t="shared" si="11"/>
        <v>0</v>
      </c>
      <c r="M44" s="32">
        <f t="shared" si="11"/>
        <v>0</v>
      </c>
      <c r="N44" s="32">
        <f t="shared" si="10"/>
        <v>84790</v>
      </c>
      <c r="O44" s="45">
        <f t="shared" si="8"/>
        <v>77.08181818181818</v>
      </c>
      <c r="P44" s="10"/>
    </row>
    <row r="45" spans="1:16" ht="15">
      <c r="A45" s="12"/>
      <c r="B45" s="25">
        <v>361.1</v>
      </c>
      <c r="C45" s="20" t="s">
        <v>54</v>
      </c>
      <c r="D45" s="46">
        <v>6155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6155</v>
      </c>
      <c r="O45" s="47">
        <f t="shared" si="8"/>
        <v>5.595454545454546</v>
      </c>
      <c r="P45" s="9"/>
    </row>
    <row r="46" spans="1:16" ht="15">
      <c r="A46" s="12"/>
      <c r="B46" s="25">
        <v>361.3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8151</v>
      </c>
      <c r="L46" s="46">
        <v>0</v>
      </c>
      <c r="M46" s="46">
        <v>0</v>
      </c>
      <c r="N46" s="46">
        <f t="shared" si="10"/>
        <v>8151</v>
      </c>
      <c r="O46" s="47">
        <f t="shared" si="8"/>
        <v>7.41</v>
      </c>
      <c r="P46" s="9"/>
    </row>
    <row r="47" spans="1:16" ht="15">
      <c r="A47" s="12"/>
      <c r="B47" s="25">
        <v>364</v>
      </c>
      <c r="C47" s="20" t="s">
        <v>56</v>
      </c>
      <c r="D47" s="46">
        <v>0</v>
      </c>
      <c r="E47" s="46">
        <v>5420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5420</v>
      </c>
      <c r="O47" s="47">
        <f t="shared" si="8"/>
        <v>4.927272727272728</v>
      </c>
      <c r="P47" s="9"/>
    </row>
    <row r="48" spans="1:16" ht="15">
      <c r="A48" s="12"/>
      <c r="B48" s="25">
        <v>366</v>
      </c>
      <c r="C48" s="20" t="s">
        <v>57</v>
      </c>
      <c r="D48" s="46">
        <v>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</v>
      </c>
      <c r="O48" s="47">
        <f t="shared" si="8"/>
        <v>0.006363636363636364</v>
      </c>
      <c r="P48" s="9"/>
    </row>
    <row r="49" spans="1:16" ht="15">
      <c r="A49" s="12"/>
      <c r="B49" s="25">
        <v>368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51206</v>
      </c>
      <c r="L49" s="46">
        <v>0</v>
      </c>
      <c r="M49" s="46">
        <v>0</v>
      </c>
      <c r="N49" s="46">
        <f t="shared" si="10"/>
        <v>51206</v>
      </c>
      <c r="O49" s="47">
        <f t="shared" si="8"/>
        <v>46.550909090909094</v>
      </c>
      <c r="P49" s="9"/>
    </row>
    <row r="50" spans="1:16" ht="15">
      <c r="A50" s="12"/>
      <c r="B50" s="25">
        <v>369.9</v>
      </c>
      <c r="C50" s="20" t="s">
        <v>60</v>
      </c>
      <c r="D50" s="46">
        <v>11776</v>
      </c>
      <c r="E50" s="46">
        <v>0</v>
      </c>
      <c r="F50" s="46">
        <v>0</v>
      </c>
      <c r="G50" s="46">
        <v>0</v>
      </c>
      <c r="H50" s="46">
        <v>0</v>
      </c>
      <c r="I50" s="46">
        <v>2075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13851</v>
      </c>
      <c r="O50" s="47">
        <f t="shared" si="8"/>
        <v>12.591818181818182</v>
      </c>
      <c r="P50" s="9"/>
    </row>
    <row r="51" spans="1:16" ht="15.75">
      <c r="A51" s="29" t="s">
        <v>77</v>
      </c>
      <c r="B51" s="30"/>
      <c r="C51" s="31"/>
      <c r="D51" s="32">
        <f aca="true" t="shared" si="12" ref="D51:M51">SUM(D52:D52)</f>
        <v>16405</v>
      </c>
      <c r="E51" s="32">
        <f t="shared" si="12"/>
        <v>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16405</v>
      </c>
      <c r="O51" s="45">
        <f t="shared" si="8"/>
        <v>14.913636363636364</v>
      </c>
      <c r="P51" s="9"/>
    </row>
    <row r="52" spans="1:16" ht="15.75" thickBot="1">
      <c r="A52" s="12"/>
      <c r="B52" s="25">
        <v>383</v>
      </c>
      <c r="C52" s="20" t="s">
        <v>84</v>
      </c>
      <c r="D52" s="46">
        <v>16405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16405</v>
      </c>
      <c r="O52" s="47">
        <f t="shared" si="8"/>
        <v>14.913636363636364</v>
      </c>
      <c r="P52" s="9"/>
    </row>
    <row r="53" spans="1:119" ht="16.5" thickBot="1">
      <c r="A53" s="14" t="s">
        <v>46</v>
      </c>
      <c r="B53" s="23"/>
      <c r="C53" s="22"/>
      <c r="D53" s="15">
        <f aca="true" t="shared" si="13" ref="D53:M53">SUM(D5,D14,D21,D30,D40,D44,D51)</f>
        <v>1231713</v>
      </c>
      <c r="E53" s="15">
        <f t="shared" si="13"/>
        <v>11226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542761</v>
      </c>
      <c r="J53" s="15">
        <f t="shared" si="13"/>
        <v>0</v>
      </c>
      <c r="K53" s="15">
        <f t="shared" si="13"/>
        <v>68751</v>
      </c>
      <c r="L53" s="15">
        <f t="shared" si="13"/>
        <v>0</v>
      </c>
      <c r="M53" s="15">
        <f t="shared" si="13"/>
        <v>0</v>
      </c>
      <c r="N53" s="15">
        <f t="shared" si="10"/>
        <v>1854451</v>
      </c>
      <c r="O53" s="38">
        <f t="shared" si="8"/>
        <v>1685.8645454545454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85</v>
      </c>
      <c r="M55" s="48"/>
      <c r="N55" s="48"/>
      <c r="O55" s="43">
        <v>1100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80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895700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10019</v>
      </c>
      <c r="L5" s="27">
        <f t="shared" si="0"/>
        <v>0</v>
      </c>
      <c r="M5" s="27">
        <f t="shared" si="0"/>
        <v>0</v>
      </c>
      <c r="N5" s="28">
        <f>SUM(D5:M5)</f>
        <v>905719</v>
      </c>
      <c r="O5" s="33">
        <f aca="true" t="shared" si="1" ref="O5:O36">(N5/O$56)</f>
        <v>824.8806921675774</v>
      </c>
      <c r="P5" s="6"/>
    </row>
    <row r="6" spans="1:16" ht="15">
      <c r="A6" s="12"/>
      <c r="B6" s="25">
        <v>311</v>
      </c>
      <c r="C6" s="20" t="s">
        <v>2</v>
      </c>
      <c r="D6" s="46">
        <v>617922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617922</v>
      </c>
      <c r="O6" s="47">
        <f t="shared" si="1"/>
        <v>562.7704918032787</v>
      </c>
      <c r="P6" s="9"/>
    </row>
    <row r="7" spans="1:16" ht="15">
      <c r="A7" s="12"/>
      <c r="B7" s="25">
        <v>312.1</v>
      </c>
      <c r="C7" s="20" t="s">
        <v>71</v>
      </c>
      <c r="D7" s="46">
        <v>8208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8208</v>
      </c>
      <c r="O7" s="47">
        <f t="shared" si="1"/>
        <v>7.475409836065574</v>
      </c>
      <c r="P7" s="9"/>
    </row>
    <row r="8" spans="1:16" ht="15">
      <c r="A8" s="12"/>
      <c r="B8" s="25">
        <v>312.41</v>
      </c>
      <c r="C8" s="20" t="s">
        <v>10</v>
      </c>
      <c r="D8" s="46">
        <v>21130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21130</v>
      </c>
      <c r="O8" s="47">
        <f t="shared" si="1"/>
        <v>19.24408014571949</v>
      </c>
      <c r="P8" s="9"/>
    </row>
    <row r="9" spans="1:16" ht="15">
      <c r="A9" s="12"/>
      <c r="B9" s="25">
        <v>312.52</v>
      </c>
      <c r="C9" s="20" t="s">
        <v>68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10019</v>
      </c>
      <c r="L9" s="46">
        <v>0</v>
      </c>
      <c r="M9" s="46">
        <v>0</v>
      </c>
      <c r="N9" s="46">
        <f>SUM(D9:M9)</f>
        <v>10019</v>
      </c>
      <c r="O9" s="47">
        <f t="shared" si="1"/>
        <v>9.124772313296903</v>
      </c>
      <c r="P9" s="9"/>
    </row>
    <row r="10" spans="1:16" ht="15">
      <c r="A10" s="12"/>
      <c r="B10" s="25">
        <v>312.6</v>
      </c>
      <c r="C10" s="20" t="s">
        <v>11</v>
      </c>
      <c r="D10" s="46">
        <v>89928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89928</v>
      </c>
      <c r="O10" s="47">
        <f t="shared" si="1"/>
        <v>81.90163934426229</v>
      </c>
      <c r="P10" s="9"/>
    </row>
    <row r="11" spans="1:16" ht="15">
      <c r="A11" s="12"/>
      <c r="B11" s="25">
        <v>314.1</v>
      </c>
      <c r="C11" s="20" t="s">
        <v>12</v>
      </c>
      <c r="D11" s="46">
        <v>80611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80611</v>
      </c>
      <c r="O11" s="47">
        <f t="shared" si="1"/>
        <v>73.41621129326047</v>
      </c>
      <c r="P11" s="9"/>
    </row>
    <row r="12" spans="1:16" ht="15">
      <c r="A12" s="12"/>
      <c r="B12" s="25">
        <v>314.3</v>
      </c>
      <c r="C12" s="20" t="s">
        <v>13</v>
      </c>
      <c r="D12" s="46">
        <v>23595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23595</v>
      </c>
      <c r="O12" s="47">
        <f t="shared" si="1"/>
        <v>21.489071038251367</v>
      </c>
      <c r="P12" s="9"/>
    </row>
    <row r="13" spans="1:16" ht="15">
      <c r="A13" s="12"/>
      <c r="B13" s="25">
        <v>314.8</v>
      </c>
      <c r="C13" s="20" t="s">
        <v>72</v>
      </c>
      <c r="D13" s="46">
        <v>2085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2085</v>
      </c>
      <c r="O13" s="47">
        <f t="shared" si="1"/>
        <v>1.8989071038251366</v>
      </c>
      <c r="P13" s="9"/>
    </row>
    <row r="14" spans="1:16" ht="15">
      <c r="A14" s="12"/>
      <c r="B14" s="25">
        <v>315</v>
      </c>
      <c r="C14" s="20" t="s">
        <v>73</v>
      </c>
      <c r="D14" s="46">
        <v>52221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52221</v>
      </c>
      <c r="O14" s="47">
        <f t="shared" si="1"/>
        <v>47.560109289617486</v>
      </c>
      <c r="P14" s="9"/>
    </row>
    <row r="15" spans="1:16" ht="15.75">
      <c r="A15" s="29" t="s">
        <v>15</v>
      </c>
      <c r="B15" s="30"/>
      <c r="C15" s="31"/>
      <c r="D15" s="32">
        <f>SUM(D16:D21)</f>
        <v>144490</v>
      </c>
      <c r="E15" s="32">
        <f aca="true" t="shared" si="3" ref="E15:M15">SUM(E16:E21)</f>
        <v>459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1">SUM(D15:M15)</f>
        <v>144949</v>
      </c>
      <c r="O15" s="45">
        <f t="shared" si="1"/>
        <v>132.011839708561</v>
      </c>
      <c r="P15" s="10"/>
    </row>
    <row r="16" spans="1:16" ht="15">
      <c r="A16" s="12"/>
      <c r="B16" s="25">
        <v>322</v>
      </c>
      <c r="C16" s="20" t="s">
        <v>0</v>
      </c>
      <c r="D16" s="46">
        <v>13616</v>
      </c>
      <c r="E16" s="46">
        <v>209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13825</v>
      </c>
      <c r="O16" s="47">
        <f t="shared" si="1"/>
        <v>12.591074681238617</v>
      </c>
      <c r="P16" s="9"/>
    </row>
    <row r="17" spans="1:16" ht="15">
      <c r="A17" s="12"/>
      <c r="B17" s="25">
        <v>323.1</v>
      </c>
      <c r="C17" s="20" t="s">
        <v>16</v>
      </c>
      <c r="D17" s="46">
        <v>74741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74741</v>
      </c>
      <c r="O17" s="47">
        <f t="shared" si="1"/>
        <v>68.07012750455374</v>
      </c>
      <c r="P17" s="9"/>
    </row>
    <row r="18" spans="1:16" ht="15">
      <c r="A18" s="12"/>
      <c r="B18" s="25">
        <v>323.2</v>
      </c>
      <c r="C18" s="20" t="s">
        <v>17</v>
      </c>
      <c r="D18" s="46">
        <v>49153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49153</v>
      </c>
      <c r="O18" s="47">
        <f t="shared" si="1"/>
        <v>44.76593806921676</v>
      </c>
      <c r="P18" s="9"/>
    </row>
    <row r="19" spans="1:16" ht="15">
      <c r="A19" s="12"/>
      <c r="B19" s="25">
        <v>323.4</v>
      </c>
      <c r="C19" s="20" t="s">
        <v>18</v>
      </c>
      <c r="D19" s="46">
        <v>1762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1762</v>
      </c>
      <c r="O19" s="47">
        <f t="shared" si="1"/>
        <v>1.604735883424408</v>
      </c>
      <c r="P19" s="9"/>
    </row>
    <row r="20" spans="1:16" ht="15">
      <c r="A20" s="12"/>
      <c r="B20" s="25">
        <v>329</v>
      </c>
      <c r="C20" s="20" t="s">
        <v>19</v>
      </c>
      <c r="D20" s="46">
        <v>0</v>
      </c>
      <c r="E20" s="46">
        <v>250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</v>
      </c>
      <c r="O20" s="47">
        <f t="shared" si="1"/>
        <v>0.22768670309653916</v>
      </c>
      <c r="P20" s="9"/>
    </row>
    <row r="21" spans="1:16" ht="15">
      <c r="A21" s="12"/>
      <c r="B21" s="25">
        <v>367</v>
      </c>
      <c r="C21" s="20" t="s">
        <v>58</v>
      </c>
      <c r="D21" s="46">
        <v>5218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5218</v>
      </c>
      <c r="O21" s="47">
        <f t="shared" si="1"/>
        <v>4.752276867030965</v>
      </c>
      <c r="P21" s="9"/>
    </row>
    <row r="22" spans="1:16" ht="15.75">
      <c r="A22" s="29" t="s">
        <v>21</v>
      </c>
      <c r="B22" s="30"/>
      <c r="C22" s="31"/>
      <c r="D22" s="32">
        <f aca="true" t="shared" si="5" ref="D22:M22">SUM(D23:D30)</f>
        <v>237909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32300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270209</v>
      </c>
      <c r="O22" s="45">
        <f t="shared" si="1"/>
        <v>246.091985428051</v>
      </c>
      <c r="P22" s="10"/>
    </row>
    <row r="23" spans="1:16" ht="15">
      <c r="A23" s="12"/>
      <c r="B23" s="25">
        <v>331.2</v>
      </c>
      <c r="C23" s="20" t="s">
        <v>20</v>
      </c>
      <c r="D23" s="46">
        <v>90301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90301</v>
      </c>
      <c r="O23" s="47">
        <f t="shared" si="1"/>
        <v>82.24134790528232</v>
      </c>
      <c r="P23" s="9"/>
    </row>
    <row r="24" spans="1:16" ht="15">
      <c r="A24" s="12"/>
      <c r="B24" s="25">
        <v>331.31</v>
      </c>
      <c r="C24" s="20" t="s">
        <v>74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32300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32300</v>
      </c>
      <c r="O24" s="47">
        <f t="shared" si="1"/>
        <v>29.41712204007286</v>
      </c>
      <c r="P24" s="9"/>
    </row>
    <row r="25" spans="1:16" ht="15">
      <c r="A25" s="12"/>
      <c r="B25" s="25">
        <v>335.12</v>
      </c>
      <c r="C25" s="20" t="s">
        <v>23</v>
      </c>
      <c r="D25" s="46">
        <v>22925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22925</v>
      </c>
      <c r="O25" s="47">
        <f t="shared" si="1"/>
        <v>20.87887067395264</v>
      </c>
      <c r="P25" s="9"/>
    </row>
    <row r="26" spans="1:16" ht="15">
      <c r="A26" s="12"/>
      <c r="B26" s="25">
        <v>335.15</v>
      </c>
      <c r="C26" s="20" t="s">
        <v>24</v>
      </c>
      <c r="D26" s="46">
        <v>1570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1570</v>
      </c>
      <c r="O26" s="47">
        <f t="shared" si="1"/>
        <v>1.429872495446266</v>
      </c>
      <c r="P26" s="9"/>
    </row>
    <row r="27" spans="1:16" ht="15">
      <c r="A27" s="12"/>
      <c r="B27" s="25">
        <v>335.18</v>
      </c>
      <c r="C27" s="20" t="s">
        <v>25</v>
      </c>
      <c r="D27" s="46">
        <v>54497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54497</v>
      </c>
      <c r="O27" s="47">
        <f t="shared" si="1"/>
        <v>49.63296903460838</v>
      </c>
      <c r="P27" s="9"/>
    </row>
    <row r="28" spans="1:16" ht="15">
      <c r="A28" s="12"/>
      <c r="B28" s="25">
        <v>337.3</v>
      </c>
      <c r="C28" s="20" t="s">
        <v>27</v>
      </c>
      <c r="D28" s="46">
        <v>3653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3653</v>
      </c>
      <c r="O28" s="47">
        <f t="shared" si="1"/>
        <v>3.3269581056466304</v>
      </c>
      <c r="P28" s="9"/>
    </row>
    <row r="29" spans="1:16" ht="15">
      <c r="A29" s="12"/>
      <c r="B29" s="25">
        <v>337.7</v>
      </c>
      <c r="C29" s="20" t="s">
        <v>29</v>
      </c>
      <c r="D29" s="46">
        <v>57899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57899</v>
      </c>
      <c r="O29" s="47">
        <f t="shared" si="1"/>
        <v>52.73132969034609</v>
      </c>
      <c r="P29" s="9"/>
    </row>
    <row r="30" spans="1:16" ht="15">
      <c r="A30" s="12"/>
      <c r="B30" s="25">
        <v>338</v>
      </c>
      <c r="C30" s="20" t="s">
        <v>31</v>
      </c>
      <c r="D30" s="46">
        <v>7064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7064</v>
      </c>
      <c r="O30" s="47">
        <f t="shared" si="1"/>
        <v>6.43351548269581</v>
      </c>
      <c r="P30" s="9"/>
    </row>
    <row r="31" spans="1:16" ht="15.75">
      <c r="A31" s="29" t="s">
        <v>36</v>
      </c>
      <c r="B31" s="30"/>
      <c r="C31" s="31"/>
      <c r="D31" s="32">
        <f aca="true" t="shared" si="6" ref="D31:M31">SUM(D32:D40)</f>
        <v>5369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495915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501284</v>
      </c>
      <c r="O31" s="45">
        <f t="shared" si="1"/>
        <v>456.54280510018214</v>
      </c>
      <c r="P31" s="10"/>
    </row>
    <row r="32" spans="1:16" ht="15">
      <c r="A32" s="12"/>
      <c r="B32" s="25">
        <v>341.9</v>
      </c>
      <c r="C32" s="20" t="s">
        <v>38</v>
      </c>
      <c r="D32" s="46">
        <v>534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534</v>
      </c>
      <c r="O32" s="47">
        <f t="shared" si="1"/>
        <v>0.48633879781420764</v>
      </c>
      <c r="P32" s="9"/>
    </row>
    <row r="33" spans="1:16" ht="15">
      <c r="A33" s="12"/>
      <c r="B33" s="25">
        <v>343.3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266992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266992</v>
      </c>
      <c r="O33" s="47">
        <f t="shared" si="1"/>
        <v>243.16211293260474</v>
      </c>
      <c r="P33" s="9"/>
    </row>
    <row r="34" spans="1:16" ht="15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24989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24989</v>
      </c>
      <c r="O34" s="47">
        <f t="shared" si="1"/>
        <v>22.758652094717668</v>
      </c>
      <c r="P34" s="9"/>
    </row>
    <row r="35" spans="1:16" ht="15">
      <c r="A35" s="12"/>
      <c r="B35" s="25">
        <v>343.5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154575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154575</v>
      </c>
      <c r="O35" s="47">
        <f t="shared" si="1"/>
        <v>140.77868852459017</v>
      </c>
      <c r="P35" s="9"/>
    </row>
    <row r="36" spans="1:16" ht="15">
      <c r="A36" s="12"/>
      <c r="B36" s="25">
        <v>343.6</v>
      </c>
      <c r="C36" s="20" t="s">
        <v>42</v>
      </c>
      <c r="D36" s="46">
        <v>30</v>
      </c>
      <c r="E36" s="46">
        <v>0</v>
      </c>
      <c r="F36" s="46">
        <v>0</v>
      </c>
      <c r="G36" s="46">
        <v>0</v>
      </c>
      <c r="H36" s="46">
        <v>0</v>
      </c>
      <c r="I36" s="46">
        <v>20403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20433</v>
      </c>
      <c r="O36" s="47">
        <f t="shared" si="1"/>
        <v>18.60928961748634</v>
      </c>
      <c r="P36" s="9"/>
    </row>
    <row r="37" spans="1:16" ht="15">
      <c r="A37" s="12"/>
      <c r="B37" s="25">
        <v>343.8</v>
      </c>
      <c r="C37" s="20" t="s">
        <v>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4426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4426</v>
      </c>
      <c r="O37" s="47">
        <f aca="true" t="shared" si="8" ref="O37:O54">(N37/O$56)</f>
        <v>4.030965391621129</v>
      </c>
      <c r="P37" s="9"/>
    </row>
    <row r="38" spans="1:16" ht="15">
      <c r="A38" s="12"/>
      <c r="B38" s="25">
        <v>343.9</v>
      </c>
      <c r="C38" s="20" t="s">
        <v>43</v>
      </c>
      <c r="D38" s="46">
        <v>2275</v>
      </c>
      <c r="E38" s="46">
        <v>0</v>
      </c>
      <c r="F38" s="46">
        <v>0</v>
      </c>
      <c r="G38" s="46">
        <v>0</v>
      </c>
      <c r="H38" s="46">
        <v>0</v>
      </c>
      <c r="I38" s="46">
        <v>24530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26805</v>
      </c>
      <c r="O38" s="47">
        <f t="shared" si="8"/>
        <v>24.41256830601093</v>
      </c>
      <c r="P38" s="9"/>
    </row>
    <row r="39" spans="1:16" ht="15">
      <c r="A39" s="12"/>
      <c r="B39" s="25">
        <v>347.1</v>
      </c>
      <c r="C39" s="20" t="s">
        <v>44</v>
      </c>
      <c r="D39" s="46">
        <v>880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880</v>
      </c>
      <c r="O39" s="47">
        <f t="shared" si="8"/>
        <v>0.8014571948998178</v>
      </c>
      <c r="P39" s="9"/>
    </row>
    <row r="40" spans="1:16" ht="15">
      <c r="A40" s="12"/>
      <c r="B40" s="25">
        <v>347.4</v>
      </c>
      <c r="C40" s="20" t="s">
        <v>45</v>
      </c>
      <c r="D40" s="46">
        <v>1650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1650</v>
      </c>
      <c r="O40" s="47">
        <f t="shared" si="8"/>
        <v>1.5027322404371584</v>
      </c>
      <c r="P40" s="9"/>
    </row>
    <row r="41" spans="1:16" ht="15.75">
      <c r="A41" s="29" t="s">
        <v>37</v>
      </c>
      <c r="B41" s="30"/>
      <c r="C41" s="31"/>
      <c r="D41" s="32">
        <f aca="true" t="shared" si="9" ref="D41:M41">SUM(D42:D45)</f>
        <v>14383</v>
      </c>
      <c r="E41" s="32">
        <f t="shared" si="9"/>
        <v>8530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4">SUM(D41:M41)</f>
        <v>22913</v>
      </c>
      <c r="O41" s="45">
        <f t="shared" si="8"/>
        <v>20.867941712204008</v>
      </c>
      <c r="P41" s="10"/>
    </row>
    <row r="42" spans="1:16" ht="15">
      <c r="A42" s="13"/>
      <c r="B42" s="39">
        <v>351.3</v>
      </c>
      <c r="C42" s="21" t="s">
        <v>48</v>
      </c>
      <c r="D42" s="46">
        <v>0</v>
      </c>
      <c r="E42" s="46">
        <v>1329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1329</v>
      </c>
      <c r="O42" s="47">
        <f t="shared" si="8"/>
        <v>1.210382513661202</v>
      </c>
      <c r="P42" s="9"/>
    </row>
    <row r="43" spans="1:16" ht="15">
      <c r="A43" s="13"/>
      <c r="B43" s="39">
        <v>351.7</v>
      </c>
      <c r="C43" s="21" t="s">
        <v>76</v>
      </c>
      <c r="D43" s="46">
        <v>0</v>
      </c>
      <c r="E43" s="46">
        <v>7201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7201</v>
      </c>
      <c r="O43" s="47">
        <f t="shared" si="8"/>
        <v>6.558287795992714</v>
      </c>
      <c r="P43" s="9"/>
    </row>
    <row r="44" spans="1:16" ht="15">
      <c r="A44" s="13"/>
      <c r="B44" s="39">
        <v>351.9</v>
      </c>
      <c r="C44" s="21" t="s">
        <v>53</v>
      </c>
      <c r="D44" s="46">
        <v>13978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13978</v>
      </c>
      <c r="O44" s="47">
        <f t="shared" si="8"/>
        <v>12.730418943533698</v>
      </c>
      <c r="P44" s="9"/>
    </row>
    <row r="45" spans="1:16" ht="15">
      <c r="A45" s="13"/>
      <c r="B45" s="39">
        <v>352</v>
      </c>
      <c r="C45" s="21" t="s">
        <v>50</v>
      </c>
      <c r="D45" s="46">
        <v>405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405</v>
      </c>
      <c r="O45" s="47">
        <f t="shared" si="8"/>
        <v>0.36885245901639346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SUM(D47:D51)</f>
        <v>80632</v>
      </c>
      <c r="E46" s="32">
        <f t="shared" si="11"/>
        <v>1410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3923</v>
      </c>
      <c r="J46" s="32">
        <f t="shared" si="11"/>
        <v>0</v>
      </c>
      <c r="K46" s="32">
        <f t="shared" si="11"/>
        <v>112415</v>
      </c>
      <c r="L46" s="32">
        <f t="shared" si="11"/>
        <v>0</v>
      </c>
      <c r="M46" s="32">
        <f t="shared" si="11"/>
        <v>0</v>
      </c>
      <c r="N46" s="32">
        <f t="shared" si="10"/>
        <v>198380</v>
      </c>
      <c r="O46" s="45">
        <f t="shared" si="8"/>
        <v>180.67395264116576</v>
      </c>
      <c r="P46" s="10"/>
    </row>
    <row r="47" spans="1:16" ht="15">
      <c r="A47" s="12"/>
      <c r="B47" s="25">
        <v>361.1</v>
      </c>
      <c r="C47" s="20" t="s">
        <v>54</v>
      </c>
      <c r="D47" s="46">
        <v>304</v>
      </c>
      <c r="E47" s="46">
        <v>0</v>
      </c>
      <c r="F47" s="46">
        <v>0</v>
      </c>
      <c r="G47" s="46">
        <v>0</v>
      </c>
      <c r="H47" s="46">
        <v>0</v>
      </c>
      <c r="I47" s="46">
        <v>41</v>
      </c>
      <c r="J47" s="46">
        <v>0</v>
      </c>
      <c r="K47" s="46">
        <v>64628</v>
      </c>
      <c r="L47" s="46">
        <v>0</v>
      </c>
      <c r="M47" s="46">
        <v>0</v>
      </c>
      <c r="N47" s="46">
        <f t="shared" si="10"/>
        <v>64973</v>
      </c>
      <c r="O47" s="47">
        <f t="shared" si="8"/>
        <v>59.173952641165755</v>
      </c>
      <c r="P47" s="9"/>
    </row>
    <row r="48" spans="1:16" ht="15">
      <c r="A48" s="12"/>
      <c r="B48" s="25">
        <v>364</v>
      </c>
      <c r="C48" s="20" t="s">
        <v>56</v>
      </c>
      <c r="D48" s="46">
        <v>0</v>
      </c>
      <c r="E48" s="46">
        <v>1410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1410</v>
      </c>
      <c r="O48" s="47">
        <f t="shared" si="8"/>
        <v>1.284153005464481</v>
      </c>
      <c r="P48" s="9"/>
    </row>
    <row r="49" spans="1:16" ht="15">
      <c r="A49" s="12"/>
      <c r="B49" s="25">
        <v>366</v>
      </c>
      <c r="C49" s="20" t="s">
        <v>57</v>
      </c>
      <c r="D49" s="46">
        <v>185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185</v>
      </c>
      <c r="O49" s="47">
        <f t="shared" si="8"/>
        <v>0.16848816029143898</v>
      </c>
      <c r="P49" s="9"/>
    </row>
    <row r="50" spans="1:16" ht="15">
      <c r="A50" s="12"/>
      <c r="B50" s="25">
        <v>368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47787</v>
      </c>
      <c r="L50" s="46">
        <v>0</v>
      </c>
      <c r="M50" s="46">
        <v>0</v>
      </c>
      <c r="N50" s="46">
        <f t="shared" si="10"/>
        <v>47787</v>
      </c>
      <c r="O50" s="47">
        <f t="shared" si="8"/>
        <v>43.521857923497265</v>
      </c>
      <c r="P50" s="9"/>
    </row>
    <row r="51" spans="1:16" ht="15">
      <c r="A51" s="12"/>
      <c r="B51" s="25">
        <v>369.9</v>
      </c>
      <c r="C51" s="20" t="s">
        <v>60</v>
      </c>
      <c r="D51" s="46">
        <v>80143</v>
      </c>
      <c r="E51" s="46">
        <v>0</v>
      </c>
      <c r="F51" s="46">
        <v>0</v>
      </c>
      <c r="G51" s="46">
        <v>0</v>
      </c>
      <c r="H51" s="46">
        <v>0</v>
      </c>
      <c r="I51" s="46">
        <v>3882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84025</v>
      </c>
      <c r="O51" s="47">
        <f t="shared" si="8"/>
        <v>76.52550091074681</v>
      </c>
      <c r="P51" s="9"/>
    </row>
    <row r="52" spans="1:16" ht="15.75">
      <c r="A52" s="29" t="s">
        <v>77</v>
      </c>
      <c r="B52" s="30"/>
      <c r="C52" s="31"/>
      <c r="D52" s="32">
        <f aca="true" t="shared" si="12" ref="D52:M52">SUM(D53:D53)</f>
        <v>2129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2129</v>
      </c>
      <c r="O52" s="45">
        <f t="shared" si="8"/>
        <v>1.9389799635701275</v>
      </c>
      <c r="P52" s="9"/>
    </row>
    <row r="53" spans="1:16" ht="15.75" thickBot="1">
      <c r="A53" s="12"/>
      <c r="B53" s="25">
        <v>381</v>
      </c>
      <c r="C53" s="20" t="s">
        <v>78</v>
      </c>
      <c r="D53" s="46">
        <v>2129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2129</v>
      </c>
      <c r="O53" s="47">
        <f t="shared" si="8"/>
        <v>1.9389799635701275</v>
      </c>
      <c r="P53" s="9"/>
    </row>
    <row r="54" spans="1:119" ht="16.5" thickBot="1">
      <c r="A54" s="14" t="s">
        <v>46</v>
      </c>
      <c r="B54" s="23"/>
      <c r="C54" s="22"/>
      <c r="D54" s="15">
        <f aca="true" t="shared" si="13" ref="D54:M54">SUM(D5,D15,D22,D31,D41,D46,D52)</f>
        <v>1380612</v>
      </c>
      <c r="E54" s="15">
        <f t="shared" si="13"/>
        <v>10399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532138</v>
      </c>
      <c r="J54" s="15">
        <f t="shared" si="13"/>
        <v>0</v>
      </c>
      <c r="K54" s="15">
        <f t="shared" si="13"/>
        <v>122434</v>
      </c>
      <c r="L54" s="15">
        <f t="shared" si="13"/>
        <v>0</v>
      </c>
      <c r="M54" s="15">
        <f t="shared" si="13"/>
        <v>0</v>
      </c>
      <c r="N54" s="15">
        <f t="shared" si="10"/>
        <v>2045583</v>
      </c>
      <c r="O54" s="38">
        <f t="shared" si="8"/>
        <v>1863.0081967213114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79</v>
      </c>
      <c r="M56" s="48"/>
      <c r="N56" s="48"/>
      <c r="O56" s="43">
        <v>1098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822623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9607</v>
      </c>
      <c r="L5" s="27">
        <f t="shared" si="0"/>
        <v>0</v>
      </c>
      <c r="M5" s="27">
        <f t="shared" si="0"/>
        <v>0</v>
      </c>
      <c r="N5" s="28">
        <f>SUM(D5:M5)</f>
        <v>832230</v>
      </c>
      <c r="O5" s="33">
        <f aca="true" t="shared" si="1" ref="O5:O36">(N5/O$57)</f>
        <v>681.5970515970516</v>
      </c>
      <c r="P5" s="6"/>
    </row>
    <row r="6" spans="1:16" ht="15">
      <c r="A6" s="12"/>
      <c r="B6" s="25">
        <v>311</v>
      </c>
      <c r="C6" s="20" t="s">
        <v>2</v>
      </c>
      <c r="D6" s="46">
        <v>620512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620512</v>
      </c>
      <c r="O6" s="47">
        <f t="shared" si="1"/>
        <v>508.1998361998362</v>
      </c>
      <c r="P6" s="9"/>
    </row>
    <row r="7" spans="1:16" ht="15">
      <c r="A7" s="12"/>
      <c r="B7" s="25">
        <v>312.41</v>
      </c>
      <c r="C7" s="20" t="s">
        <v>10</v>
      </c>
      <c r="D7" s="46">
        <v>22745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22745</v>
      </c>
      <c r="O7" s="47">
        <f t="shared" si="1"/>
        <v>18.628173628173627</v>
      </c>
      <c r="P7" s="9"/>
    </row>
    <row r="8" spans="1:16" ht="15">
      <c r="A8" s="12"/>
      <c r="B8" s="25">
        <v>312.52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9607</v>
      </c>
      <c r="L8" s="46">
        <v>0</v>
      </c>
      <c r="M8" s="46">
        <v>0</v>
      </c>
      <c r="N8" s="46">
        <f>SUM(D8:M8)</f>
        <v>9607</v>
      </c>
      <c r="O8" s="47">
        <f t="shared" si="1"/>
        <v>7.868140868140868</v>
      </c>
      <c r="P8" s="9"/>
    </row>
    <row r="9" spans="1:16" ht="15">
      <c r="A9" s="12"/>
      <c r="B9" s="25">
        <v>312.6</v>
      </c>
      <c r="C9" s="20" t="s">
        <v>11</v>
      </c>
      <c r="D9" s="46">
        <v>84852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84852</v>
      </c>
      <c r="O9" s="47">
        <f t="shared" si="1"/>
        <v>69.49385749385749</v>
      </c>
      <c r="P9" s="9"/>
    </row>
    <row r="10" spans="1:16" ht="15">
      <c r="A10" s="12"/>
      <c r="B10" s="25">
        <v>314.1</v>
      </c>
      <c r="C10" s="20" t="s">
        <v>12</v>
      </c>
      <c r="D10" s="46">
        <v>67804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67804</v>
      </c>
      <c r="O10" s="47">
        <f t="shared" si="1"/>
        <v>55.531531531531535</v>
      </c>
      <c r="P10" s="9"/>
    </row>
    <row r="11" spans="1:16" ht="15">
      <c r="A11" s="12"/>
      <c r="B11" s="25">
        <v>314.3</v>
      </c>
      <c r="C11" s="20" t="s">
        <v>13</v>
      </c>
      <c r="D11" s="46">
        <v>25057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25057</v>
      </c>
      <c r="O11" s="47">
        <f t="shared" si="1"/>
        <v>20.52170352170352</v>
      </c>
      <c r="P11" s="9"/>
    </row>
    <row r="12" spans="1:16" ht="15">
      <c r="A12" s="12"/>
      <c r="B12" s="25">
        <v>314.4</v>
      </c>
      <c r="C12" s="20" t="s">
        <v>14</v>
      </c>
      <c r="D12" s="46">
        <v>1653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1653</v>
      </c>
      <c r="O12" s="47">
        <f t="shared" si="1"/>
        <v>1.3538083538083538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141392</v>
      </c>
      <c r="E13" s="32">
        <f t="shared" si="3"/>
        <v>325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141717</v>
      </c>
      <c r="O13" s="45">
        <f t="shared" si="1"/>
        <v>116.06633906633907</v>
      </c>
      <c r="P13" s="10"/>
    </row>
    <row r="14" spans="1:16" ht="15">
      <c r="A14" s="12"/>
      <c r="B14" s="25">
        <v>322</v>
      </c>
      <c r="C14" s="20" t="s">
        <v>0</v>
      </c>
      <c r="D14" s="46">
        <v>22015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22015</v>
      </c>
      <c r="O14" s="47">
        <f t="shared" si="1"/>
        <v>18.03030303030303</v>
      </c>
      <c r="P14" s="9"/>
    </row>
    <row r="15" spans="1:16" ht="15">
      <c r="A15" s="12"/>
      <c r="B15" s="25">
        <v>323.1</v>
      </c>
      <c r="C15" s="20" t="s">
        <v>16</v>
      </c>
      <c r="D15" s="46">
        <v>67980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67980</v>
      </c>
      <c r="O15" s="47">
        <f t="shared" si="1"/>
        <v>55.67567567567568</v>
      </c>
      <c r="P15" s="9"/>
    </row>
    <row r="16" spans="1:16" ht="15">
      <c r="A16" s="12"/>
      <c r="B16" s="25">
        <v>323.2</v>
      </c>
      <c r="C16" s="20" t="s">
        <v>17</v>
      </c>
      <c r="D16" s="46">
        <v>47721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47721</v>
      </c>
      <c r="O16" s="47">
        <f t="shared" si="1"/>
        <v>39.08353808353808</v>
      </c>
      <c r="P16" s="9"/>
    </row>
    <row r="17" spans="1:16" ht="15">
      <c r="A17" s="12"/>
      <c r="B17" s="25">
        <v>323.4</v>
      </c>
      <c r="C17" s="20" t="s">
        <v>18</v>
      </c>
      <c r="D17" s="46">
        <v>3676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3676</v>
      </c>
      <c r="O17" s="47">
        <f t="shared" si="1"/>
        <v>3.0106470106470105</v>
      </c>
      <c r="P17" s="9"/>
    </row>
    <row r="18" spans="1:16" ht="15">
      <c r="A18" s="12"/>
      <c r="B18" s="25">
        <v>329</v>
      </c>
      <c r="C18" s="20" t="s">
        <v>19</v>
      </c>
      <c r="D18" s="46">
        <v>0</v>
      </c>
      <c r="E18" s="46">
        <v>325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325</v>
      </c>
      <c r="O18" s="47">
        <f t="shared" si="1"/>
        <v>0.26617526617526616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SUM(D20:D30)</f>
        <v>325687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40500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366187</v>
      </c>
      <c r="O19" s="45">
        <f t="shared" si="1"/>
        <v>299.9074529074529</v>
      </c>
      <c r="P19" s="10"/>
    </row>
    <row r="20" spans="1:16" ht="15">
      <c r="A20" s="12"/>
      <c r="B20" s="25">
        <v>331.2</v>
      </c>
      <c r="C20" s="20" t="s">
        <v>20</v>
      </c>
      <c r="D20" s="46">
        <v>2997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2997</v>
      </c>
      <c r="O20" s="47">
        <f t="shared" si="1"/>
        <v>2.4545454545454546</v>
      </c>
      <c r="P20" s="9"/>
    </row>
    <row r="21" spans="1:16" ht="15">
      <c r="A21" s="12"/>
      <c r="B21" s="25">
        <v>331.5</v>
      </c>
      <c r="C21" s="20" t="s">
        <v>22</v>
      </c>
      <c r="D21" s="46">
        <v>51885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51885</v>
      </c>
      <c r="O21" s="47">
        <f t="shared" si="1"/>
        <v>42.4938574938575</v>
      </c>
      <c r="P21" s="9"/>
    </row>
    <row r="22" spans="1:16" ht="15">
      <c r="A22" s="12"/>
      <c r="B22" s="25">
        <v>335.12</v>
      </c>
      <c r="C22" s="20" t="s">
        <v>23</v>
      </c>
      <c r="D22" s="46">
        <v>22807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22807</v>
      </c>
      <c r="O22" s="47">
        <f t="shared" si="1"/>
        <v>18.67895167895168</v>
      </c>
      <c r="P22" s="9"/>
    </row>
    <row r="23" spans="1:16" ht="15">
      <c r="A23" s="12"/>
      <c r="B23" s="25">
        <v>335.15</v>
      </c>
      <c r="C23" s="20" t="s">
        <v>24</v>
      </c>
      <c r="D23" s="46">
        <v>1557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1557</v>
      </c>
      <c r="O23" s="47">
        <f t="shared" si="1"/>
        <v>1.2751842751842752</v>
      </c>
      <c r="P23" s="9"/>
    </row>
    <row r="24" spans="1:16" ht="15">
      <c r="A24" s="12"/>
      <c r="B24" s="25">
        <v>335.18</v>
      </c>
      <c r="C24" s="20" t="s">
        <v>25</v>
      </c>
      <c r="D24" s="46">
        <v>55069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55069</v>
      </c>
      <c r="O24" s="47">
        <f t="shared" si="1"/>
        <v>45.1015561015561</v>
      </c>
      <c r="P24" s="9"/>
    </row>
    <row r="25" spans="1:16" ht="15">
      <c r="A25" s="12"/>
      <c r="B25" s="25">
        <v>335.9</v>
      </c>
      <c r="C25" s="20" t="s">
        <v>26</v>
      </c>
      <c r="D25" s="46">
        <v>53884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53884</v>
      </c>
      <c r="O25" s="47">
        <f t="shared" si="1"/>
        <v>44.13104013104013</v>
      </c>
      <c r="P25" s="9"/>
    </row>
    <row r="26" spans="1:16" ht="15">
      <c r="A26" s="12"/>
      <c r="B26" s="25">
        <v>337.3</v>
      </c>
      <c r="C26" s="20" t="s">
        <v>27</v>
      </c>
      <c r="D26" s="46">
        <v>3546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1">SUM(D26:M26)</f>
        <v>3546</v>
      </c>
      <c r="O26" s="47">
        <f t="shared" si="1"/>
        <v>2.904176904176904</v>
      </c>
      <c r="P26" s="9"/>
    </row>
    <row r="27" spans="1:16" ht="15">
      <c r="A27" s="12"/>
      <c r="B27" s="25">
        <v>337.4</v>
      </c>
      <c r="C27" s="20" t="s">
        <v>28</v>
      </c>
      <c r="D27" s="46">
        <v>100000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100000</v>
      </c>
      <c r="O27" s="47">
        <f t="shared" si="1"/>
        <v>81.9000819000819</v>
      </c>
      <c r="P27" s="9"/>
    </row>
    <row r="28" spans="1:16" ht="15">
      <c r="A28" s="12"/>
      <c r="B28" s="25">
        <v>337.7</v>
      </c>
      <c r="C28" s="20" t="s">
        <v>29</v>
      </c>
      <c r="D28" s="46">
        <v>14688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14688</v>
      </c>
      <c r="O28" s="47">
        <f t="shared" si="1"/>
        <v>12.02948402948403</v>
      </c>
      <c r="P28" s="9"/>
    </row>
    <row r="29" spans="1:16" ht="15">
      <c r="A29" s="12"/>
      <c r="B29" s="25">
        <v>337.9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40500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40500</v>
      </c>
      <c r="O29" s="47">
        <f t="shared" si="1"/>
        <v>33.16953316953317</v>
      </c>
      <c r="P29" s="9"/>
    </row>
    <row r="30" spans="1:16" ht="15">
      <c r="A30" s="12"/>
      <c r="B30" s="25">
        <v>338</v>
      </c>
      <c r="C30" s="20" t="s">
        <v>31</v>
      </c>
      <c r="D30" s="46">
        <v>19254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19254</v>
      </c>
      <c r="O30" s="47">
        <f t="shared" si="1"/>
        <v>15.769041769041769</v>
      </c>
      <c r="P30" s="9"/>
    </row>
    <row r="31" spans="1:16" ht="15.75">
      <c r="A31" s="29" t="s">
        <v>36</v>
      </c>
      <c r="B31" s="30"/>
      <c r="C31" s="31"/>
      <c r="D31" s="32">
        <f aca="true" t="shared" si="8" ref="D31:M31">SUM(D32:D39)</f>
        <v>4688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495954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500642</v>
      </c>
      <c r="O31" s="45">
        <f t="shared" si="1"/>
        <v>410.02620802620805</v>
      </c>
      <c r="P31" s="10"/>
    </row>
    <row r="32" spans="1:16" ht="15">
      <c r="A32" s="12"/>
      <c r="B32" s="25">
        <v>341.9</v>
      </c>
      <c r="C32" s="20" t="s">
        <v>38</v>
      </c>
      <c r="D32" s="46">
        <v>721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9" ref="N32:N39">SUM(D32:M32)</f>
        <v>721</v>
      </c>
      <c r="O32" s="47">
        <f t="shared" si="1"/>
        <v>0.5904995904995906</v>
      </c>
      <c r="P32" s="9"/>
    </row>
    <row r="33" spans="1:16" ht="15">
      <c r="A33" s="12"/>
      <c r="B33" s="25">
        <v>343.3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285319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285319</v>
      </c>
      <c r="O33" s="47">
        <f t="shared" si="1"/>
        <v>233.67649467649468</v>
      </c>
      <c r="P33" s="9"/>
    </row>
    <row r="34" spans="1:16" ht="15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1888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1888</v>
      </c>
      <c r="O34" s="47">
        <f t="shared" si="1"/>
        <v>1.5462735462735462</v>
      </c>
      <c r="P34" s="9"/>
    </row>
    <row r="35" spans="1:16" ht="15">
      <c r="A35" s="12"/>
      <c r="B35" s="25">
        <v>343.5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155368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155368</v>
      </c>
      <c r="O35" s="47">
        <f t="shared" si="1"/>
        <v>127.24651924651924</v>
      </c>
      <c r="P35" s="9"/>
    </row>
    <row r="36" spans="1:16" ht="15">
      <c r="A36" s="12"/>
      <c r="B36" s="25">
        <v>343.6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16565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16565</v>
      </c>
      <c r="O36" s="47">
        <f t="shared" si="1"/>
        <v>13.566748566748567</v>
      </c>
      <c r="P36" s="9"/>
    </row>
    <row r="37" spans="1:16" ht="15">
      <c r="A37" s="12"/>
      <c r="B37" s="25">
        <v>343.9</v>
      </c>
      <c r="C37" s="20" t="s">
        <v>43</v>
      </c>
      <c r="D37" s="46">
        <v>2942</v>
      </c>
      <c r="E37" s="46">
        <v>0</v>
      </c>
      <c r="F37" s="46">
        <v>0</v>
      </c>
      <c r="G37" s="46">
        <v>0</v>
      </c>
      <c r="H37" s="46">
        <v>0</v>
      </c>
      <c r="I37" s="46">
        <v>36814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39756</v>
      </c>
      <c r="O37" s="47">
        <f aca="true" t="shared" si="10" ref="O37:O55">(N37/O$57)</f>
        <v>32.56019656019656</v>
      </c>
      <c r="P37" s="9"/>
    </row>
    <row r="38" spans="1:16" ht="15">
      <c r="A38" s="12"/>
      <c r="B38" s="25">
        <v>347.1</v>
      </c>
      <c r="C38" s="20" t="s">
        <v>44</v>
      </c>
      <c r="D38" s="46">
        <v>895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895</v>
      </c>
      <c r="O38" s="47">
        <f t="shared" si="10"/>
        <v>0.733005733005733</v>
      </c>
      <c r="P38" s="9"/>
    </row>
    <row r="39" spans="1:16" ht="15">
      <c r="A39" s="12"/>
      <c r="B39" s="25">
        <v>347.4</v>
      </c>
      <c r="C39" s="20" t="s">
        <v>45</v>
      </c>
      <c r="D39" s="46">
        <v>130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130</v>
      </c>
      <c r="O39" s="47">
        <f t="shared" si="10"/>
        <v>0.10647010647010648</v>
      </c>
      <c r="P39" s="9"/>
    </row>
    <row r="40" spans="1:16" ht="15.75">
      <c r="A40" s="29" t="s">
        <v>37</v>
      </c>
      <c r="B40" s="30"/>
      <c r="C40" s="31"/>
      <c r="D40" s="32">
        <f aca="true" t="shared" si="11" ref="D40:M40">SUM(D41:D46)</f>
        <v>21645</v>
      </c>
      <c r="E40" s="32">
        <f t="shared" si="11"/>
        <v>14650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>SUM(D40:M40)</f>
        <v>36295</v>
      </c>
      <c r="O40" s="45">
        <f t="shared" si="10"/>
        <v>29.725634725634727</v>
      </c>
      <c r="P40" s="10"/>
    </row>
    <row r="41" spans="1:16" ht="15">
      <c r="A41" s="13"/>
      <c r="B41" s="39">
        <v>351.3</v>
      </c>
      <c r="C41" s="21" t="s">
        <v>48</v>
      </c>
      <c r="D41" s="46">
        <v>0</v>
      </c>
      <c r="E41" s="46">
        <v>1624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2" ref="N41:N46">SUM(D41:M41)</f>
        <v>1624</v>
      </c>
      <c r="O41" s="47">
        <f t="shared" si="10"/>
        <v>1.33005733005733</v>
      </c>
      <c r="P41" s="9"/>
    </row>
    <row r="42" spans="1:16" ht="15">
      <c r="A42" s="13"/>
      <c r="B42" s="39">
        <v>351.5</v>
      </c>
      <c r="C42" s="21" t="s">
        <v>49</v>
      </c>
      <c r="D42" s="46">
        <v>0</v>
      </c>
      <c r="E42" s="46">
        <v>11666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11666</v>
      </c>
      <c r="O42" s="47">
        <f t="shared" si="10"/>
        <v>9.554463554463554</v>
      </c>
      <c r="P42" s="9"/>
    </row>
    <row r="43" spans="1:16" ht="15">
      <c r="A43" s="13"/>
      <c r="B43" s="39">
        <v>351.9</v>
      </c>
      <c r="C43" s="21" t="s">
        <v>53</v>
      </c>
      <c r="D43" s="46">
        <v>21430</v>
      </c>
      <c r="E43" s="46">
        <v>-40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21390</v>
      </c>
      <c r="O43" s="47">
        <f t="shared" si="10"/>
        <v>17.51842751842752</v>
      </c>
      <c r="P43" s="9"/>
    </row>
    <row r="44" spans="1:16" ht="15">
      <c r="A44" s="13"/>
      <c r="B44" s="39">
        <v>352</v>
      </c>
      <c r="C44" s="21" t="s">
        <v>50</v>
      </c>
      <c r="D44" s="46">
        <v>115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115</v>
      </c>
      <c r="O44" s="47">
        <f t="shared" si="10"/>
        <v>0.09418509418509419</v>
      </c>
      <c r="P44" s="9"/>
    </row>
    <row r="45" spans="1:16" ht="15">
      <c r="A45" s="13"/>
      <c r="B45" s="39">
        <v>354</v>
      </c>
      <c r="C45" s="21" t="s">
        <v>51</v>
      </c>
      <c r="D45" s="46">
        <v>0</v>
      </c>
      <c r="E45" s="46">
        <v>1400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1400</v>
      </c>
      <c r="O45" s="47">
        <f t="shared" si="10"/>
        <v>1.1466011466011465</v>
      </c>
      <c r="P45" s="9"/>
    </row>
    <row r="46" spans="1:16" ht="15">
      <c r="A46" s="13"/>
      <c r="B46" s="39">
        <v>359</v>
      </c>
      <c r="C46" s="21" t="s">
        <v>52</v>
      </c>
      <c r="D46" s="46">
        <v>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100</v>
      </c>
      <c r="O46" s="47">
        <f t="shared" si="10"/>
        <v>0.0819000819000819</v>
      </c>
      <c r="P46" s="9"/>
    </row>
    <row r="47" spans="1:16" ht="15.75">
      <c r="A47" s="29" t="s">
        <v>3</v>
      </c>
      <c r="B47" s="30"/>
      <c r="C47" s="31"/>
      <c r="D47" s="32">
        <f aca="true" t="shared" si="13" ref="D47:M47">SUM(D48:D54)</f>
        <v>9186</v>
      </c>
      <c r="E47" s="32">
        <f t="shared" si="13"/>
        <v>2924</v>
      </c>
      <c r="F47" s="32">
        <f t="shared" si="13"/>
        <v>0</v>
      </c>
      <c r="G47" s="32">
        <f t="shared" si="13"/>
        <v>0</v>
      </c>
      <c r="H47" s="32">
        <f t="shared" si="13"/>
        <v>0</v>
      </c>
      <c r="I47" s="32">
        <f t="shared" si="13"/>
        <v>1714</v>
      </c>
      <c r="J47" s="32">
        <f t="shared" si="13"/>
        <v>0</v>
      </c>
      <c r="K47" s="32">
        <f t="shared" si="13"/>
        <v>17124</v>
      </c>
      <c r="L47" s="32">
        <f t="shared" si="13"/>
        <v>0</v>
      </c>
      <c r="M47" s="32">
        <f t="shared" si="13"/>
        <v>0</v>
      </c>
      <c r="N47" s="32">
        <f>SUM(D47:M47)</f>
        <v>30948</v>
      </c>
      <c r="O47" s="45">
        <f t="shared" si="10"/>
        <v>25.346437346437348</v>
      </c>
      <c r="P47" s="10"/>
    </row>
    <row r="48" spans="1:16" ht="15">
      <c r="A48" s="12"/>
      <c r="B48" s="25">
        <v>361.1</v>
      </c>
      <c r="C48" s="20" t="s">
        <v>54</v>
      </c>
      <c r="D48" s="46">
        <v>645</v>
      </c>
      <c r="E48" s="46">
        <v>0</v>
      </c>
      <c r="F48" s="46">
        <v>0</v>
      </c>
      <c r="G48" s="46">
        <v>0</v>
      </c>
      <c r="H48" s="46">
        <v>0</v>
      </c>
      <c r="I48" s="46">
        <v>214</v>
      </c>
      <c r="J48" s="46">
        <v>0</v>
      </c>
      <c r="K48" s="46">
        <v>48825</v>
      </c>
      <c r="L48" s="46">
        <v>0</v>
      </c>
      <c r="M48" s="46">
        <v>0</v>
      </c>
      <c r="N48" s="46">
        <f>SUM(D48:M48)</f>
        <v>49684</v>
      </c>
      <c r="O48" s="47">
        <f t="shared" si="10"/>
        <v>40.69123669123669</v>
      </c>
      <c r="P48" s="9"/>
    </row>
    <row r="49" spans="1:16" ht="15">
      <c r="A49" s="12"/>
      <c r="B49" s="25">
        <v>361.3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-82136</v>
      </c>
      <c r="L49" s="46">
        <v>0</v>
      </c>
      <c r="M49" s="46">
        <v>0</v>
      </c>
      <c r="N49" s="46">
        <f aca="true" t="shared" si="14" ref="N49:N54">SUM(D49:M49)</f>
        <v>-82136</v>
      </c>
      <c r="O49" s="47">
        <f t="shared" si="10"/>
        <v>-67.26945126945127</v>
      </c>
      <c r="P49" s="9"/>
    </row>
    <row r="50" spans="1:16" ht="15">
      <c r="A50" s="12"/>
      <c r="B50" s="25">
        <v>364</v>
      </c>
      <c r="C50" s="20" t="s">
        <v>56</v>
      </c>
      <c r="D50" s="46">
        <v>0</v>
      </c>
      <c r="E50" s="46">
        <v>2924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2924</v>
      </c>
      <c r="O50" s="47">
        <f t="shared" si="10"/>
        <v>2.394758394758395</v>
      </c>
      <c r="P50" s="9"/>
    </row>
    <row r="51" spans="1:16" ht="15">
      <c r="A51" s="12"/>
      <c r="B51" s="25">
        <v>366</v>
      </c>
      <c r="C51" s="20" t="s">
        <v>57</v>
      </c>
      <c r="D51" s="46">
        <v>530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530</v>
      </c>
      <c r="O51" s="47">
        <f t="shared" si="10"/>
        <v>0.43407043407043405</v>
      </c>
      <c r="P51" s="9"/>
    </row>
    <row r="52" spans="1:16" ht="15">
      <c r="A52" s="12"/>
      <c r="B52" s="25">
        <v>367</v>
      </c>
      <c r="C52" s="20" t="s">
        <v>58</v>
      </c>
      <c r="D52" s="46">
        <v>4350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4350</v>
      </c>
      <c r="O52" s="47">
        <f t="shared" si="10"/>
        <v>3.5626535626535625</v>
      </c>
      <c r="P52" s="9"/>
    </row>
    <row r="53" spans="1:16" ht="15">
      <c r="A53" s="12"/>
      <c r="B53" s="25">
        <v>368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50435</v>
      </c>
      <c r="L53" s="46">
        <v>0</v>
      </c>
      <c r="M53" s="46">
        <v>0</v>
      </c>
      <c r="N53" s="46">
        <f t="shared" si="14"/>
        <v>50435</v>
      </c>
      <c r="O53" s="47">
        <f t="shared" si="10"/>
        <v>41.306306306306304</v>
      </c>
      <c r="P53" s="9"/>
    </row>
    <row r="54" spans="1:16" ht="15.75" thickBot="1">
      <c r="A54" s="12"/>
      <c r="B54" s="25">
        <v>369.9</v>
      </c>
      <c r="C54" s="20" t="s">
        <v>60</v>
      </c>
      <c r="D54" s="46">
        <v>3661</v>
      </c>
      <c r="E54" s="46">
        <v>0</v>
      </c>
      <c r="F54" s="46">
        <v>0</v>
      </c>
      <c r="G54" s="46">
        <v>0</v>
      </c>
      <c r="H54" s="46">
        <v>0</v>
      </c>
      <c r="I54" s="46">
        <v>1500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5161</v>
      </c>
      <c r="O54" s="47">
        <f t="shared" si="10"/>
        <v>4.226863226863227</v>
      </c>
      <c r="P54" s="9"/>
    </row>
    <row r="55" spans="1:119" ht="16.5" thickBot="1">
      <c r="A55" s="14" t="s">
        <v>46</v>
      </c>
      <c r="B55" s="23"/>
      <c r="C55" s="22"/>
      <c r="D55" s="15">
        <f>SUM(D5,D13,D19,D31,D40,D47)</f>
        <v>1325221</v>
      </c>
      <c r="E55" s="15">
        <f aca="true" t="shared" si="15" ref="E55:M55">SUM(E5,E13,E19,E31,E40,E47)</f>
        <v>17899</v>
      </c>
      <c r="F55" s="15">
        <f t="shared" si="15"/>
        <v>0</v>
      </c>
      <c r="G55" s="15">
        <f t="shared" si="15"/>
        <v>0</v>
      </c>
      <c r="H55" s="15">
        <f t="shared" si="15"/>
        <v>0</v>
      </c>
      <c r="I55" s="15">
        <f t="shared" si="15"/>
        <v>538168</v>
      </c>
      <c r="J55" s="15">
        <f t="shared" si="15"/>
        <v>0</v>
      </c>
      <c r="K55" s="15">
        <f t="shared" si="15"/>
        <v>26731</v>
      </c>
      <c r="L55" s="15">
        <f t="shared" si="15"/>
        <v>0</v>
      </c>
      <c r="M55" s="15">
        <f t="shared" si="15"/>
        <v>0</v>
      </c>
      <c r="N55" s="15">
        <f>SUM(D55:M55)</f>
        <v>1908019</v>
      </c>
      <c r="O55" s="38">
        <f t="shared" si="10"/>
        <v>1562.6691236691236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67</v>
      </c>
      <c r="M57" s="48"/>
      <c r="N57" s="48"/>
      <c r="O57" s="43">
        <v>1221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thickBot="1">
      <c r="A59" s="52" t="s">
        <v>80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A59:O59"/>
    <mergeCell ref="A58:O58"/>
    <mergeCell ref="L57:N5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775519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25690</v>
      </c>
      <c r="J5" s="27">
        <f t="shared" si="0"/>
        <v>0</v>
      </c>
      <c r="K5" s="27">
        <f t="shared" si="0"/>
        <v>8809</v>
      </c>
      <c r="L5" s="27">
        <f t="shared" si="0"/>
        <v>0</v>
      </c>
      <c r="M5" s="27">
        <f t="shared" si="0"/>
        <v>0</v>
      </c>
      <c r="N5" s="28">
        <f>SUM(D5:M5)</f>
        <v>810018</v>
      </c>
      <c r="O5" s="33">
        <f aca="true" t="shared" si="1" ref="O5:O52">(N5/O$54)</f>
        <v>666.6814814814815</v>
      </c>
      <c r="P5" s="6"/>
    </row>
    <row r="6" spans="1:16" ht="15">
      <c r="A6" s="12"/>
      <c r="B6" s="25">
        <v>311</v>
      </c>
      <c r="C6" s="20" t="s">
        <v>2</v>
      </c>
      <c r="D6" s="46">
        <v>490141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490141</v>
      </c>
      <c r="O6" s="47">
        <f t="shared" si="1"/>
        <v>403.4082304526749</v>
      </c>
      <c r="P6" s="9"/>
    </row>
    <row r="7" spans="1:16" ht="15">
      <c r="A7" s="12"/>
      <c r="B7" s="25">
        <v>312.41</v>
      </c>
      <c r="C7" s="20" t="s">
        <v>10</v>
      </c>
      <c r="D7" s="46">
        <v>21274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21274</v>
      </c>
      <c r="O7" s="47">
        <f t="shared" si="1"/>
        <v>17.509465020576133</v>
      </c>
      <c r="P7" s="9"/>
    </row>
    <row r="8" spans="1:16" ht="15">
      <c r="A8" s="12"/>
      <c r="B8" s="25">
        <v>312.52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8809</v>
      </c>
      <c r="L8" s="46">
        <v>0</v>
      </c>
      <c r="M8" s="46">
        <v>0</v>
      </c>
      <c r="N8" s="46">
        <f>SUM(D8:M8)</f>
        <v>8809</v>
      </c>
      <c r="O8" s="47">
        <f t="shared" si="1"/>
        <v>7.250205761316872</v>
      </c>
      <c r="P8" s="9"/>
    </row>
    <row r="9" spans="1:16" ht="15">
      <c r="A9" s="12"/>
      <c r="B9" s="25">
        <v>312.6</v>
      </c>
      <c r="C9" s="20" t="s">
        <v>11</v>
      </c>
      <c r="D9" s="46">
        <v>89842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89842</v>
      </c>
      <c r="O9" s="47">
        <f t="shared" si="1"/>
        <v>73.9440329218107</v>
      </c>
      <c r="P9" s="9"/>
    </row>
    <row r="10" spans="1:16" ht="15">
      <c r="A10" s="12"/>
      <c r="B10" s="25">
        <v>314.1</v>
      </c>
      <c r="C10" s="20" t="s">
        <v>12</v>
      </c>
      <c r="D10" s="46">
        <v>63047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63047</v>
      </c>
      <c r="O10" s="47">
        <f t="shared" si="1"/>
        <v>51.89053497942387</v>
      </c>
      <c r="P10" s="9"/>
    </row>
    <row r="11" spans="1:16" ht="15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25690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25690</v>
      </c>
      <c r="O11" s="47">
        <f t="shared" si="1"/>
        <v>21.144032921810698</v>
      </c>
      <c r="P11" s="9"/>
    </row>
    <row r="12" spans="1:16" ht="15">
      <c r="A12" s="12"/>
      <c r="B12" s="25">
        <v>314.4</v>
      </c>
      <c r="C12" s="20" t="s">
        <v>14</v>
      </c>
      <c r="D12" s="46">
        <v>1740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1740</v>
      </c>
      <c r="O12" s="47">
        <f t="shared" si="1"/>
        <v>1.4320987654320987</v>
      </c>
      <c r="P12" s="9"/>
    </row>
    <row r="13" spans="1:16" ht="15">
      <c r="A13" s="12"/>
      <c r="B13" s="25">
        <v>319</v>
      </c>
      <c r="C13" s="20" t="s">
        <v>98</v>
      </c>
      <c r="D13" s="46">
        <v>109475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109475</v>
      </c>
      <c r="O13" s="47">
        <f t="shared" si="1"/>
        <v>90.10288065843622</v>
      </c>
      <c r="P13" s="9"/>
    </row>
    <row r="14" spans="1:16" ht="15.75">
      <c r="A14" s="29" t="s">
        <v>99</v>
      </c>
      <c r="B14" s="30"/>
      <c r="C14" s="31"/>
      <c r="D14" s="32">
        <f aca="true" t="shared" si="3" ref="D14:M14">SUM(D15:D16)</f>
        <v>60949</v>
      </c>
      <c r="E14" s="32">
        <f t="shared" si="3"/>
        <v>175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61124</v>
      </c>
      <c r="O14" s="45">
        <f t="shared" si="1"/>
        <v>50.30781893004115</v>
      </c>
      <c r="P14" s="10"/>
    </row>
    <row r="15" spans="1:16" ht="15">
      <c r="A15" s="12"/>
      <c r="B15" s="25">
        <v>322</v>
      </c>
      <c r="C15" s="20" t="s">
        <v>0</v>
      </c>
      <c r="D15" s="46">
        <v>58841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58841</v>
      </c>
      <c r="O15" s="47">
        <f t="shared" si="1"/>
        <v>48.42880658436214</v>
      </c>
      <c r="P15" s="9"/>
    </row>
    <row r="16" spans="1:16" ht="15">
      <c r="A16" s="12"/>
      <c r="B16" s="25">
        <v>329</v>
      </c>
      <c r="C16" s="20" t="s">
        <v>100</v>
      </c>
      <c r="D16" s="46">
        <v>2108</v>
      </c>
      <c r="E16" s="46">
        <v>175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2283</v>
      </c>
      <c r="O16" s="47">
        <f t="shared" si="1"/>
        <v>1.8790123456790124</v>
      </c>
      <c r="P16" s="9"/>
    </row>
    <row r="17" spans="1:16" ht="15.75">
      <c r="A17" s="29" t="s">
        <v>21</v>
      </c>
      <c r="B17" s="30"/>
      <c r="C17" s="31"/>
      <c r="D17" s="32">
        <f aca="true" t="shared" si="4" ref="D17:M17">SUM(D18:D25)</f>
        <v>193053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193053</v>
      </c>
      <c r="O17" s="45">
        <f t="shared" si="1"/>
        <v>158.89135802469136</v>
      </c>
      <c r="P17" s="10"/>
    </row>
    <row r="18" spans="1:16" ht="15">
      <c r="A18" s="12"/>
      <c r="B18" s="25">
        <v>331.2</v>
      </c>
      <c r="C18" s="20" t="s">
        <v>20</v>
      </c>
      <c r="D18" s="46">
        <v>6435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6435</v>
      </c>
      <c r="O18" s="47">
        <f t="shared" si="1"/>
        <v>5.296296296296297</v>
      </c>
      <c r="P18" s="9"/>
    </row>
    <row r="19" spans="1:16" ht="15">
      <c r="A19" s="12"/>
      <c r="B19" s="25">
        <v>334.7</v>
      </c>
      <c r="C19" s="20" t="s">
        <v>101</v>
      </c>
      <c r="D19" s="46">
        <v>17577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17577</v>
      </c>
      <c r="O19" s="47">
        <f t="shared" si="1"/>
        <v>14.466666666666667</v>
      </c>
      <c r="P19" s="9"/>
    </row>
    <row r="20" spans="1:16" ht="15">
      <c r="A20" s="12"/>
      <c r="B20" s="25">
        <v>335.12</v>
      </c>
      <c r="C20" s="20" t="s">
        <v>23</v>
      </c>
      <c r="D20" s="46">
        <v>25269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25269</v>
      </c>
      <c r="O20" s="47">
        <f t="shared" si="1"/>
        <v>20.79753086419753</v>
      </c>
      <c r="P20" s="9"/>
    </row>
    <row r="21" spans="1:16" ht="15">
      <c r="A21" s="12"/>
      <c r="B21" s="25">
        <v>335.15</v>
      </c>
      <c r="C21" s="20" t="s">
        <v>24</v>
      </c>
      <c r="D21" s="46">
        <v>1557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1557</v>
      </c>
      <c r="O21" s="47">
        <f t="shared" si="1"/>
        <v>1.2814814814814814</v>
      </c>
      <c r="P21" s="9"/>
    </row>
    <row r="22" spans="1:16" ht="15">
      <c r="A22" s="12"/>
      <c r="B22" s="25">
        <v>335.18</v>
      </c>
      <c r="C22" s="20" t="s">
        <v>25</v>
      </c>
      <c r="D22" s="46">
        <v>59136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59136</v>
      </c>
      <c r="O22" s="47">
        <f t="shared" si="1"/>
        <v>48.67160493827161</v>
      </c>
      <c r="P22" s="9"/>
    </row>
    <row r="23" spans="1:16" ht="15">
      <c r="A23" s="12"/>
      <c r="B23" s="25">
        <v>335.9</v>
      </c>
      <c r="C23" s="20" t="s">
        <v>26</v>
      </c>
      <c r="D23" s="46">
        <v>58182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58182</v>
      </c>
      <c r="O23" s="47">
        <f t="shared" si="1"/>
        <v>47.88641975308642</v>
      </c>
      <c r="P23" s="9"/>
    </row>
    <row r="24" spans="1:16" ht="15">
      <c r="A24" s="12"/>
      <c r="B24" s="25">
        <v>337.3</v>
      </c>
      <c r="C24" s="20" t="s">
        <v>27</v>
      </c>
      <c r="D24" s="46">
        <v>3443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3443</v>
      </c>
      <c r="O24" s="47">
        <f t="shared" si="1"/>
        <v>2.8337448559670784</v>
      </c>
      <c r="P24" s="9"/>
    </row>
    <row r="25" spans="1:16" ht="15">
      <c r="A25" s="12"/>
      <c r="B25" s="25">
        <v>338</v>
      </c>
      <c r="C25" s="20" t="s">
        <v>31</v>
      </c>
      <c r="D25" s="46">
        <v>21454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21454</v>
      </c>
      <c r="O25" s="47">
        <f t="shared" si="1"/>
        <v>17.65761316872428</v>
      </c>
      <c r="P25" s="9"/>
    </row>
    <row r="26" spans="1:16" ht="15.75">
      <c r="A26" s="29" t="s">
        <v>36</v>
      </c>
      <c r="B26" s="30"/>
      <c r="C26" s="31"/>
      <c r="D26" s="32">
        <f aca="true" t="shared" si="6" ref="D26:M26">SUM(D27:D33)</f>
        <v>5466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510516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515982</v>
      </c>
      <c r="O26" s="45">
        <f t="shared" si="1"/>
        <v>424.67654320987657</v>
      </c>
      <c r="P26" s="10"/>
    </row>
    <row r="27" spans="1:16" ht="15">
      <c r="A27" s="12"/>
      <c r="B27" s="25">
        <v>341.9</v>
      </c>
      <c r="C27" s="20" t="s">
        <v>38</v>
      </c>
      <c r="D27" s="46">
        <v>2345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6">SUM(D27:M27)</f>
        <v>2345</v>
      </c>
      <c r="O27" s="47">
        <f t="shared" si="1"/>
        <v>1.9300411522633745</v>
      </c>
      <c r="P27" s="9"/>
    </row>
    <row r="28" spans="1:16" ht="15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335167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335167</v>
      </c>
      <c r="O28" s="47">
        <f t="shared" si="1"/>
        <v>275.8576131687243</v>
      </c>
      <c r="P28" s="9"/>
    </row>
    <row r="29" spans="1:16" ht="15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477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477</v>
      </c>
      <c r="O29" s="47">
        <f t="shared" si="1"/>
        <v>0.3925925925925926</v>
      </c>
      <c r="P29" s="9"/>
    </row>
    <row r="30" spans="1:16" ht="15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154757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154757</v>
      </c>
      <c r="O30" s="47">
        <f t="shared" si="1"/>
        <v>127.37201646090536</v>
      </c>
      <c r="P30" s="9"/>
    </row>
    <row r="31" spans="1:16" ht="15">
      <c r="A31" s="12"/>
      <c r="B31" s="25">
        <v>343.6</v>
      </c>
      <c r="C31" s="20" t="s">
        <v>42</v>
      </c>
      <c r="D31" s="46">
        <v>30</v>
      </c>
      <c r="E31" s="46">
        <v>0</v>
      </c>
      <c r="F31" s="46">
        <v>0</v>
      </c>
      <c r="G31" s="46">
        <v>0</v>
      </c>
      <c r="H31" s="46">
        <v>0</v>
      </c>
      <c r="I31" s="46">
        <v>15140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15170</v>
      </c>
      <c r="O31" s="47">
        <f t="shared" si="1"/>
        <v>12.48559670781893</v>
      </c>
      <c r="P31" s="9"/>
    </row>
    <row r="32" spans="1:16" ht="15">
      <c r="A32" s="12"/>
      <c r="B32" s="25">
        <v>343.9</v>
      </c>
      <c r="C32" s="20" t="s">
        <v>43</v>
      </c>
      <c r="D32" s="46">
        <v>2599</v>
      </c>
      <c r="E32" s="46">
        <v>0</v>
      </c>
      <c r="F32" s="46">
        <v>0</v>
      </c>
      <c r="G32" s="46">
        <v>0</v>
      </c>
      <c r="H32" s="46">
        <v>0</v>
      </c>
      <c r="I32" s="46">
        <v>4975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7574</v>
      </c>
      <c r="O32" s="47">
        <f t="shared" si="1"/>
        <v>6.233744855967078</v>
      </c>
      <c r="P32" s="9"/>
    </row>
    <row r="33" spans="1:16" ht="15">
      <c r="A33" s="12"/>
      <c r="B33" s="25">
        <v>347.1</v>
      </c>
      <c r="C33" s="20" t="s">
        <v>44</v>
      </c>
      <c r="D33" s="46">
        <v>492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492</v>
      </c>
      <c r="O33" s="47">
        <f t="shared" si="1"/>
        <v>0.4049382716049383</v>
      </c>
      <c r="P33" s="9"/>
    </row>
    <row r="34" spans="1:16" ht="15.75">
      <c r="A34" s="29" t="s">
        <v>37</v>
      </c>
      <c r="B34" s="30"/>
      <c r="C34" s="31"/>
      <c r="D34" s="32">
        <f aca="true" t="shared" si="8" ref="D34:M34">SUM(D35:D37)</f>
        <v>268</v>
      </c>
      <c r="E34" s="32">
        <f t="shared" si="8"/>
        <v>25580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25848</v>
      </c>
      <c r="O34" s="45">
        <f t="shared" si="1"/>
        <v>21.274074074074075</v>
      </c>
      <c r="P34" s="10"/>
    </row>
    <row r="35" spans="1:16" ht="15">
      <c r="A35" s="13"/>
      <c r="B35" s="39">
        <v>351.5</v>
      </c>
      <c r="C35" s="21" t="s">
        <v>49</v>
      </c>
      <c r="D35" s="46">
        <v>0</v>
      </c>
      <c r="E35" s="46">
        <v>25580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25580</v>
      </c>
      <c r="O35" s="47">
        <f t="shared" si="1"/>
        <v>21.05349794238683</v>
      </c>
      <c r="P35" s="9"/>
    </row>
    <row r="36" spans="1:16" ht="15">
      <c r="A36" s="13"/>
      <c r="B36" s="39">
        <v>352</v>
      </c>
      <c r="C36" s="21" t="s">
        <v>50</v>
      </c>
      <c r="D36" s="46">
        <v>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81</v>
      </c>
      <c r="O36" s="47">
        <f t="shared" si="1"/>
        <v>0.06666666666666667</v>
      </c>
      <c r="P36" s="9"/>
    </row>
    <row r="37" spans="1:16" ht="15">
      <c r="A37" s="13"/>
      <c r="B37" s="39">
        <v>354</v>
      </c>
      <c r="C37" s="21" t="s">
        <v>51</v>
      </c>
      <c r="D37" s="46">
        <v>187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187</v>
      </c>
      <c r="O37" s="47">
        <f t="shared" si="1"/>
        <v>0.15390946502057612</v>
      </c>
      <c r="P37" s="9"/>
    </row>
    <row r="38" spans="1:16" ht="15.75">
      <c r="A38" s="29" t="s">
        <v>3</v>
      </c>
      <c r="B38" s="30"/>
      <c r="C38" s="31"/>
      <c r="D38" s="32">
        <f aca="true" t="shared" si="9" ref="D38:M38">SUM(D39:D48)</f>
        <v>30276</v>
      </c>
      <c r="E38" s="32">
        <f t="shared" si="9"/>
        <v>3206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11803</v>
      </c>
      <c r="J38" s="32">
        <f t="shared" si="9"/>
        <v>0</v>
      </c>
      <c r="K38" s="32">
        <f t="shared" si="9"/>
        <v>-53477</v>
      </c>
      <c r="L38" s="32">
        <f t="shared" si="9"/>
        <v>0</v>
      </c>
      <c r="M38" s="32">
        <f t="shared" si="9"/>
        <v>0</v>
      </c>
      <c r="N38" s="32">
        <f>SUM(D38:M38)</f>
        <v>-8192</v>
      </c>
      <c r="O38" s="45">
        <f t="shared" si="1"/>
        <v>-6.74238683127572</v>
      </c>
      <c r="P38" s="10"/>
    </row>
    <row r="39" spans="1:16" ht="15">
      <c r="A39" s="12"/>
      <c r="B39" s="25">
        <v>361.1</v>
      </c>
      <c r="C39" s="20" t="s">
        <v>54</v>
      </c>
      <c r="D39" s="46">
        <v>11205</v>
      </c>
      <c r="E39" s="46">
        <v>0</v>
      </c>
      <c r="F39" s="46">
        <v>0</v>
      </c>
      <c r="G39" s="46">
        <v>0</v>
      </c>
      <c r="H39" s="46">
        <v>0</v>
      </c>
      <c r="I39" s="46">
        <v>3735</v>
      </c>
      <c r="J39" s="46">
        <v>0</v>
      </c>
      <c r="K39" s="46">
        <v>18885</v>
      </c>
      <c r="L39" s="46">
        <v>0</v>
      </c>
      <c r="M39" s="46">
        <v>0</v>
      </c>
      <c r="N39" s="46">
        <f>SUM(D39:M39)</f>
        <v>33825</v>
      </c>
      <c r="O39" s="47">
        <f t="shared" si="1"/>
        <v>27.839506172839506</v>
      </c>
      <c r="P39" s="9"/>
    </row>
    <row r="40" spans="1:16" ht="15">
      <c r="A40" s="12"/>
      <c r="B40" s="25">
        <v>361.3</v>
      </c>
      <c r="C40" s="20" t="s">
        <v>55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-119313</v>
      </c>
      <c r="L40" s="46">
        <v>0</v>
      </c>
      <c r="M40" s="46">
        <v>0</v>
      </c>
      <c r="N40" s="46">
        <f aca="true" t="shared" si="10" ref="N40:N48">SUM(D40:M40)</f>
        <v>-119313</v>
      </c>
      <c r="O40" s="47">
        <f t="shared" si="1"/>
        <v>-98.2</v>
      </c>
      <c r="P40" s="9"/>
    </row>
    <row r="41" spans="1:16" ht="15">
      <c r="A41" s="12"/>
      <c r="B41" s="25">
        <v>363.22</v>
      </c>
      <c r="C41" s="20" t="s">
        <v>102</v>
      </c>
      <c r="D41" s="46">
        <v>1695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1695</v>
      </c>
      <c r="O41" s="47">
        <f t="shared" si="1"/>
        <v>1.3950617283950617</v>
      </c>
      <c r="P41" s="9"/>
    </row>
    <row r="42" spans="1:16" ht="15">
      <c r="A42" s="12"/>
      <c r="B42" s="25">
        <v>363.23</v>
      </c>
      <c r="C42" s="20" t="s">
        <v>103</v>
      </c>
      <c r="D42" s="46">
        <v>3004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3004</v>
      </c>
      <c r="O42" s="47">
        <f t="shared" si="1"/>
        <v>2.4724279835390948</v>
      </c>
      <c r="P42" s="9"/>
    </row>
    <row r="43" spans="1:16" ht="15">
      <c r="A43" s="12"/>
      <c r="B43" s="25">
        <v>363.27</v>
      </c>
      <c r="C43" s="20" t="s">
        <v>104</v>
      </c>
      <c r="D43" s="46">
        <v>1587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1587</v>
      </c>
      <c r="O43" s="47">
        <f t="shared" si="1"/>
        <v>1.306172839506173</v>
      </c>
      <c r="P43" s="9"/>
    </row>
    <row r="44" spans="1:16" ht="15">
      <c r="A44" s="12"/>
      <c r="B44" s="25">
        <v>363.29</v>
      </c>
      <c r="C44" s="20" t="s">
        <v>105</v>
      </c>
      <c r="D44" s="46">
        <v>9706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9706</v>
      </c>
      <c r="O44" s="47">
        <f t="shared" si="1"/>
        <v>7.988477366255144</v>
      </c>
      <c r="P44" s="9"/>
    </row>
    <row r="45" spans="1:16" ht="15">
      <c r="A45" s="12"/>
      <c r="B45" s="25">
        <v>364</v>
      </c>
      <c r="C45" s="20" t="s">
        <v>56</v>
      </c>
      <c r="D45" s="46">
        <v>0</v>
      </c>
      <c r="E45" s="46">
        <v>3181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3181</v>
      </c>
      <c r="O45" s="47">
        <f t="shared" si="1"/>
        <v>2.618106995884774</v>
      </c>
      <c r="P45" s="9"/>
    </row>
    <row r="46" spans="1:16" ht="15">
      <c r="A46" s="12"/>
      <c r="B46" s="25">
        <v>366</v>
      </c>
      <c r="C46" s="20" t="s">
        <v>57</v>
      </c>
      <c r="D46" s="46">
        <v>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75</v>
      </c>
      <c r="O46" s="47">
        <f t="shared" si="1"/>
        <v>0.06172839506172839</v>
      </c>
      <c r="P46" s="9"/>
    </row>
    <row r="47" spans="1:16" ht="15">
      <c r="A47" s="12"/>
      <c r="B47" s="25">
        <v>368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46951</v>
      </c>
      <c r="L47" s="46">
        <v>0</v>
      </c>
      <c r="M47" s="46">
        <v>0</v>
      </c>
      <c r="N47" s="46">
        <f t="shared" si="10"/>
        <v>46951</v>
      </c>
      <c r="O47" s="47">
        <f t="shared" si="1"/>
        <v>38.64279835390946</v>
      </c>
      <c r="P47" s="9"/>
    </row>
    <row r="48" spans="1:16" ht="15">
      <c r="A48" s="12"/>
      <c r="B48" s="25">
        <v>369.9</v>
      </c>
      <c r="C48" s="20" t="s">
        <v>60</v>
      </c>
      <c r="D48" s="46">
        <v>3004</v>
      </c>
      <c r="E48" s="46">
        <v>25</v>
      </c>
      <c r="F48" s="46">
        <v>0</v>
      </c>
      <c r="G48" s="46">
        <v>0</v>
      </c>
      <c r="H48" s="46">
        <v>0</v>
      </c>
      <c r="I48" s="46">
        <v>8068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11097</v>
      </c>
      <c r="O48" s="47">
        <f t="shared" si="1"/>
        <v>9.133333333333333</v>
      </c>
      <c r="P48" s="9"/>
    </row>
    <row r="49" spans="1:16" ht="15.75">
      <c r="A49" s="29" t="s">
        <v>77</v>
      </c>
      <c r="B49" s="30"/>
      <c r="C49" s="31"/>
      <c r="D49" s="32">
        <f aca="true" t="shared" si="11" ref="D49:M49">SUM(D50:D51)</f>
        <v>82782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36400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>SUM(D49:M49)</f>
        <v>119182</v>
      </c>
      <c r="O49" s="45">
        <f t="shared" si="1"/>
        <v>98.09218106995885</v>
      </c>
      <c r="P49" s="9"/>
    </row>
    <row r="50" spans="1:16" ht="15">
      <c r="A50" s="12"/>
      <c r="B50" s="25">
        <v>384</v>
      </c>
      <c r="C50" s="20" t="s">
        <v>106</v>
      </c>
      <c r="D50" s="46">
        <v>82782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82782</v>
      </c>
      <c r="O50" s="47">
        <f t="shared" si="1"/>
        <v>68.13333333333334</v>
      </c>
      <c r="P50" s="9"/>
    </row>
    <row r="51" spans="1:16" ht="15.75" thickBot="1">
      <c r="A51" s="12"/>
      <c r="B51" s="25">
        <v>389.8</v>
      </c>
      <c r="C51" s="20" t="s">
        <v>107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36400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36400</v>
      </c>
      <c r="O51" s="47">
        <f t="shared" si="1"/>
        <v>29.958847736625515</v>
      </c>
      <c r="P51" s="9"/>
    </row>
    <row r="52" spans="1:119" ht="16.5" thickBot="1">
      <c r="A52" s="14" t="s">
        <v>46</v>
      </c>
      <c r="B52" s="23"/>
      <c r="C52" s="22"/>
      <c r="D52" s="15">
        <f aca="true" t="shared" si="12" ref="D52:M52">SUM(D5,D14,D17,D26,D34,D38,D49)</f>
        <v>1148313</v>
      </c>
      <c r="E52" s="15">
        <f t="shared" si="12"/>
        <v>28961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584409</v>
      </c>
      <c r="J52" s="15">
        <f t="shared" si="12"/>
        <v>0</v>
      </c>
      <c r="K52" s="15">
        <f t="shared" si="12"/>
        <v>-44668</v>
      </c>
      <c r="L52" s="15">
        <f t="shared" si="12"/>
        <v>0</v>
      </c>
      <c r="M52" s="15">
        <f t="shared" si="12"/>
        <v>0</v>
      </c>
      <c r="N52" s="15">
        <f>SUM(D52:M52)</f>
        <v>1717015</v>
      </c>
      <c r="O52" s="38">
        <f t="shared" si="1"/>
        <v>1413.1810699588477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108</v>
      </c>
      <c r="M54" s="48"/>
      <c r="N54" s="48"/>
      <c r="O54" s="43">
        <v>1215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80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1255793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51278</v>
      </c>
      <c r="J5" s="27">
        <f t="shared" si="0"/>
        <v>0</v>
      </c>
      <c r="K5" s="27">
        <f t="shared" si="0"/>
        <v>14153</v>
      </c>
      <c r="L5" s="27">
        <f t="shared" si="0"/>
        <v>0</v>
      </c>
      <c r="M5" s="27">
        <f t="shared" si="0"/>
        <v>0</v>
      </c>
      <c r="N5" s="28">
        <f>SUM(D5:M5)</f>
        <v>1321224</v>
      </c>
      <c r="O5" s="33">
        <f aca="true" t="shared" si="1" ref="O5:O36">(N5/O$63)</f>
        <v>776.2773207990599</v>
      </c>
      <c r="P5" s="6"/>
    </row>
    <row r="6" spans="1:16" ht="15">
      <c r="A6" s="12"/>
      <c r="B6" s="25">
        <v>311</v>
      </c>
      <c r="C6" s="20" t="s">
        <v>2</v>
      </c>
      <c r="D6" s="46">
        <v>887874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887874</v>
      </c>
      <c r="O6" s="47">
        <f t="shared" si="1"/>
        <v>521.6650998824912</v>
      </c>
      <c r="P6" s="9"/>
    </row>
    <row r="7" spans="1:16" ht="15">
      <c r="A7" s="12"/>
      <c r="B7" s="25">
        <v>312.41</v>
      </c>
      <c r="C7" s="20" t="s">
        <v>10</v>
      </c>
      <c r="D7" s="46">
        <v>39864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39864</v>
      </c>
      <c r="O7" s="47">
        <f t="shared" si="1"/>
        <v>23.421856639247945</v>
      </c>
      <c r="P7" s="9"/>
    </row>
    <row r="8" spans="1:16" ht="15">
      <c r="A8" s="12"/>
      <c r="B8" s="25">
        <v>312.42</v>
      </c>
      <c r="C8" s="20" t="s">
        <v>138</v>
      </c>
      <c r="D8" s="46">
        <v>10956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10956</v>
      </c>
      <c r="O8" s="47">
        <f t="shared" si="1"/>
        <v>6.437132784958872</v>
      </c>
      <c r="P8" s="9"/>
    </row>
    <row r="9" spans="1:16" ht="15">
      <c r="A9" s="12"/>
      <c r="B9" s="25">
        <v>312.52</v>
      </c>
      <c r="C9" s="20" t="s">
        <v>89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14153</v>
      </c>
      <c r="L9" s="46">
        <v>0</v>
      </c>
      <c r="M9" s="46">
        <v>0</v>
      </c>
      <c r="N9" s="46">
        <f>SUM(D9:M9)</f>
        <v>14153</v>
      </c>
      <c r="O9" s="47">
        <f t="shared" si="1"/>
        <v>8.31551116333725</v>
      </c>
      <c r="P9" s="9"/>
    </row>
    <row r="10" spans="1:16" ht="15">
      <c r="A10" s="12"/>
      <c r="B10" s="25">
        <v>312.6</v>
      </c>
      <c r="C10" s="20" t="s">
        <v>11</v>
      </c>
      <c r="D10" s="46">
        <v>139069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139069</v>
      </c>
      <c r="O10" s="47">
        <f t="shared" si="1"/>
        <v>81.70916568742656</v>
      </c>
      <c r="P10" s="9"/>
    </row>
    <row r="11" spans="1:16" ht="15">
      <c r="A11" s="12"/>
      <c r="B11" s="25">
        <v>314.1</v>
      </c>
      <c r="C11" s="20" t="s">
        <v>12</v>
      </c>
      <c r="D11" s="46">
        <v>126051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126051</v>
      </c>
      <c r="O11" s="47">
        <f t="shared" si="1"/>
        <v>74.0605170387779</v>
      </c>
      <c r="P11" s="9"/>
    </row>
    <row r="12" spans="1:16" ht="15">
      <c r="A12" s="12"/>
      <c r="B12" s="25">
        <v>314.3</v>
      </c>
      <c r="C12" s="20" t="s">
        <v>13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51278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51278</v>
      </c>
      <c r="O12" s="47">
        <f t="shared" si="1"/>
        <v>30.128084606345475</v>
      </c>
      <c r="P12" s="9"/>
    </row>
    <row r="13" spans="1:16" ht="15">
      <c r="A13" s="12"/>
      <c r="B13" s="25">
        <v>314.8</v>
      </c>
      <c r="C13" s="20" t="s">
        <v>72</v>
      </c>
      <c r="D13" s="46">
        <v>1086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1086</v>
      </c>
      <c r="O13" s="47">
        <f t="shared" si="1"/>
        <v>0.6380728554641598</v>
      </c>
      <c r="P13" s="9"/>
    </row>
    <row r="14" spans="1:16" ht="15">
      <c r="A14" s="12"/>
      <c r="B14" s="25">
        <v>315</v>
      </c>
      <c r="C14" s="20" t="s">
        <v>90</v>
      </c>
      <c r="D14" s="46">
        <v>48284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48284</v>
      </c>
      <c r="O14" s="47">
        <f t="shared" si="1"/>
        <v>28.3689776733255</v>
      </c>
      <c r="P14" s="9"/>
    </row>
    <row r="15" spans="1:16" ht="15">
      <c r="A15" s="12"/>
      <c r="B15" s="25">
        <v>316</v>
      </c>
      <c r="C15" s="20" t="s">
        <v>113</v>
      </c>
      <c r="D15" s="46">
        <v>2609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2609</v>
      </c>
      <c r="O15" s="47">
        <f t="shared" si="1"/>
        <v>1.5329024676850764</v>
      </c>
      <c r="P15" s="9"/>
    </row>
    <row r="16" spans="1:16" ht="15.75">
      <c r="A16" s="29" t="s">
        <v>15</v>
      </c>
      <c r="B16" s="30"/>
      <c r="C16" s="31"/>
      <c r="D16" s="32">
        <f aca="true" t="shared" si="3" ref="D16:M16">SUM(D17:D24)</f>
        <v>305823</v>
      </c>
      <c r="E16" s="32">
        <f t="shared" si="3"/>
        <v>95650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401473</v>
      </c>
      <c r="O16" s="45">
        <f t="shared" si="1"/>
        <v>235.88307873090483</v>
      </c>
      <c r="P16" s="10"/>
    </row>
    <row r="17" spans="1:16" ht="15">
      <c r="A17" s="12"/>
      <c r="B17" s="25">
        <v>322</v>
      </c>
      <c r="C17" s="20" t="s">
        <v>0</v>
      </c>
      <c r="D17" s="46">
        <v>134680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134680</v>
      </c>
      <c r="O17" s="47">
        <f t="shared" si="1"/>
        <v>79.1304347826087</v>
      </c>
      <c r="P17" s="9"/>
    </row>
    <row r="18" spans="1:16" ht="15">
      <c r="A18" s="12"/>
      <c r="B18" s="25">
        <v>323.1</v>
      </c>
      <c r="C18" s="20" t="s">
        <v>16</v>
      </c>
      <c r="D18" s="46">
        <v>97504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97504</v>
      </c>
      <c r="O18" s="47">
        <f t="shared" si="1"/>
        <v>57.287896592244415</v>
      </c>
      <c r="P18" s="9"/>
    </row>
    <row r="19" spans="1:16" ht="15">
      <c r="A19" s="12"/>
      <c r="B19" s="25">
        <v>323.2</v>
      </c>
      <c r="C19" s="20" t="s">
        <v>17</v>
      </c>
      <c r="D19" s="46">
        <v>65983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65983</v>
      </c>
      <c r="O19" s="47">
        <f t="shared" si="1"/>
        <v>38.76792009400705</v>
      </c>
      <c r="P19" s="9"/>
    </row>
    <row r="20" spans="1:16" ht="15">
      <c r="A20" s="12"/>
      <c r="B20" s="25">
        <v>323.4</v>
      </c>
      <c r="C20" s="20" t="s">
        <v>18</v>
      </c>
      <c r="D20" s="46">
        <v>3396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3396</v>
      </c>
      <c r="O20" s="47">
        <f t="shared" si="1"/>
        <v>1.9952996474735605</v>
      </c>
      <c r="P20" s="9"/>
    </row>
    <row r="21" spans="1:16" ht="15">
      <c r="A21" s="12"/>
      <c r="B21" s="25">
        <v>324.11</v>
      </c>
      <c r="C21" s="20" t="s">
        <v>127</v>
      </c>
      <c r="D21" s="46">
        <v>0</v>
      </c>
      <c r="E21" s="46">
        <v>20016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20016</v>
      </c>
      <c r="O21" s="47">
        <f t="shared" si="1"/>
        <v>11.760282021151585</v>
      </c>
      <c r="P21" s="9"/>
    </row>
    <row r="22" spans="1:16" ht="15">
      <c r="A22" s="12"/>
      <c r="B22" s="25">
        <v>324.21</v>
      </c>
      <c r="C22" s="20" t="s">
        <v>128</v>
      </c>
      <c r="D22" s="46">
        <v>0</v>
      </c>
      <c r="E22" s="46">
        <v>56733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56733</v>
      </c>
      <c r="O22" s="47">
        <f t="shared" si="1"/>
        <v>33.3331374853114</v>
      </c>
      <c r="P22" s="9"/>
    </row>
    <row r="23" spans="1:16" ht="15">
      <c r="A23" s="12"/>
      <c r="B23" s="25">
        <v>324.61</v>
      </c>
      <c r="C23" s="20" t="s">
        <v>129</v>
      </c>
      <c r="D23" s="46">
        <v>0</v>
      </c>
      <c r="E23" s="46">
        <v>18901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18901</v>
      </c>
      <c r="O23" s="47">
        <f t="shared" si="1"/>
        <v>11.105170387779083</v>
      </c>
      <c r="P23" s="9"/>
    </row>
    <row r="24" spans="1:16" ht="15">
      <c r="A24" s="12"/>
      <c r="B24" s="25">
        <v>329</v>
      </c>
      <c r="C24" s="20" t="s">
        <v>19</v>
      </c>
      <c r="D24" s="46">
        <v>4260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5">SUM(D24:M24)</f>
        <v>4260</v>
      </c>
      <c r="O24" s="47">
        <f t="shared" si="1"/>
        <v>2.5029377203290246</v>
      </c>
      <c r="P24" s="9"/>
    </row>
    <row r="25" spans="1:16" ht="15.75">
      <c r="A25" s="29" t="s">
        <v>21</v>
      </c>
      <c r="B25" s="30"/>
      <c r="C25" s="31"/>
      <c r="D25" s="32">
        <f aca="true" t="shared" si="6" ref="D25:M25">SUM(D26:D34)</f>
        <v>708398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708398</v>
      </c>
      <c r="O25" s="45">
        <f t="shared" si="1"/>
        <v>416.2150411280846</v>
      </c>
      <c r="P25" s="10"/>
    </row>
    <row r="26" spans="1:16" ht="15">
      <c r="A26" s="12"/>
      <c r="B26" s="25">
        <v>331.2</v>
      </c>
      <c r="C26" s="20" t="s">
        <v>20</v>
      </c>
      <c r="D26" s="46">
        <v>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1000</v>
      </c>
      <c r="O26" s="47">
        <f t="shared" si="1"/>
        <v>0.5875440658049353</v>
      </c>
      <c r="P26" s="9"/>
    </row>
    <row r="27" spans="1:16" ht="15">
      <c r="A27" s="12"/>
      <c r="B27" s="25">
        <v>331.7</v>
      </c>
      <c r="C27" s="20" t="s">
        <v>121</v>
      </c>
      <c r="D27" s="46">
        <v>14400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14400</v>
      </c>
      <c r="O27" s="47">
        <f t="shared" si="1"/>
        <v>8.46063454759107</v>
      </c>
      <c r="P27" s="9"/>
    </row>
    <row r="28" spans="1:16" ht="15">
      <c r="A28" s="12"/>
      <c r="B28" s="25">
        <v>332</v>
      </c>
      <c r="C28" s="20" t="s">
        <v>139</v>
      </c>
      <c r="D28" s="46">
        <v>74500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74500</v>
      </c>
      <c r="O28" s="47">
        <f t="shared" si="1"/>
        <v>43.772032902467686</v>
      </c>
      <c r="P28" s="9"/>
    </row>
    <row r="29" spans="1:16" ht="15">
      <c r="A29" s="12"/>
      <c r="B29" s="25">
        <v>334.39</v>
      </c>
      <c r="C29" s="20" t="s">
        <v>122</v>
      </c>
      <c r="D29" s="46">
        <v>4767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4767</v>
      </c>
      <c r="O29" s="47">
        <f t="shared" si="1"/>
        <v>2.8008225616921267</v>
      </c>
      <c r="P29" s="9"/>
    </row>
    <row r="30" spans="1:16" ht="15">
      <c r="A30" s="12"/>
      <c r="B30" s="25">
        <v>335.12</v>
      </c>
      <c r="C30" s="20" t="s">
        <v>91</v>
      </c>
      <c r="D30" s="46">
        <v>40445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40445</v>
      </c>
      <c r="O30" s="47">
        <f t="shared" si="1"/>
        <v>23.76321974148061</v>
      </c>
      <c r="P30" s="9"/>
    </row>
    <row r="31" spans="1:16" ht="15">
      <c r="A31" s="12"/>
      <c r="B31" s="25">
        <v>335.15</v>
      </c>
      <c r="C31" s="20" t="s">
        <v>92</v>
      </c>
      <c r="D31" s="46">
        <v>2803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2803</v>
      </c>
      <c r="O31" s="47">
        <f t="shared" si="1"/>
        <v>1.6468860164512338</v>
      </c>
      <c r="P31" s="9"/>
    </row>
    <row r="32" spans="1:16" ht="15">
      <c r="A32" s="12"/>
      <c r="B32" s="25">
        <v>335.18</v>
      </c>
      <c r="C32" s="20" t="s">
        <v>93</v>
      </c>
      <c r="D32" s="46">
        <v>90535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90535</v>
      </c>
      <c r="O32" s="47">
        <f t="shared" si="1"/>
        <v>53.193301997649826</v>
      </c>
      <c r="P32" s="9"/>
    </row>
    <row r="33" spans="1:16" ht="15">
      <c r="A33" s="12"/>
      <c r="B33" s="25">
        <v>337.7</v>
      </c>
      <c r="C33" s="20" t="s">
        <v>29</v>
      </c>
      <c r="D33" s="46">
        <v>478303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478303</v>
      </c>
      <c r="O33" s="47">
        <f t="shared" si="1"/>
        <v>281.024089306698</v>
      </c>
      <c r="P33" s="9"/>
    </row>
    <row r="34" spans="1:16" ht="15">
      <c r="A34" s="12"/>
      <c r="B34" s="25">
        <v>338</v>
      </c>
      <c r="C34" s="20" t="s">
        <v>31</v>
      </c>
      <c r="D34" s="46">
        <v>1645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1645</v>
      </c>
      <c r="O34" s="47">
        <f t="shared" si="1"/>
        <v>0.9665099882491187</v>
      </c>
      <c r="P34" s="9"/>
    </row>
    <row r="35" spans="1:16" ht="15.75">
      <c r="A35" s="29" t="s">
        <v>36</v>
      </c>
      <c r="B35" s="30"/>
      <c r="C35" s="31"/>
      <c r="D35" s="32">
        <f aca="true" t="shared" si="7" ref="D35:M35">SUM(D36:D46)</f>
        <v>89148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1015864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5"/>
        <v>1105012</v>
      </c>
      <c r="O35" s="45">
        <f t="shared" si="1"/>
        <v>649.2432432432432</v>
      </c>
      <c r="P35" s="10"/>
    </row>
    <row r="36" spans="1:16" ht="15">
      <c r="A36" s="12"/>
      <c r="B36" s="25">
        <v>341.9</v>
      </c>
      <c r="C36" s="20" t="s">
        <v>94</v>
      </c>
      <c r="D36" s="46">
        <v>4703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6">SUM(D36:M36)</f>
        <v>4703</v>
      </c>
      <c r="O36" s="47">
        <f t="shared" si="1"/>
        <v>2.763219741480611</v>
      </c>
      <c r="P36" s="9"/>
    </row>
    <row r="37" spans="1:16" ht="15">
      <c r="A37" s="12"/>
      <c r="B37" s="25">
        <v>342.9</v>
      </c>
      <c r="C37" s="20" t="s">
        <v>131</v>
      </c>
      <c r="D37" s="46">
        <v>71847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71847</v>
      </c>
      <c r="O37" s="47">
        <f aca="true" t="shared" si="9" ref="O37:O61">(N37/O$63)</f>
        <v>42.21327849588719</v>
      </c>
      <c r="P37" s="9"/>
    </row>
    <row r="38" spans="1:16" ht="15">
      <c r="A38" s="12"/>
      <c r="B38" s="25">
        <v>343.3</v>
      </c>
      <c r="C38" s="20" t="s">
        <v>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718003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718003</v>
      </c>
      <c r="O38" s="47">
        <f t="shared" si="9"/>
        <v>421.858401880141</v>
      </c>
      <c r="P38" s="9"/>
    </row>
    <row r="39" spans="1:16" ht="15">
      <c r="A39" s="12"/>
      <c r="B39" s="25">
        <v>343.4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203899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203899</v>
      </c>
      <c r="O39" s="47">
        <f t="shared" si="9"/>
        <v>119.79964747356051</v>
      </c>
      <c r="P39" s="9"/>
    </row>
    <row r="40" spans="1:16" ht="15">
      <c r="A40" s="12"/>
      <c r="B40" s="25">
        <v>343.5</v>
      </c>
      <c r="C40" s="20" t="s">
        <v>41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89379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89379</v>
      </c>
      <c r="O40" s="47">
        <f t="shared" si="9"/>
        <v>52.51410105757932</v>
      </c>
      <c r="P40" s="9"/>
    </row>
    <row r="41" spans="1:16" ht="15">
      <c r="A41" s="12"/>
      <c r="B41" s="25">
        <v>343.6</v>
      </c>
      <c r="C41" s="20" t="s">
        <v>42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4583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4583</v>
      </c>
      <c r="O41" s="47">
        <f t="shared" si="9"/>
        <v>2.692714453584019</v>
      </c>
      <c r="P41" s="9"/>
    </row>
    <row r="42" spans="1:16" ht="15">
      <c r="A42" s="12"/>
      <c r="B42" s="25">
        <v>343.9</v>
      </c>
      <c r="C42" s="20" t="s">
        <v>43</v>
      </c>
      <c r="D42" s="46">
        <v>184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184</v>
      </c>
      <c r="O42" s="47">
        <f t="shared" si="9"/>
        <v>0.10810810810810811</v>
      </c>
      <c r="P42" s="9"/>
    </row>
    <row r="43" spans="1:16" ht="15">
      <c r="A43" s="12"/>
      <c r="B43" s="25">
        <v>344.9</v>
      </c>
      <c r="C43" s="20" t="s">
        <v>123</v>
      </c>
      <c r="D43" s="46">
        <v>5769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5769</v>
      </c>
      <c r="O43" s="47">
        <f t="shared" si="9"/>
        <v>3.3895417156286722</v>
      </c>
      <c r="P43" s="9"/>
    </row>
    <row r="44" spans="1:16" ht="15">
      <c r="A44" s="12"/>
      <c r="B44" s="25">
        <v>347.1</v>
      </c>
      <c r="C44" s="20" t="s">
        <v>44</v>
      </c>
      <c r="D44" s="46">
        <v>1241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1241</v>
      </c>
      <c r="O44" s="47">
        <f t="shared" si="9"/>
        <v>0.7291421856639247</v>
      </c>
      <c r="P44" s="9"/>
    </row>
    <row r="45" spans="1:16" ht="15">
      <c r="A45" s="12"/>
      <c r="B45" s="25">
        <v>347.2</v>
      </c>
      <c r="C45" s="20" t="s">
        <v>132</v>
      </c>
      <c r="D45" s="46">
        <v>3935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3935</v>
      </c>
      <c r="O45" s="47">
        <f t="shared" si="9"/>
        <v>2.311985898942421</v>
      </c>
      <c r="P45" s="9"/>
    </row>
    <row r="46" spans="1:16" ht="15">
      <c r="A46" s="12"/>
      <c r="B46" s="25">
        <v>347.4</v>
      </c>
      <c r="C46" s="20" t="s">
        <v>45</v>
      </c>
      <c r="D46" s="46">
        <v>1469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1469</v>
      </c>
      <c r="O46" s="47">
        <f t="shared" si="9"/>
        <v>0.86310223266745</v>
      </c>
      <c r="P46" s="9"/>
    </row>
    <row r="47" spans="1:16" ht="15.75">
      <c r="A47" s="29" t="s">
        <v>37</v>
      </c>
      <c r="B47" s="30"/>
      <c r="C47" s="31"/>
      <c r="D47" s="32">
        <f aca="true" t="shared" si="10" ref="D47:M47">SUM(D48:D51)</f>
        <v>7874</v>
      </c>
      <c r="E47" s="32">
        <f t="shared" si="10"/>
        <v>747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61">SUM(D47:M47)</f>
        <v>8621</v>
      </c>
      <c r="O47" s="45">
        <f t="shared" si="9"/>
        <v>5.065217391304348</v>
      </c>
      <c r="P47" s="10"/>
    </row>
    <row r="48" spans="1:16" ht="15">
      <c r="A48" s="13"/>
      <c r="B48" s="39">
        <v>351.1</v>
      </c>
      <c r="C48" s="21" t="s">
        <v>83</v>
      </c>
      <c r="D48" s="46">
        <v>6233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6233</v>
      </c>
      <c r="O48" s="47">
        <f t="shared" si="9"/>
        <v>3.6621621621621623</v>
      </c>
      <c r="P48" s="9"/>
    </row>
    <row r="49" spans="1:16" ht="15">
      <c r="A49" s="13"/>
      <c r="B49" s="39">
        <v>352</v>
      </c>
      <c r="C49" s="21" t="s">
        <v>50</v>
      </c>
      <c r="D49" s="46">
        <v>449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449</v>
      </c>
      <c r="O49" s="47">
        <f t="shared" si="9"/>
        <v>0.26380728554641597</v>
      </c>
      <c r="P49" s="9"/>
    </row>
    <row r="50" spans="1:16" ht="15">
      <c r="A50" s="13"/>
      <c r="B50" s="39">
        <v>356</v>
      </c>
      <c r="C50" s="21" t="s">
        <v>134</v>
      </c>
      <c r="D50" s="46">
        <v>0</v>
      </c>
      <c r="E50" s="46">
        <v>747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747</v>
      </c>
      <c r="O50" s="47">
        <f t="shared" si="9"/>
        <v>0.4388954171562867</v>
      </c>
      <c r="P50" s="9"/>
    </row>
    <row r="51" spans="1:16" ht="15">
      <c r="A51" s="13"/>
      <c r="B51" s="39">
        <v>359</v>
      </c>
      <c r="C51" s="21" t="s">
        <v>52</v>
      </c>
      <c r="D51" s="46">
        <v>1192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1192</v>
      </c>
      <c r="O51" s="47">
        <f t="shared" si="9"/>
        <v>0.700352526439483</v>
      </c>
      <c r="P51" s="9"/>
    </row>
    <row r="52" spans="1:16" ht="15.75">
      <c r="A52" s="29" t="s">
        <v>3</v>
      </c>
      <c r="B52" s="30"/>
      <c r="C52" s="31"/>
      <c r="D52" s="32">
        <f aca="true" t="shared" si="12" ref="D52:M52">SUM(D53:D58)</f>
        <v>6507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13258</v>
      </c>
      <c r="J52" s="32">
        <f t="shared" si="12"/>
        <v>0</v>
      </c>
      <c r="K52" s="32">
        <f t="shared" si="12"/>
        <v>219429</v>
      </c>
      <c r="L52" s="32">
        <f t="shared" si="12"/>
        <v>0</v>
      </c>
      <c r="M52" s="32">
        <f t="shared" si="12"/>
        <v>0</v>
      </c>
      <c r="N52" s="32">
        <f t="shared" si="11"/>
        <v>239194</v>
      </c>
      <c r="O52" s="45">
        <f t="shared" si="9"/>
        <v>140.53701527614572</v>
      </c>
      <c r="P52" s="10"/>
    </row>
    <row r="53" spans="1:16" ht="15">
      <c r="A53" s="12"/>
      <c r="B53" s="25">
        <v>361.1</v>
      </c>
      <c r="C53" s="20" t="s">
        <v>54</v>
      </c>
      <c r="D53" s="46">
        <v>3258</v>
      </c>
      <c r="E53" s="46">
        <v>0</v>
      </c>
      <c r="F53" s="46">
        <v>0</v>
      </c>
      <c r="G53" s="46">
        <v>0</v>
      </c>
      <c r="H53" s="46">
        <v>0</v>
      </c>
      <c r="I53" s="46">
        <v>1304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4562</v>
      </c>
      <c r="O53" s="47">
        <f t="shared" si="9"/>
        <v>2.680376028202115</v>
      </c>
      <c r="P53" s="9"/>
    </row>
    <row r="54" spans="1:16" ht="15">
      <c r="A54" s="12"/>
      <c r="B54" s="25">
        <v>361.3</v>
      </c>
      <c r="C54" s="20" t="s">
        <v>55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119226</v>
      </c>
      <c r="L54" s="46">
        <v>0</v>
      </c>
      <c r="M54" s="46">
        <v>0</v>
      </c>
      <c r="N54" s="46">
        <f t="shared" si="11"/>
        <v>119226</v>
      </c>
      <c r="O54" s="47">
        <f t="shared" si="9"/>
        <v>70.05052878965923</v>
      </c>
      <c r="P54" s="9"/>
    </row>
    <row r="55" spans="1:16" ht="15">
      <c r="A55" s="12"/>
      <c r="B55" s="25">
        <v>366</v>
      </c>
      <c r="C55" s="20" t="s">
        <v>57</v>
      </c>
      <c r="D55" s="46">
        <v>100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100</v>
      </c>
      <c r="O55" s="47">
        <f t="shared" si="9"/>
        <v>0.05875440658049354</v>
      </c>
      <c r="P55" s="9"/>
    </row>
    <row r="56" spans="1:16" ht="15">
      <c r="A56" s="12"/>
      <c r="B56" s="25">
        <v>368</v>
      </c>
      <c r="C56" s="20" t="s">
        <v>59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100203</v>
      </c>
      <c r="L56" s="46">
        <v>0</v>
      </c>
      <c r="M56" s="46">
        <v>0</v>
      </c>
      <c r="N56" s="46">
        <f t="shared" si="11"/>
        <v>100203</v>
      </c>
      <c r="O56" s="47">
        <f t="shared" si="9"/>
        <v>58.87367802585194</v>
      </c>
      <c r="P56" s="9"/>
    </row>
    <row r="57" spans="1:16" ht="15">
      <c r="A57" s="12"/>
      <c r="B57" s="25">
        <v>369.3</v>
      </c>
      <c r="C57" s="20" t="s">
        <v>135</v>
      </c>
      <c r="D57" s="46">
        <v>820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820</v>
      </c>
      <c r="O57" s="47">
        <f t="shared" si="9"/>
        <v>0.481786133960047</v>
      </c>
      <c r="P57" s="9"/>
    </row>
    <row r="58" spans="1:16" ht="15">
      <c r="A58" s="12"/>
      <c r="B58" s="25">
        <v>369.9</v>
      </c>
      <c r="C58" s="20" t="s">
        <v>60</v>
      </c>
      <c r="D58" s="46">
        <v>2329</v>
      </c>
      <c r="E58" s="46">
        <v>0</v>
      </c>
      <c r="F58" s="46">
        <v>0</v>
      </c>
      <c r="G58" s="46">
        <v>0</v>
      </c>
      <c r="H58" s="46">
        <v>0</v>
      </c>
      <c r="I58" s="46">
        <v>11954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14283</v>
      </c>
      <c r="O58" s="47">
        <f t="shared" si="9"/>
        <v>8.391891891891891</v>
      </c>
      <c r="P58" s="9"/>
    </row>
    <row r="59" spans="1:16" ht="15.75">
      <c r="A59" s="29" t="s">
        <v>77</v>
      </c>
      <c r="B59" s="30"/>
      <c r="C59" s="31"/>
      <c r="D59" s="32">
        <f aca="true" t="shared" si="13" ref="D59:M59">SUM(D60:D60)</f>
        <v>49143</v>
      </c>
      <c r="E59" s="32">
        <f t="shared" si="13"/>
        <v>0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1"/>
        <v>49143</v>
      </c>
      <c r="O59" s="45">
        <f t="shared" si="9"/>
        <v>28.873678025851937</v>
      </c>
      <c r="P59" s="9"/>
    </row>
    <row r="60" spans="1:16" ht="15.75" thickBot="1">
      <c r="A60" s="12"/>
      <c r="B60" s="25">
        <v>383</v>
      </c>
      <c r="C60" s="20" t="s">
        <v>84</v>
      </c>
      <c r="D60" s="46">
        <v>49143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49143</v>
      </c>
      <c r="O60" s="47">
        <f t="shared" si="9"/>
        <v>28.873678025851937</v>
      </c>
      <c r="P60" s="9"/>
    </row>
    <row r="61" spans="1:119" ht="16.5" thickBot="1">
      <c r="A61" s="14" t="s">
        <v>46</v>
      </c>
      <c r="B61" s="23"/>
      <c r="C61" s="22"/>
      <c r="D61" s="15">
        <f aca="true" t="shared" si="14" ref="D61:M61">SUM(D5,D16,D25,D35,D47,D52,D59)</f>
        <v>2422686</v>
      </c>
      <c r="E61" s="15">
        <f t="shared" si="14"/>
        <v>96397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1080400</v>
      </c>
      <c r="J61" s="15">
        <f t="shared" si="14"/>
        <v>0</v>
      </c>
      <c r="K61" s="15">
        <f t="shared" si="14"/>
        <v>233582</v>
      </c>
      <c r="L61" s="15">
        <f t="shared" si="14"/>
        <v>0</v>
      </c>
      <c r="M61" s="15">
        <f t="shared" si="14"/>
        <v>0</v>
      </c>
      <c r="N61" s="15">
        <f t="shared" si="11"/>
        <v>3833065</v>
      </c>
      <c r="O61" s="38">
        <f t="shared" si="9"/>
        <v>2252.0945945945946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140</v>
      </c>
      <c r="M63" s="48"/>
      <c r="N63" s="48"/>
      <c r="O63" s="43">
        <v>1702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1165344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51365</v>
      </c>
      <c r="J5" s="27">
        <f t="shared" si="0"/>
        <v>0</v>
      </c>
      <c r="K5" s="27">
        <f t="shared" si="0"/>
        <v>13076</v>
      </c>
      <c r="L5" s="27">
        <f t="shared" si="0"/>
        <v>0</v>
      </c>
      <c r="M5" s="27">
        <f t="shared" si="0"/>
        <v>0</v>
      </c>
      <c r="N5" s="28">
        <f>SUM(D5:M5)</f>
        <v>1229785</v>
      </c>
      <c r="O5" s="33">
        <f aca="true" t="shared" si="1" ref="O5:O36">(N5/O$66)</f>
        <v>763.3674736188702</v>
      </c>
      <c r="P5" s="6"/>
    </row>
    <row r="6" spans="1:16" ht="15">
      <c r="A6" s="12"/>
      <c r="B6" s="25">
        <v>311</v>
      </c>
      <c r="C6" s="20" t="s">
        <v>2</v>
      </c>
      <c r="D6" s="46">
        <v>824490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824490</v>
      </c>
      <c r="O6" s="47">
        <f t="shared" si="1"/>
        <v>511.7877094972067</v>
      </c>
      <c r="P6" s="9"/>
    </row>
    <row r="7" spans="1:16" ht="15">
      <c r="A7" s="12"/>
      <c r="B7" s="25">
        <v>312.3</v>
      </c>
      <c r="C7" s="20" t="s">
        <v>126</v>
      </c>
      <c r="D7" s="46">
        <v>10494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10494</v>
      </c>
      <c r="O7" s="47">
        <f t="shared" si="1"/>
        <v>6.5139664804469275</v>
      </c>
      <c r="P7" s="9"/>
    </row>
    <row r="8" spans="1:16" ht="15">
      <c r="A8" s="12"/>
      <c r="B8" s="25">
        <v>312.41</v>
      </c>
      <c r="C8" s="20" t="s">
        <v>10</v>
      </c>
      <c r="D8" s="46">
        <v>42867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42867</v>
      </c>
      <c r="O8" s="47">
        <f t="shared" si="1"/>
        <v>26.608938547486034</v>
      </c>
      <c r="P8" s="9"/>
    </row>
    <row r="9" spans="1:16" ht="15">
      <c r="A9" s="12"/>
      <c r="B9" s="25">
        <v>312.52</v>
      </c>
      <c r="C9" s="20" t="s">
        <v>89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13076</v>
      </c>
      <c r="L9" s="46">
        <v>0</v>
      </c>
      <c r="M9" s="46">
        <v>0</v>
      </c>
      <c r="N9" s="46">
        <f>SUM(D9:M9)</f>
        <v>13076</v>
      </c>
      <c r="O9" s="47">
        <f t="shared" si="1"/>
        <v>8.116697703289882</v>
      </c>
      <c r="P9" s="9"/>
    </row>
    <row r="10" spans="1:16" ht="15">
      <c r="A10" s="12"/>
      <c r="B10" s="25">
        <v>312.6</v>
      </c>
      <c r="C10" s="20" t="s">
        <v>11</v>
      </c>
      <c r="D10" s="46">
        <v>131660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131660</v>
      </c>
      <c r="O10" s="47">
        <f t="shared" si="1"/>
        <v>81.72563625077592</v>
      </c>
      <c r="P10" s="9"/>
    </row>
    <row r="11" spans="1:16" ht="15">
      <c r="A11" s="12"/>
      <c r="B11" s="25">
        <v>314.1</v>
      </c>
      <c r="C11" s="20" t="s">
        <v>12</v>
      </c>
      <c r="D11" s="46">
        <v>113169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113169</v>
      </c>
      <c r="O11" s="47">
        <f t="shared" si="1"/>
        <v>70.24767225325884</v>
      </c>
      <c r="P11" s="9"/>
    </row>
    <row r="12" spans="1:16" ht="15">
      <c r="A12" s="12"/>
      <c r="B12" s="25">
        <v>314.3</v>
      </c>
      <c r="C12" s="20" t="s">
        <v>13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51365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51365</v>
      </c>
      <c r="O12" s="47">
        <f t="shared" si="1"/>
        <v>31.883923029174426</v>
      </c>
      <c r="P12" s="9"/>
    </row>
    <row r="13" spans="1:16" ht="15">
      <c r="A13" s="12"/>
      <c r="B13" s="25">
        <v>314.8</v>
      </c>
      <c r="C13" s="20" t="s">
        <v>72</v>
      </c>
      <c r="D13" s="46">
        <v>2450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2450</v>
      </c>
      <c r="O13" s="47">
        <f t="shared" si="1"/>
        <v>1.5207945375543142</v>
      </c>
      <c r="P13" s="9"/>
    </row>
    <row r="14" spans="1:16" ht="15">
      <c r="A14" s="12"/>
      <c r="B14" s="25">
        <v>315</v>
      </c>
      <c r="C14" s="20" t="s">
        <v>90</v>
      </c>
      <c r="D14" s="46">
        <v>36944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36944</v>
      </c>
      <c r="O14" s="47">
        <f t="shared" si="1"/>
        <v>22.932340161390442</v>
      </c>
      <c r="P14" s="9"/>
    </row>
    <row r="15" spans="1:16" ht="15">
      <c r="A15" s="12"/>
      <c r="B15" s="25">
        <v>316</v>
      </c>
      <c r="C15" s="20" t="s">
        <v>113</v>
      </c>
      <c r="D15" s="46">
        <v>3270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3270</v>
      </c>
      <c r="O15" s="47">
        <f t="shared" si="1"/>
        <v>2.0297951582867784</v>
      </c>
      <c r="P15" s="9"/>
    </row>
    <row r="16" spans="1:16" ht="15.75">
      <c r="A16" s="29" t="s">
        <v>15</v>
      </c>
      <c r="B16" s="30"/>
      <c r="C16" s="31"/>
      <c r="D16" s="32">
        <f aca="true" t="shared" si="3" ref="D16:M16">SUM(D17:D24)</f>
        <v>378915</v>
      </c>
      <c r="E16" s="32">
        <f t="shared" si="3"/>
        <v>252292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631207</v>
      </c>
      <c r="O16" s="45">
        <f t="shared" si="1"/>
        <v>391.8106765983861</v>
      </c>
      <c r="P16" s="10"/>
    </row>
    <row r="17" spans="1:16" ht="15">
      <c r="A17" s="12"/>
      <c r="B17" s="25">
        <v>322</v>
      </c>
      <c r="C17" s="20" t="s">
        <v>0</v>
      </c>
      <c r="D17" s="46">
        <v>215245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215245</v>
      </c>
      <c r="O17" s="47">
        <f t="shared" si="1"/>
        <v>133.60955927995033</v>
      </c>
      <c r="P17" s="9"/>
    </row>
    <row r="18" spans="1:16" ht="15">
      <c r="A18" s="12"/>
      <c r="B18" s="25">
        <v>323.1</v>
      </c>
      <c r="C18" s="20" t="s">
        <v>16</v>
      </c>
      <c r="D18" s="46">
        <v>92872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92872</v>
      </c>
      <c r="O18" s="47">
        <f t="shared" si="1"/>
        <v>57.648665425201735</v>
      </c>
      <c r="P18" s="9"/>
    </row>
    <row r="19" spans="1:16" ht="15">
      <c r="A19" s="12"/>
      <c r="B19" s="25">
        <v>323.2</v>
      </c>
      <c r="C19" s="20" t="s">
        <v>17</v>
      </c>
      <c r="D19" s="46">
        <v>64061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64061</v>
      </c>
      <c r="O19" s="47">
        <f t="shared" si="1"/>
        <v>39.76474239602731</v>
      </c>
      <c r="P19" s="9"/>
    </row>
    <row r="20" spans="1:16" ht="15">
      <c r="A20" s="12"/>
      <c r="B20" s="25">
        <v>323.4</v>
      </c>
      <c r="C20" s="20" t="s">
        <v>18</v>
      </c>
      <c r="D20" s="46">
        <v>2002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2002</v>
      </c>
      <c r="O20" s="47">
        <f t="shared" si="1"/>
        <v>1.2427063935443823</v>
      </c>
      <c r="P20" s="9"/>
    </row>
    <row r="21" spans="1:16" ht="15">
      <c r="A21" s="12"/>
      <c r="B21" s="25">
        <v>324.11</v>
      </c>
      <c r="C21" s="20" t="s">
        <v>127</v>
      </c>
      <c r="D21" s="46">
        <v>0</v>
      </c>
      <c r="E21" s="46">
        <v>55392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55392</v>
      </c>
      <c r="O21" s="47">
        <f t="shared" si="1"/>
        <v>34.38361266294227</v>
      </c>
      <c r="P21" s="9"/>
    </row>
    <row r="22" spans="1:16" ht="15">
      <c r="A22" s="12"/>
      <c r="B22" s="25">
        <v>324.21</v>
      </c>
      <c r="C22" s="20" t="s">
        <v>128</v>
      </c>
      <c r="D22" s="46">
        <v>0</v>
      </c>
      <c r="E22" s="46">
        <v>51962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51962</v>
      </c>
      <c r="O22" s="47">
        <f t="shared" si="1"/>
        <v>32.25450031036623</v>
      </c>
      <c r="P22" s="9"/>
    </row>
    <row r="23" spans="1:16" ht="15">
      <c r="A23" s="12"/>
      <c r="B23" s="25">
        <v>324.61</v>
      </c>
      <c r="C23" s="20" t="s">
        <v>129</v>
      </c>
      <c r="D23" s="46">
        <v>0</v>
      </c>
      <c r="E23" s="46">
        <v>144938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144938</v>
      </c>
      <c r="O23" s="47">
        <f t="shared" si="1"/>
        <v>89.96772191185599</v>
      </c>
      <c r="P23" s="9"/>
    </row>
    <row r="24" spans="1:16" ht="15">
      <c r="A24" s="12"/>
      <c r="B24" s="25">
        <v>329</v>
      </c>
      <c r="C24" s="20" t="s">
        <v>19</v>
      </c>
      <c r="D24" s="46">
        <v>4735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6">SUM(D24:M24)</f>
        <v>4735</v>
      </c>
      <c r="O24" s="47">
        <f t="shared" si="1"/>
        <v>2.9391682184978274</v>
      </c>
      <c r="P24" s="9"/>
    </row>
    <row r="25" spans="1:16" ht="15.75">
      <c r="A25" s="29" t="s">
        <v>21</v>
      </c>
      <c r="B25" s="30"/>
      <c r="C25" s="31"/>
      <c r="D25" s="32">
        <f aca="true" t="shared" si="6" ref="D25:M25">SUM(D26:D35)</f>
        <v>262299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262299</v>
      </c>
      <c r="O25" s="45">
        <f t="shared" si="1"/>
        <v>162.81750465549348</v>
      </c>
      <c r="P25" s="10"/>
    </row>
    <row r="26" spans="1:16" ht="15">
      <c r="A26" s="12"/>
      <c r="B26" s="25">
        <v>331.2</v>
      </c>
      <c r="C26" s="20" t="s">
        <v>20</v>
      </c>
      <c r="D26" s="46">
        <v>3350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3350</v>
      </c>
      <c r="O26" s="47">
        <f t="shared" si="1"/>
        <v>2.079453755431409</v>
      </c>
      <c r="P26" s="9"/>
    </row>
    <row r="27" spans="1:16" ht="15">
      <c r="A27" s="12"/>
      <c r="B27" s="25">
        <v>331.39</v>
      </c>
      <c r="C27" s="20" t="s">
        <v>120</v>
      </c>
      <c r="D27" s="46">
        <v>41910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41910</v>
      </c>
      <c r="O27" s="47">
        <f t="shared" si="1"/>
        <v>26.01489757914339</v>
      </c>
      <c r="P27" s="9"/>
    </row>
    <row r="28" spans="1:16" ht="15">
      <c r="A28" s="12"/>
      <c r="B28" s="25">
        <v>331.7</v>
      </c>
      <c r="C28" s="20" t="s">
        <v>121</v>
      </c>
      <c r="D28" s="46">
        <v>14400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14400</v>
      </c>
      <c r="O28" s="47">
        <f t="shared" si="1"/>
        <v>8.938547486033519</v>
      </c>
      <c r="P28" s="9"/>
    </row>
    <row r="29" spans="1:16" ht="15">
      <c r="A29" s="12"/>
      <c r="B29" s="25">
        <v>334.39</v>
      </c>
      <c r="C29" s="20" t="s">
        <v>122</v>
      </c>
      <c r="D29" s="46">
        <v>1424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1424</v>
      </c>
      <c r="O29" s="47">
        <f t="shared" si="1"/>
        <v>0.8839230291744258</v>
      </c>
      <c r="P29" s="9"/>
    </row>
    <row r="30" spans="1:16" ht="15">
      <c r="A30" s="12"/>
      <c r="B30" s="25">
        <v>334.49</v>
      </c>
      <c r="C30" s="20" t="s">
        <v>130</v>
      </c>
      <c r="D30" s="46">
        <v>35000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35000</v>
      </c>
      <c r="O30" s="47">
        <f t="shared" si="1"/>
        <v>21.725636250775917</v>
      </c>
      <c r="P30" s="9"/>
    </row>
    <row r="31" spans="1:16" ht="15">
      <c r="A31" s="12"/>
      <c r="B31" s="25">
        <v>335.12</v>
      </c>
      <c r="C31" s="20" t="s">
        <v>91</v>
      </c>
      <c r="D31" s="46">
        <v>41818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41818</v>
      </c>
      <c r="O31" s="47">
        <f t="shared" si="1"/>
        <v>25.957790192427066</v>
      </c>
      <c r="P31" s="9"/>
    </row>
    <row r="32" spans="1:16" ht="15">
      <c r="A32" s="12"/>
      <c r="B32" s="25">
        <v>335.15</v>
      </c>
      <c r="C32" s="20" t="s">
        <v>92</v>
      </c>
      <c r="D32" s="46">
        <v>2769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2769</v>
      </c>
      <c r="O32" s="47">
        <f t="shared" si="1"/>
        <v>1.7188081936685289</v>
      </c>
      <c r="P32" s="9"/>
    </row>
    <row r="33" spans="1:16" ht="15">
      <c r="A33" s="12"/>
      <c r="B33" s="25">
        <v>335.18</v>
      </c>
      <c r="C33" s="20" t="s">
        <v>93</v>
      </c>
      <c r="D33" s="46">
        <v>84732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84732</v>
      </c>
      <c r="O33" s="47">
        <f t="shared" si="1"/>
        <v>52.59590316573557</v>
      </c>
      <c r="P33" s="9"/>
    </row>
    <row r="34" spans="1:16" ht="15">
      <c r="A34" s="12"/>
      <c r="B34" s="25">
        <v>337.7</v>
      </c>
      <c r="C34" s="20" t="s">
        <v>29</v>
      </c>
      <c r="D34" s="46">
        <v>35921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35921</v>
      </c>
      <c r="O34" s="47">
        <f t="shared" si="1"/>
        <v>22.297330850403476</v>
      </c>
      <c r="P34" s="9"/>
    </row>
    <row r="35" spans="1:16" ht="15">
      <c r="A35" s="12"/>
      <c r="B35" s="25">
        <v>338</v>
      </c>
      <c r="C35" s="20" t="s">
        <v>31</v>
      </c>
      <c r="D35" s="46">
        <v>975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975</v>
      </c>
      <c r="O35" s="47">
        <f t="shared" si="1"/>
        <v>0.6052141527001862</v>
      </c>
      <c r="P35" s="9"/>
    </row>
    <row r="36" spans="1:16" ht="15.75">
      <c r="A36" s="29" t="s">
        <v>36</v>
      </c>
      <c r="B36" s="30"/>
      <c r="C36" s="31"/>
      <c r="D36" s="32">
        <f aca="true" t="shared" si="7" ref="D36:M36">SUM(D37:D47)</f>
        <v>57439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1007050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5"/>
        <v>1064489</v>
      </c>
      <c r="O36" s="45">
        <f t="shared" si="1"/>
        <v>660.7628801986344</v>
      </c>
      <c r="P36" s="10"/>
    </row>
    <row r="37" spans="1:16" ht="15">
      <c r="A37" s="12"/>
      <c r="B37" s="25">
        <v>341.9</v>
      </c>
      <c r="C37" s="20" t="s">
        <v>94</v>
      </c>
      <c r="D37" s="46">
        <v>3760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7">SUM(D37:M37)</f>
        <v>3760</v>
      </c>
      <c r="O37" s="47">
        <f aca="true" t="shared" si="9" ref="O37:O64">(N37/O$66)</f>
        <v>2.3339540657976414</v>
      </c>
      <c r="P37" s="9"/>
    </row>
    <row r="38" spans="1:16" ht="15">
      <c r="A38" s="12"/>
      <c r="B38" s="25">
        <v>342.9</v>
      </c>
      <c r="C38" s="20" t="s">
        <v>131</v>
      </c>
      <c r="D38" s="46">
        <v>40000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40000</v>
      </c>
      <c r="O38" s="47">
        <f t="shared" si="9"/>
        <v>24.82929857231533</v>
      </c>
      <c r="P38" s="9"/>
    </row>
    <row r="39" spans="1:16" ht="15">
      <c r="A39" s="12"/>
      <c r="B39" s="25">
        <v>343.3</v>
      </c>
      <c r="C39" s="20" t="s">
        <v>39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709716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709716</v>
      </c>
      <c r="O39" s="47">
        <f t="shared" si="9"/>
        <v>440.5437616387337</v>
      </c>
      <c r="P39" s="9"/>
    </row>
    <row r="40" spans="1:16" ht="15">
      <c r="A40" s="12"/>
      <c r="B40" s="25">
        <v>343.4</v>
      </c>
      <c r="C40" s="20" t="s">
        <v>40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204894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204894</v>
      </c>
      <c r="O40" s="47">
        <f t="shared" si="9"/>
        <v>127.18435754189944</v>
      </c>
      <c r="P40" s="9"/>
    </row>
    <row r="41" spans="1:16" ht="15">
      <c r="A41" s="12"/>
      <c r="B41" s="25">
        <v>343.5</v>
      </c>
      <c r="C41" s="20" t="s">
        <v>41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72823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72823</v>
      </c>
      <c r="O41" s="47">
        <f t="shared" si="9"/>
        <v>45.203600248292986</v>
      </c>
      <c r="P41" s="9"/>
    </row>
    <row r="42" spans="1:16" ht="15">
      <c r="A42" s="12"/>
      <c r="B42" s="25">
        <v>343.6</v>
      </c>
      <c r="C42" s="20" t="s">
        <v>42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19617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19617</v>
      </c>
      <c r="O42" s="47">
        <f t="shared" si="9"/>
        <v>12.176908752327746</v>
      </c>
      <c r="P42" s="9"/>
    </row>
    <row r="43" spans="1:16" ht="15">
      <c r="A43" s="12"/>
      <c r="B43" s="25">
        <v>343.9</v>
      </c>
      <c r="C43" s="20" t="s">
        <v>43</v>
      </c>
      <c r="D43" s="46">
        <v>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80</v>
      </c>
      <c r="O43" s="47">
        <f t="shared" si="9"/>
        <v>0.04965859714463067</v>
      </c>
      <c r="P43" s="9"/>
    </row>
    <row r="44" spans="1:16" ht="15">
      <c r="A44" s="12"/>
      <c r="B44" s="25">
        <v>344.9</v>
      </c>
      <c r="C44" s="20" t="s">
        <v>123</v>
      </c>
      <c r="D44" s="46">
        <v>5601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5601</v>
      </c>
      <c r="O44" s="47">
        <f t="shared" si="9"/>
        <v>3.4767225325884543</v>
      </c>
      <c r="P44" s="9"/>
    </row>
    <row r="45" spans="1:16" ht="15">
      <c r="A45" s="12"/>
      <c r="B45" s="25">
        <v>347.1</v>
      </c>
      <c r="C45" s="20" t="s">
        <v>44</v>
      </c>
      <c r="D45" s="46">
        <v>1754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1754</v>
      </c>
      <c r="O45" s="47">
        <f t="shared" si="9"/>
        <v>1.0887647423960274</v>
      </c>
      <c r="P45" s="9"/>
    </row>
    <row r="46" spans="1:16" ht="15">
      <c r="A46" s="12"/>
      <c r="B46" s="25">
        <v>347.2</v>
      </c>
      <c r="C46" s="20" t="s">
        <v>132</v>
      </c>
      <c r="D46" s="46">
        <v>4320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4320</v>
      </c>
      <c r="O46" s="47">
        <f t="shared" si="9"/>
        <v>2.6815642458100557</v>
      </c>
      <c r="P46" s="9"/>
    </row>
    <row r="47" spans="1:16" ht="15">
      <c r="A47" s="12"/>
      <c r="B47" s="25">
        <v>347.4</v>
      </c>
      <c r="C47" s="20" t="s">
        <v>45</v>
      </c>
      <c r="D47" s="46">
        <v>1924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1924</v>
      </c>
      <c r="O47" s="47">
        <f t="shared" si="9"/>
        <v>1.1942892613283675</v>
      </c>
      <c r="P47" s="9"/>
    </row>
    <row r="48" spans="1:16" ht="15.75">
      <c r="A48" s="29" t="s">
        <v>37</v>
      </c>
      <c r="B48" s="30"/>
      <c r="C48" s="31"/>
      <c r="D48" s="32">
        <f aca="true" t="shared" si="10" ref="D48:M48">SUM(D49:D53)</f>
        <v>12968</v>
      </c>
      <c r="E48" s="32">
        <f t="shared" si="10"/>
        <v>1272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760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5">SUM(D48:M48)</f>
        <v>15000</v>
      </c>
      <c r="O48" s="45">
        <f t="shared" si="9"/>
        <v>9.31098696461825</v>
      </c>
      <c r="P48" s="10"/>
    </row>
    <row r="49" spans="1:16" ht="15">
      <c r="A49" s="13"/>
      <c r="B49" s="39">
        <v>351.1</v>
      </c>
      <c r="C49" s="21" t="s">
        <v>83</v>
      </c>
      <c r="D49" s="46">
        <v>12237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12237</v>
      </c>
      <c r="O49" s="47">
        <f t="shared" si="9"/>
        <v>7.595903165735568</v>
      </c>
      <c r="P49" s="9"/>
    </row>
    <row r="50" spans="1:16" ht="15">
      <c r="A50" s="13"/>
      <c r="B50" s="39">
        <v>352</v>
      </c>
      <c r="C50" s="21" t="s">
        <v>50</v>
      </c>
      <c r="D50" s="46">
        <v>731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731</v>
      </c>
      <c r="O50" s="47">
        <f t="shared" si="9"/>
        <v>0.4537554314090627</v>
      </c>
      <c r="P50" s="9"/>
    </row>
    <row r="51" spans="1:16" ht="15">
      <c r="A51" s="13"/>
      <c r="B51" s="39">
        <v>353</v>
      </c>
      <c r="C51" s="21" t="s">
        <v>133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760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760</v>
      </c>
      <c r="O51" s="47">
        <f t="shared" si="9"/>
        <v>0.4717566728739913</v>
      </c>
      <c r="P51" s="9"/>
    </row>
    <row r="52" spans="1:16" ht="15">
      <c r="A52" s="13"/>
      <c r="B52" s="39">
        <v>356</v>
      </c>
      <c r="C52" s="21" t="s">
        <v>134</v>
      </c>
      <c r="D52" s="46">
        <v>0</v>
      </c>
      <c r="E52" s="46">
        <v>1247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1247</v>
      </c>
      <c r="O52" s="47">
        <f t="shared" si="9"/>
        <v>0.7740533829919305</v>
      </c>
      <c r="P52" s="9"/>
    </row>
    <row r="53" spans="1:16" ht="15">
      <c r="A53" s="13"/>
      <c r="B53" s="39">
        <v>359</v>
      </c>
      <c r="C53" s="21" t="s">
        <v>52</v>
      </c>
      <c r="D53" s="46">
        <v>0</v>
      </c>
      <c r="E53" s="46">
        <v>25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25</v>
      </c>
      <c r="O53" s="47">
        <f t="shared" si="9"/>
        <v>0.015518311607697082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SUM(D55:D61)</f>
        <v>13100</v>
      </c>
      <c r="E54" s="32">
        <f t="shared" si="12"/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4340</v>
      </c>
      <c r="J54" s="32">
        <f t="shared" si="12"/>
        <v>0</v>
      </c>
      <c r="K54" s="32">
        <f t="shared" si="12"/>
        <v>197689</v>
      </c>
      <c r="L54" s="32">
        <f t="shared" si="12"/>
        <v>0</v>
      </c>
      <c r="M54" s="32">
        <f t="shared" si="12"/>
        <v>0</v>
      </c>
      <c r="N54" s="32">
        <f t="shared" si="11"/>
        <v>215129</v>
      </c>
      <c r="O54" s="45">
        <f t="shared" si="9"/>
        <v>133.5375543140906</v>
      </c>
      <c r="P54" s="10"/>
    </row>
    <row r="55" spans="1:16" ht="15">
      <c r="A55" s="12"/>
      <c r="B55" s="25">
        <v>361.1</v>
      </c>
      <c r="C55" s="20" t="s">
        <v>54</v>
      </c>
      <c r="D55" s="46">
        <v>5041</v>
      </c>
      <c r="E55" s="46">
        <v>0</v>
      </c>
      <c r="F55" s="46">
        <v>0</v>
      </c>
      <c r="G55" s="46">
        <v>0</v>
      </c>
      <c r="H55" s="46">
        <v>0</v>
      </c>
      <c r="I55" s="46">
        <v>2072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7113</v>
      </c>
      <c r="O55" s="47">
        <f t="shared" si="9"/>
        <v>4.415270018621974</v>
      </c>
      <c r="P55" s="9"/>
    </row>
    <row r="56" spans="1:16" ht="15">
      <c r="A56" s="12"/>
      <c r="B56" s="25">
        <v>361.3</v>
      </c>
      <c r="C56" s="20" t="s">
        <v>55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90347</v>
      </c>
      <c r="L56" s="46">
        <v>0</v>
      </c>
      <c r="M56" s="46">
        <v>0</v>
      </c>
      <c r="N56" s="46">
        <f aca="true" t="shared" si="13" ref="N56:N61">SUM(D56:M56)</f>
        <v>90347</v>
      </c>
      <c r="O56" s="47">
        <f t="shared" si="9"/>
        <v>56.08131595282433</v>
      </c>
      <c r="P56" s="9"/>
    </row>
    <row r="57" spans="1:16" ht="15">
      <c r="A57" s="12"/>
      <c r="B57" s="25">
        <v>364</v>
      </c>
      <c r="C57" s="20" t="s">
        <v>95</v>
      </c>
      <c r="D57" s="46">
        <v>689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689</v>
      </c>
      <c r="O57" s="47">
        <f t="shared" si="9"/>
        <v>0.4276846679081316</v>
      </c>
      <c r="P57" s="9"/>
    </row>
    <row r="58" spans="1:16" ht="15">
      <c r="A58" s="12"/>
      <c r="B58" s="25">
        <v>366</v>
      </c>
      <c r="C58" s="20" t="s">
        <v>57</v>
      </c>
      <c r="D58" s="46">
        <v>1520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1520</v>
      </c>
      <c r="O58" s="47">
        <f t="shared" si="9"/>
        <v>0.9435133457479826</v>
      </c>
      <c r="P58" s="9"/>
    </row>
    <row r="59" spans="1:16" ht="15">
      <c r="A59" s="12"/>
      <c r="B59" s="25">
        <v>368</v>
      </c>
      <c r="C59" s="20" t="s">
        <v>59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107342</v>
      </c>
      <c r="L59" s="46">
        <v>0</v>
      </c>
      <c r="M59" s="46">
        <v>0</v>
      </c>
      <c r="N59" s="46">
        <f t="shared" si="13"/>
        <v>107342</v>
      </c>
      <c r="O59" s="47">
        <f t="shared" si="9"/>
        <v>66.63066418373681</v>
      </c>
      <c r="P59" s="9"/>
    </row>
    <row r="60" spans="1:16" ht="15">
      <c r="A60" s="12"/>
      <c r="B60" s="25">
        <v>369.3</v>
      </c>
      <c r="C60" s="20" t="s">
        <v>135</v>
      </c>
      <c r="D60" s="46">
        <v>20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20</v>
      </c>
      <c r="O60" s="47">
        <f t="shared" si="9"/>
        <v>0.012414649286157667</v>
      </c>
      <c r="P60" s="9"/>
    </row>
    <row r="61" spans="1:16" ht="15">
      <c r="A61" s="12"/>
      <c r="B61" s="25">
        <v>369.9</v>
      </c>
      <c r="C61" s="20" t="s">
        <v>60</v>
      </c>
      <c r="D61" s="46">
        <v>5830</v>
      </c>
      <c r="E61" s="46">
        <v>0</v>
      </c>
      <c r="F61" s="46">
        <v>0</v>
      </c>
      <c r="G61" s="46">
        <v>0</v>
      </c>
      <c r="H61" s="46">
        <v>0</v>
      </c>
      <c r="I61" s="46">
        <v>2268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8098</v>
      </c>
      <c r="O61" s="47">
        <f t="shared" si="9"/>
        <v>5.026691495965239</v>
      </c>
      <c r="P61" s="9"/>
    </row>
    <row r="62" spans="1:16" ht="15.75">
      <c r="A62" s="29" t="s">
        <v>77</v>
      </c>
      <c r="B62" s="30"/>
      <c r="C62" s="31"/>
      <c r="D62" s="32">
        <f aca="true" t="shared" si="14" ref="D62:M62">SUM(D63:D63)</f>
        <v>215156</v>
      </c>
      <c r="E62" s="32">
        <f t="shared" si="14"/>
        <v>0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215156</v>
      </c>
      <c r="O62" s="45">
        <f t="shared" si="9"/>
        <v>133.55431409062695</v>
      </c>
      <c r="P62" s="9"/>
    </row>
    <row r="63" spans="1:16" ht="15.75" thickBot="1">
      <c r="A63" s="12"/>
      <c r="B63" s="25">
        <v>383</v>
      </c>
      <c r="C63" s="20" t="s">
        <v>84</v>
      </c>
      <c r="D63" s="46">
        <v>215156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215156</v>
      </c>
      <c r="O63" s="47">
        <f t="shared" si="9"/>
        <v>133.55431409062695</v>
      </c>
      <c r="P63" s="9"/>
    </row>
    <row r="64" spans="1:119" ht="16.5" thickBot="1">
      <c r="A64" s="14" t="s">
        <v>46</v>
      </c>
      <c r="B64" s="23"/>
      <c r="C64" s="22"/>
      <c r="D64" s="15">
        <f aca="true" t="shared" si="15" ref="D64:M64">SUM(D5,D16,D25,D36,D48,D54,D62)</f>
        <v>2105221</v>
      </c>
      <c r="E64" s="15">
        <f t="shared" si="15"/>
        <v>253564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1063515</v>
      </c>
      <c r="J64" s="15">
        <f t="shared" si="15"/>
        <v>0</v>
      </c>
      <c r="K64" s="15">
        <f t="shared" si="15"/>
        <v>210765</v>
      </c>
      <c r="L64" s="15">
        <f t="shared" si="15"/>
        <v>0</v>
      </c>
      <c r="M64" s="15">
        <f t="shared" si="15"/>
        <v>0</v>
      </c>
      <c r="N64" s="15">
        <f>SUM(D64:M64)</f>
        <v>3633065</v>
      </c>
      <c r="O64" s="38">
        <f t="shared" si="9"/>
        <v>2255.16139044072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136</v>
      </c>
      <c r="M66" s="48"/>
      <c r="N66" s="48"/>
      <c r="O66" s="43">
        <v>1611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1029760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37958</v>
      </c>
      <c r="J5" s="27">
        <f t="shared" si="0"/>
        <v>0</v>
      </c>
      <c r="K5" s="27">
        <f t="shared" si="0"/>
        <v>12294</v>
      </c>
      <c r="L5" s="27">
        <f t="shared" si="0"/>
        <v>0</v>
      </c>
      <c r="M5" s="27">
        <f t="shared" si="0"/>
        <v>0</v>
      </c>
      <c r="N5" s="28">
        <f>SUM(D5:M5)</f>
        <v>1080012</v>
      </c>
      <c r="O5" s="33">
        <f aca="true" t="shared" si="1" ref="O5:O51">(N5/O$53)</f>
        <v>720.4883255503669</v>
      </c>
      <c r="P5" s="6"/>
    </row>
    <row r="6" spans="1:16" ht="15">
      <c r="A6" s="12"/>
      <c r="B6" s="25">
        <v>311</v>
      </c>
      <c r="C6" s="20" t="s">
        <v>2</v>
      </c>
      <c r="D6" s="46">
        <v>711501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711501</v>
      </c>
      <c r="O6" s="47">
        <f t="shared" si="1"/>
        <v>474.65043362241494</v>
      </c>
      <c r="P6" s="9"/>
    </row>
    <row r="7" spans="1:16" ht="15">
      <c r="A7" s="12"/>
      <c r="B7" s="25">
        <v>312.41</v>
      </c>
      <c r="C7" s="20" t="s">
        <v>10</v>
      </c>
      <c r="D7" s="46">
        <v>43716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43716</v>
      </c>
      <c r="O7" s="47">
        <f t="shared" si="1"/>
        <v>29.16344229486324</v>
      </c>
      <c r="P7" s="9"/>
    </row>
    <row r="8" spans="1:16" ht="15">
      <c r="A8" s="12"/>
      <c r="B8" s="25">
        <v>312.52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12294</v>
      </c>
      <c r="L8" s="46">
        <v>0</v>
      </c>
      <c r="M8" s="46">
        <v>0</v>
      </c>
      <c r="N8" s="46">
        <f>SUM(D8:M8)</f>
        <v>12294</v>
      </c>
      <c r="O8" s="47">
        <f t="shared" si="1"/>
        <v>8.20146764509673</v>
      </c>
      <c r="P8" s="9"/>
    </row>
    <row r="9" spans="1:16" ht="15">
      <c r="A9" s="12"/>
      <c r="B9" s="25">
        <v>312.6</v>
      </c>
      <c r="C9" s="20" t="s">
        <v>11</v>
      </c>
      <c r="D9" s="46">
        <v>134169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134169</v>
      </c>
      <c r="O9" s="47">
        <f t="shared" si="1"/>
        <v>89.50567044696464</v>
      </c>
      <c r="P9" s="9"/>
    </row>
    <row r="10" spans="1:16" ht="15">
      <c r="A10" s="12"/>
      <c r="B10" s="25">
        <v>314.1</v>
      </c>
      <c r="C10" s="20" t="s">
        <v>12</v>
      </c>
      <c r="D10" s="46">
        <v>99433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99433</v>
      </c>
      <c r="O10" s="47">
        <f t="shared" si="1"/>
        <v>66.33288859239492</v>
      </c>
      <c r="P10" s="9"/>
    </row>
    <row r="11" spans="1:16" ht="15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37958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37958</v>
      </c>
      <c r="O11" s="47">
        <f t="shared" si="1"/>
        <v>25.32221480987325</v>
      </c>
      <c r="P11" s="9"/>
    </row>
    <row r="12" spans="1:16" ht="15">
      <c r="A12" s="12"/>
      <c r="B12" s="25">
        <v>314.8</v>
      </c>
      <c r="C12" s="20" t="s">
        <v>72</v>
      </c>
      <c r="D12" s="46">
        <v>3598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3598</v>
      </c>
      <c r="O12" s="47">
        <f t="shared" si="1"/>
        <v>2.400266844563042</v>
      </c>
      <c r="P12" s="9"/>
    </row>
    <row r="13" spans="1:16" ht="15">
      <c r="A13" s="12"/>
      <c r="B13" s="25">
        <v>315</v>
      </c>
      <c r="C13" s="20" t="s">
        <v>90</v>
      </c>
      <c r="D13" s="46">
        <v>33132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33132</v>
      </c>
      <c r="O13" s="47">
        <f t="shared" si="1"/>
        <v>22.102735156771182</v>
      </c>
      <c r="P13" s="9"/>
    </row>
    <row r="14" spans="1:16" ht="15">
      <c r="A14" s="12"/>
      <c r="B14" s="25">
        <v>316</v>
      </c>
      <c r="C14" s="20" t="s">
        <v>113</v>
      </c>
      <c r="D14" s="46">
        <v>4211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4211</v>
      </c>
      <c r="O14" s="47">
        <f t="shared" si="1"/>
        <v>2.80920613742495</v>
      </c>
      <c r="P14" s="9"/>
    </row>
    <row r="15" spans="1:16" ht="15.75">
      <c r="A15" s="29" t="s">
        <v>15</v>
      </c>
      <c r="B15" s="30"/>
      <c r="C15" s="31"/>
      <c r="D15" s="32">
        <f aca="true" t="shared" si="3" ref="D15:M15">SUM(D16:D20)</f>
        <v>366794</v>
      </c>
      <c r="E15" s="32">
        <f t="shared" si="3"/>
        <v>238357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1">SUM(D15:M15)</f>
        <v>605151</v>
      </c>
      <c r="O15" s="45">
        <f t="shared" si="1"/>
        <v>403.7031354236157</v>
      </c>
      <c r="P15" s="10"/>
    </row>
    <row r="16" spans="1:16" ht="15">
      <c r="A16" s="12"/>
      <c r="B16" s="25">
        <v>322</v>
      </c>
      <c r="C16" s="20" t="s">
        <v>0</v>
      </c>
      <c r="D16" s="46">
        <v>214344</v>
      </c>
      <c r="E16" s="46">
        <v>238357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452701</v>
      </c>
      <c r="O16" s="47">
        <f t="shared" si="1"/>
        <v>302.0020013342228</v>
      </c>
      <c r="P16" s="9"/>
    </row>
    <row r="17" spans="1:16" ht="15">
      <c r="A17" s="12"/>
      <c r="B17" s="25">
        <v>323.1</v>
      </c>
      <c r="C17" s="20" t="s">
        <v>16</v>
      </c>
      <c r="D17" s="46">
        <v>83969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83969</v>
      </c>
      <c r="O17" s="47">
        <f t="shared" si="1"/>
        <v>56.016677785190126</v>
      </c>
      <c r="P17" s="9"/>
    </row>
    <row r="18" spans="1:16" ht="15">
      <c r="A18" s="12"/>
      <c r="B18" s="25">
        <v>323.2</v>
      </c>
      <c r="C18" s="20" t="s">
        <v>17</v>
      </c>
      <c r="D18" s="46">
        <v>62195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62195</v>
      </c>
      <c r="O18" s="47">
        <f t="shared" si="1"/>
        <v>41.49099399599733</v>
      </c>
      <c r="P18" s="9"/>
    </row>
    <row r="19" spans="1:16" ht="15">
      <c r="A19" s="12"/>
      <c r="B19" s="25">
        <v>323.4</v>
      </c>
      <c r="C19" s="20" t="s">
        <v>18</v>
      </c>
      <c r="D19" s="46">
        <v>1846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1846</v>
      </c>
      <c r="O19" s="47">
        <f t="shared" si="1"/>
        <v>1.2314876584389594</v>
      </c>
      <c r="P19" s="9"/>
    </row>
    <row r="20" spans="1:16" ht="15">
      <c r="A20" s="12"/>
      <c r="B20" s="25">
        <v>329</v>
      </c>
      <c r="C20" s="20" t="s">
        <v>19</v>
      </c>
      <c r="D20" s="46">
        <v>4440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4440</v>
      </c>
      <c r="O20" s="47">
        <f t="shared" si="1"/>
        <v>2.961974649766511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SUM(D22:D30)</f>
        <v>232493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232493</v>
      </c>
      <c r="O21" s="45">
        <f t="shared" si="1"/>
        <v>155.09873248832554</v>
      </c>
      <c r="P21" s="10"/>
    </row>
    <row r="22" spans="1:16" ht="15">
      <c r="A22" s="12"/>
      <c r="B22" s="25">
        <v>331.39</v>
      </c>
      <c r="C22" s="20" t="s">
        <v>120</v>
      </c>
      <c r="D22" s="46">
        <v>19475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19475</v>
      </c>
      <c r="O22" s="47">
        <f t="shared" si="1"/>
        <v>12.99199466310874</v>
      </c>
      <c r="P22" s="9"/>
    </row>
    <row r="23" spans="1:16" ht="15">
      <c r="A23" s="12"/>
      <c r="B23" s="25">
        <v>331.7</v>
      </c>
      <c r="C23" s="20" t="s">
        <v>121</v>
      </c>
      <c r="D23" s="46">
        <v>5958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5958</v>
      </c>
      <c r="O23" s="47">
        <f t="shared" si="1"/>
        <v>3.9746497665110074</v>
      </c>
      <c r="P23" s="9"/>
    </row>
    <row r="24" spans="1:16" ht="15">
      <c r="A24" s="12"/>
      <c r="B24" s="25">
        <v>334.39</v>
      </c>
      <c r="C24" s="20" t="s">
        <v>122</v>
      </c>
      <c r="D24" s="46">
        <v>2191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2191</v>
      </c>
      <c r="O24" s="47">
        <f t="shared" si="1"/>
        <v>1.4616410940627085</v>
      </c>
      <c r="P24" s="9"/>
    </row>
    <row r="25" spans="1:16" ht="15">
      <c r="A25" s="12"/>
      <c r="B25" s="25">
        <v>334.7</v>
      </c>
      <c r="C25" s="20" t="s">
        <v>101</v>
      </c>
      <c r="D25" s="46">
        <v>50000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50000</v>
      </c>
      <c r="O25" s="47">
        <f t="shared" si="1"/>
        <v>33.3555703802535</v>
      </c>
      <c r="P25" s="9"/>
    </row>
    <row r="26" spans="1:16" ht="15">
      <c r="A26" s="12"/>
      <c r="B26" s="25">
        <v>335.12</v>
      </c>
      <c r="C26" s="20" t="s">
        <v>91</v>
      </c>
      <c r="D26" s="46">
        <v>37100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37100</v>
      </c>
      <c r="O26" s="47">
        <f t="shared" si="1"/>
        <v>24.749833222148098</v>
      </c>
      <c r="P26" s="9"/>
    </row>
    <row r="27" spans="1:16" ht="15">
      <c r="A27" s="12"/>
      <c r="B27" s="25">
        <v>335.15</v>
      </c>
      <c r="C27" s="20" t="s">
        <v>92</v>
      </c>
      <c r="D27" s="46">
        <v>1370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1370</v>
      </c>
      <c r="O27" s="47">
        <f t="shared" si="1"/>
        <v>0.9139426284189459</v>
      </c>
      <c r="P27" s="9"/>
    </row>
    <row r="28" spans="1:16" ht="15">
      <c r="A28" s="12"/>
      <c r="B28" s="25">
        <v>335.18</v>
      </c>
      <c r="C28" s="20" t="s">
        <v>93</v>
      </c>
      <c r="D28" s="46">
        <v>79957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79957</v>
      </c>
      <c r="O28" s="47">
        <f t="shared" si="1"/>
        <v>53.34022681787859</v>
      </c>
      <c r="P28" s="9"/>
    </row>
    <row r="29" spans="1:16" ht="15">
      <c r="A29" s="12"/>
      <c r="B29" s="25">
        <v>337.7</v>
      </c>
      <c r="C29" s="20" t="s">
        <v>29</v>
      </c>
      <c r="D29" s="46">
        <v>33222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33222</v>
      </c>
      <c r="O29" s="47">
        <f t="shared" si="1"/>
        <v>22.162775183455636</v>
      </c>
      <c r="P29" s="9"/>
    </row>
    <row r="30" spans="1:16" ht="15">
      <c r="A30" s="12"/>
      <c r="B30" s="25">
        <v>338</v>
      </c>
      <c r="C30" s="20" t="s">
        <v>31</v>
      </c>
      <c r="D30" s="46">
        <v>3220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3220</v>
      </c>
      <c r="O30" s="47">
        <f t="shared" si="1"/>
        <v>2.1480987324883256</v>
      </c>
      <c r="P30" s="9"/>
    </row>
    <row r="31" spans="1:16" ht="15.75">
      <c r="A31" s="29" t="s">
        <v>36</v>
      </c>
      <c r="B31" s="30"/>
      <c r="C31" s="31"/>
      <c r="D31" s="32">
        <f aca="true" t="shared" si="6" ref="D31:M31">SUM(D32:D41)</f>
        <v>15556</v>
      </c>
      <c r="E31" s="32">
        <f t="shared" si="6"/>
        <v>550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850947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867053</v>
      </c>
      <c r="O31" s="45">
        <f t="shared" si="1"/>
        <v>578.4209472981988</v>
      </c>
      <c r="P31" s="10"/>
    </row>
    <row r="32" spans="1:16" ht="15">
      <c r="A32" s="12"/>
      <c r="B32" s="25">
        <v>341.9</v>
      </c>
      <c r="C32" s="20" t="s">
        <v>94</v>
      </c>
      <c r="D32" s="46">
        <v>3215</v>
      </c>
      <c r="E32" s="46">
        <v>550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1">SUM(D32:M32)</f>
        <v>3765</v>
      </c>
      <c r="O32" s="47">
        <f t="shared" si="1"/>
        <v>2.5116744496330887</v>
      </c>
      <c r="P32" s="9"/>
    </row>
    <row r="33" spans="1:16" ht="15">
      <c r="A33" s="12"/>
      <c r="B33" s="25">
        <v>343.3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547952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547952</v>
      </c>
      <c r="O33" s="47">
        <f t="shared" si="1"/>
        <v>365.5450300200133</v>
      </c>
      <c r="P33" s="9"/>
    </row>
    <row r="34" spans="1:16" ht="15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96630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96630</v>
      </c>
      <c r="O34" s="47">
        <f t="shared" si="1"/>
        <v>64.46297531687792</v>
      </c>
      <c r="P34" s="9"/>
    </row>
    <row r="35" spans="1:16" ht="15">
      <c r="A35" s="12"/>
      <c r="B35" s="25">
        <v>343.5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180112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180112</v>
      </c>
      <c r="O35" s="47">
        <f t="shared" si="1"/>
        <v>120.15476984656438</v>
      </c>
      <c r="P35" s="9"/>
    </row>
    <row r="36" spans="1:16" ht="15">
      <c r="A36" s="12"/>
      <c r="B36" s="25">
        <v>343.6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17931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17931</v>
      </c>
      <c r="O36" s="47">
        <f t="shared" si="1"/>
        <v>11.96197464976651</v>
      </c>
      <c r="P36" s="9"/>
    </row>
    <row r="37" spans="1:16" ht="15">
      <c r="A37" s="12"/>
      <c r="B37" s="25">
        <v>343.8</v>
      </c>
      <c r="C37" s="20" t="s">
        <v>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6076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6076</v>
      </c>
      <c r="O37" s="47">
        <f t="shared" si="1"/>
        <v>4.053368912608406</v>
      </c>
      <c r="P37" s="9"/>
    </row>
    <row r="38" spans="1:16" ht="15">
      <c r="A38" s="12"/>
      <c r="B38" s="25">
        <v>343.9</v>
      </c>
      <c r="C38" s="20" t="s">
        <v>43</v>
      </c>
      <c r="D38" s="46">
        <v>3498</v>
      </c>
      <c r="E38" s="46">
        <v>0</v>
      </c>
      <c r="F38" s="46">
        <v>0</v>
      </c>
      <c r="G38" s="46">
        <v>0</v>
      </c>
      <c r="H38" s="46">
        <v>0</v>
      </c>
      <c r="I38" s="46">
        <v>2246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5744</v>
      </c>
      <c r="O38" s="47">
        <f t="shared" si="1"/>
        <v>3.8318879252835223</v>
      </c>
      <c r="P38" s="9"/>
    </row>
    <row r="39" spans="1:16" ht="15">
      <c r="A39" s="12"/>
      <c r="B39" s="25">
        <v>344.9</v>
      </c>
      <c r="C39" s="20" t="s">
        <v>123</v>
      </c>
      <c r="D39" s="46">
        <v>5438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5438</v>
      </c>
      <c r="O39" s="47">
        <f t="shared" si="1"/>
        <v>3.627751834556371</v>
      </c>
      <c r="P39" s="9"/>
    </row>
    <row r="40" spans="1:16" ht="15">
      <c r="A40" s="12"/>
      <c r="B40" s="25">
        <v>347.1</v>
      </c>
      <c r="C40" s="20" t="s">
        <v>44</v>
      </c>
      <c r="D40" s="46">
        <v>1804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1804</v>
      </c>
      <c r="O40" s="47">
        <f t="shared" si="1"/>
        <v>1.2034689793195463</v>
      </c>
      <c r="P40" s="9"/>
    </row>
    <row r="41" spans="1:16" ht="15">
      <c r="A41" s="12"/>
      <c r="B41" s="25">
        <v>347.4</v>
      </c>
      <c r="C41" s="20" t="s">
        <v>45</v>
      </c>
      <c r="D41" s="46">
        <v>1601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1601</v>
      </c>
      <c r="O41" s="47">
        <f t="shared" si="1"/>
        <v>1.0680453635757172</v>
      </c>
      <c r="P41" s="9"/>
    </row>
    <row r="42" spans="1:16" ht="15.75">
      <c r="A42" s="29" t="s">
        <v>37</v>
      </c>
      <c r="B42" s="30"/>
      <c r="C42" s="31"/>
      <c r="D42" s="32">
        <f aca="true" t="shared" si="8" ref="D42:M42">SUM(D43:D44)</f>
        <v>13731</v>
      </c>
      <c r="E42" s="32">
        <f t="shared" si="8"/>
        <v>1272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aca="true" t="shared" si="9" ref="N42:N51">SUM(D42:M42)</f>
        <v>15003</v>
      </c>
      <c r="O42" s="45">
        <f t="shared" si="1"/>
        <v>10.008672448298865</v>
      </c>
      <c r="P42" s="10"/>
    </row>
    <row r="43" spans="1:16" ht="15">
      <c r="A43" s="13"/>
      <c r="B43" s="39">
        <v>351.1</v>
      </c>
      <c r="C43" s="21" t="s">
        <v>83</v>
      </c>
      <c r="D43" s="46">
        <v>13155</v>
      </c>
      <c r="E43" s="46">
        <v>1272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14427</v>
      </c>
      <c r="O43" s="47">
        <f t="shared" si="1"/>
        <v>9.624416277518346</v>
      </c>
      <c r="P43" s="9"/>
    </row>
    <row r="44" spans="1:16" ht="15">
      <c r="A44" s="13"/>
      <c r="B44" s="39">
        <v>352</v>
      </c>
      <c r="C44" s="21" t="s">
        <v>50</v>
      </c>
      <c r="D44" s="46">
        <v>576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576</v>
      </c>
      <c r="O44" s="47">
        <f t="shared" si="1"/>
        <v>0.3842561707805203</v>
      </c>
      <c r="P44" s="9"/>
    </row>
    <row r="45" spans="1:16" ht="15.75">
      <c r="A45" s="29" t="s">
        <v>3</v>
      </c>
      <c r="B45" s="30"/>
      <c r="C45" s="31"/>
      <c r="D45" s="32">
        <f aca="true" t="shared" si="10" ref="D45:M45">SUM(D46:D50)</f>
        <v>16270</v>
      </c>
      <c r="E45" s="32">
        <f t="shared" si="10"/>
        <v>305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2341</v>
      </c>
      <c r="J45" s="32">
        <f t="shared" si="10"/>
        <v>0</v>
      </c>
      <c r="K45" s="32">
        <f t="shared" si="10"/>
        <v>213449</v>
      </c>
      <c r="L45" s="32">
        <f t="shared" si="10"/>
        <v>0</v>
      </c>
      <c r="M45" s="32">
        <f t="shared" si="10"/>
        <v>0</v>
      </c>
      <c r="N45" s="32">
        <f t="shared" si="9"/>
        <v>232365</v>
      </c>
      <c r="O45" s="45">
        <f t="shared" si="1"/>
        <v>155.0133422281521</v>
      </c>
      <c r="P45" s="10"/>
    </row>
    <row r="46" spans="1:16" ht="15">
      <c r="A46" s="12"/>
      <c r="B46" s="25">
        <v>361.1</v>
      </c>
      <c r="C46" s="20" t="s">
        <v>54</v>
      </c>
      <c r="D46" s="46">
        <v>2561</v>
      </c>
      <c r="E46" s="46">
        <v>0</v>
      </c>
      <c r="F46" s="46">
        <v>0</v>
      </c>
      <c r="G46" s="46">
        <v>0</v>
      </c>
      <c r="H46" s="46">
        <v>0</v>
      </c>
      <c r="I46" s="46">
        <v>2341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4902</v>
      </c>
      <c r="O46" s="47">
        <f t="shared" si="1"/>
        <v>3.2701801200800533</v>
      </c>
      <c r="P46" s="9"/>
    </row>
    <row r="47" spans="1:16" ht="15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110662</v>
      </c>
      <c r="L47" s="46">
        <v>0</v>
      </c>
      <c r="M47" s="46">
        <v>0</v>
      </c>
      <c r="N47" s="46">
        <f t="shared" si="9"/>
        <v>110662</v>
      </c>
      <c r="O47" s="47">
        <f t="shared" si="1"/>
        <v>73.82388258839227</v>
      </c>
      <c r="P47" s="9"/>
    </row>
    <row r="48" spans="1:16" ht="15">
      <c r="A48" s="12"/>
      <c r="B48" s="25">
        <v>366</v>
      </c>
      <c r="C48" s="20" t="s">
        <v>57</v>
      </c>
      <c r="D48" s="46">
        <v>3280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3280</v>
      </c>
      <c r="O48" s="47">
        <f t="shared" si="1"/>
        <v>2.18812541694463</v>
      </c>
      <c r="P48" s="9"/>
    </row>
    <row r="49" spans="1:16" ht="15">
      <c r="A49" s="12"/>
      <c r="B49" s="25">
        <v>368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102787</v>
      </c>
      <c r="L49" s="46">
        <v>0</v>
      </c>
      <c r="M49" s="46">
        <v>0</v>
      </c>
      <c r="N49" s="46">
        <f t="shared" si="9"/>
        <v>102787</v>
      </c>
      <c r="O49" s="47">
        <f t="shared" si="1"/>
        <v>68.57038025350234</v>
      </c>
      <c r="P49" s="9"/>
    </row>
    <row r="50" spans="1:16" ht="15.75" thickBot="1">
      <c r="A50" s="12"/>
      <c r="B50" s="25">
        <v>369.9</v>
      </c>
      <c r="C50" s="20" t="s">
        <v>60</v>
      </c>
      <c r="D50" s="46">
        <v>10429</v>
      </c>
      <c r="E50" s="46">
        <v>305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10734</v>
      </c>
      <c r="O50" s="47">
        <f t="shared" si="1"/>
        <v>7.160773849232822</v>
      </c>
      <c r="P50" s="9"/>
    </row>
    <row r="51" spans="1:119" ht="16.5" thickBot="1">
      <c r="A51" s="14" t="s">
        <v>46</v>
      </c>
      <c r="B51" s="23"/>
      <c r="C51" s="22"/>
      <c r="D51" s="15">
        <f>SUM(D5,D15,D21,D31,D42,D45)</f>
        <v>1674604</v>
      </c>
      <c r="E51" s="15">
        <f aca="true" t="shared" si="11" ref="E51:M51">SUM(E5,E15,E21,E31,E42,E45)</f>
        <v>240484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891246</v>
      </c>
      <c r="J51" s="15">
        <f t="shared" si="11"/>
        <v>0</v>
      </c>
      <c r="K51" s="15">
        <f t="shared" si="11"/>
        <v>225743</v>
      </c>
      <c r="L51" s="15">
        <f t="shared" si="11"/>
        <v>0</v>
      </c>
      <c r="M51" s="15">
        <f t="shared" si="11"/>
        <v>0</v>
      </c>
      <c r="N51" s="15">
        <f t="shared" si="9"/>
        <v>3032077</v>
      </c>
      <c r="O51" s="38">
        <f t="shared" si="1"/>
        <v>2022.733155436958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124</v>
      </c>
      <c r="M53" s="48"/>
      <c r="N53" s="48"/>
      <c r="O53" s="43">
        <v>1499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80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962713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35962</v>
      </c>
      <c r="J5" s="27">
        <f t="shared" si="0"/>
        <v>0</v>
      </c>
      <c r="K5" s="27">
        <f t="shared" si="0"/>
        <v>10991</v>
      </c>
      <c r="L5" s="27">
        <f t="shared" si="0"/>
        <v>0</v>
      </c>
      <c r="M5" s="27">
        <f t="shared" si="0"/>
        <v>0</v>
      </c>
      <c r="N5" s="28">
        <f>SUM(D5:M5)</f>
        <v>1009666</v>
      </c>
      <c r="O5" s="33">
        <f aca="true" t="shared" si="1" ref="O5:O52">(N5/O$54)</f>
        <v>745.1409594095941</v>
      </c>
      <c r="P5" s="6"/>
    </row>
    <row r="6" spans="1:16" ht="15">
      <c r="A6" s="12"/>
      <c r="B6" s="25">
        <v>311</v>
      </c>
      <c r="C6" s="20" t="s">
        <v>2</v>
      </c>
      <c r="D6" s="46">
        <v>688491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688491</v>
      </c>
      <c r="O6" s="47">
        <f t="shared" si="1"/>
        <v>508.11143911439115</v>
      </c>
      <c r="P6" s="9"/>
    </row>
    <row r="7" spans="1:16" ht="15">
      <c r="A7" s="12"/>
      <c r="B7" s="25">
        <v>312.41</v>
      </c>
      <c r="C7" s="20" t="s">
        <v>10</v>
      </c>
      <c r="D7" s="46">
        <v>38617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38617</v>
      </c>
      <c r="O7" s="47">
        <f t="shared" si="1"/>
        <v>28.499630996309964</v>
      </c>
      <c r="P7" s="9"/>
    </row>
    <row r="8" spans="1:16" ht="15">
      <c r="A8" s="12"/>
      <c r="B8" s="25">
        <v>312.52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10991</v>
      </c>
      <c r="L8" s="46">
        <v>0</v>
      </c>
      <c r="M8" s="46">
        <v>0</v>
      </c>
      <c r="N8" s="46">
        <f>SUM(D8:M8)</f>
        <v>10991</v>
      </c>
      <c r="O8" s="47">
        <f t="shared" si="1"/>
        <v>8.111439114391144</v>
      </c>
      <c r="P8" s="9"/>
    </row>
    <row r="9" spans="1:16" ht="15">
      <c r="A9" s="12"/>
      <c r="B9" s="25">
        <v>312.6</v>
      </c>
      <c r="C9" s="20" t="s">
        <v>11</v>
      </c>
      <c r="D9" s="46">
        <v>116524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116524</v>
      </c>
      <c r="O9" s="47">
        <f t="shared" si="1"/>
        <v>85.99557195571956</v>
      </c>
      <c r="P9" s="9"/>
    </row>
    <row r="10" spans="1:16" ht="15">
      <c r="A10" s="12"/>
      <c r="B10" s="25">
        <v>314.1</v>
      </c>
      <c r="C10" s="20" t="s">
        <v>12</v>
      </c>
      <c r="D10" s="46">
        <v>89622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89622</v>
      </c>
      <c r="O10" s="47">
        <f t="shared" si="1"/>
        <v>66.14169741697417</v>
      </c>
      <c r="P10" s="9"/>
    </row>
    <row r="11" spans="1:16" ht="15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35962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35962</v>
      </c>
      <c r="O11" s="47">
        <f t="shared" si="1"/>
        <v>26.540221402214023</v>
      </c>
      <c r="P11" s="9"/>
    </row>
    <row r="12" spans="1:16" ht="15">
      <c r="A12" s="12"/>
      <c r="B12" s="25">
        <v>314.8</v>
      </c>
      <c r="C12" s="20" t="s">
        <v>72</v>
      </c>
      <c r="D12" s="46">
        <v>2460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2460</v>
      </c>
      <c r="O12" s="47">
        <f t="shared" si="1"/>
        <v>1.8154981549815499</v>
      </c>
      <c r="P12" s="9"/>
    </row>
    <row r="13" spans="1:16" ht="15">
      <c r="A13" s="12"/>
      <c r="B13" s="25">
        <v>315</v>
      </c>
      <c r="C13" s="20" t="s">
        <v>90</v>
      </c>
      <c r="D13" s="46">
        <v>23166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23166</v>
      </c>
      <c r="O13" s="47">
        <f t="shared" si="1"/>
        <v>17.096678966789668</v>
      </c>
      <c r="P13" s="9"/>
    </row>
    <row r="14" spans="1:16" ht="15">
      <c r="A14" s="12"/>
      <c r="B14" s="25">
        <v>316</v>
      </c>
      <c r="C14" s="20" t="s">
        <v>113</v>
      </c>
      <c r="D14" s="46">
        <v>3833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3833</v>
      </c>
      <c r="O14" s="47">
        <f t="shared" si="1"/>
        <v>2.8287822878228783</v>
      </c>
      <c r="P14" s="9"/>
    </row>
    <row r="15" spans="1:16" ht="15.75">
      <c r="A15" s="29" t="s">
        <v>15</v>
      </c>
      <c r="B15" s="30"/>
      <c r="C15" s="31"/>
      <c r="D15" s="32">
        <f aca="true" t="shared" si="3" ref="D15:M15">SUM(D16:D20)</f>
        <v>392928</v>
      </c>
      <c r="E15" s="32">
        <f t="shared" si="3"/>
        <v>321645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9">SUM(D15:M15)</f>
        <v>714573</v>
      </c>
      <c r="O15" s="45">
        <f t="shared" si="1"/>
        <v>527.360147601476</v>
      </c>
      <c r="P15" s="10"/>
    </row>
    <row r="16" spans="1:16" ht="15">
      <c r="A16" s="12"/>
      <c r="B16" s="25">
        <v>322</v>
      </c>
      <c r="C16" s="20" t="s">
        <v>0</v>
      </c>
      <c r="D16" s="46">
        <v>261523</v>
      </c>
      <c r="E16" s="46">
        <v>321645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583168</v>
      </c>
      <c r="O16" s="47">
        <f t="shared" si="1"/>
        <v>430.38228782287825</v>
      </c>
      <c r="P16" s="9"/>
    </row>
    <row r="17" spans="1:16" ht="15">
      <c r="A17" s="12"/>
      <c r="B17" s="25">
        <v>323.1</v>
      </c>
      <c r="C17" s="20" t="s">
        <v>16</v>
      </c>
      <c r="D17" s="46">
        <v>71287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71287</v>
      </c>
      <c r="O17" s="47">
        <f t="shared" si="1"/>
        <v>52.610332103321035</v>
      </c>
      <c r="P17" s="9"/>
    </row>
    <row r="18" spans="1:16" ht="15">
      <c r="A18" s="12"/>
      <c r="B18" s="25">
        <v>323.2</v>
      </c>
      <c r="C18" s="20" t="s">
        <v>17</v>
      </c>
      <c r="D18" s="46">
        <v>60383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60383</v>
      </c>
      <c r="O18" s="47">
        <f t="shared" si="1"/>
        <v>44.56309963099631</v>
      </c>
      <c r="P18" s="9"/>
    </row>
    <row r="19" spans="1:16" ht="15">
      <c r="A19" s="12"/>
      <c r="B19" s="25">
        <v>323.4</v>
      </c>
      <c r="C19" s="20" t="s">
        <v>18</v>
      </c>
      <c r="D19" s="46">
        <v>1430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1430</v>
      </c>
      <c r="O19" s="47">
        <f t="shared" si="1"/>
        <v>1.055350553505535</v>
      </c>
      <c r="P19" s="9"/>
    </row>
    <row r="20" spans="1:16" ht="15">
      <c r="A20" s="12"/>
      <c r="B20" s="25">
        <v>329</v>
      </c>
      <c r="C20" s="20" t="s">
        <v>19</v>
      </c>
      <c r="D20" s="46">
        <v>-1695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-1695</v>
      </c>
      <c r="O20" s="47">
        <f t="shared" si="1"/>
        <v>-1.2509225092250922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SUM(D22:D28)</f>
        <v>195656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195656</v>
      </c>
      <c r="O21" s="45">
        <f t="shared" si="1"/>
        <v>144.39557195571956</v>
      </c>
      <c r="P21" s="10"/>
    </row>
    <row r="22" spans="1:16" ht="15">
      <c r="A22" s="12"/>
      <c r="B22" s="25">
        <v>334.7</v>
      </c>
      <c r="C22" s="20" t="s">
        <v>101</v>
      </c>
      <c r="D22" s="46">
        <v>49410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49410</v>
      </c>
      <c r="O22" s="47">
        <f t="shared" si="1"/>
        <v>36.464944649446494</v>
      </c>
      <c r="P22" s="9"/>
    </row>
    <row r="23" spans="1:16" ht="15">
      <c r="A23" s="12"/>
      <c r="B23" s="25">
        <v>335.12</v>
      </c>
      <c r="C23" s="20" t="s">
        <v>91</v>
      </c>
      <c r="D23" s="46">
        <v>30979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30979</v>
      </c>
      <c r="O23" s="47">
        <f t="shared" si="1"/>
        <v>22.862730627306274</v>
      </c>
      <c r="P23" s="9"/>
    </row>
    <row r="24" spans="1:16" ht="15">
      <c r="A24" s="12"/>
      <c r="B24" s="25">
        <v>335.15</v>
      </c>
      <c r="C24" s="20" t="s">
        <v>92</v>
      </c>
      <c r="D24" s="46">
        <v>1370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1370</v>
      </c>
      <c r="O24" s="47">
        <f t="shared" si="1"/>
        <v>1.011070110701107</v>
      </c>
      <c r="P24" s="9"/>
    </row>
    <row r="25" spans="1:16" ht="15">
      <c r="A25" s="12"/>
      <c r="B25" s="25">
        <v>335.18</v>
      </c>
      <c r="C25" s="20" t="s">
        <v>93</v>
      </c>
      <c r="D25" s="46">
        <v>65949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65949</v>
      </c>
      <c r="O25" s="47">
        <f t="shared" si="1"/>
        <v>48.670848708487085</v>
      </c>
      <c r="P25" s="9"/>
    </row>
    <row r="26" spans="1:16" ht="15">
      <c r="A26" s="12"/>
      <c r="B26" s="25">
        <v>337.3</v>
      </c>
      <c r="C26" s="20" t="s">
        <v>27</v>
      </c>
      <c r="D26" s="46">
        <v>5279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5279</v>
      </c>
      <c r="O26" s="47">
        <f t="shared" si="1"/>
        <v>3.895940959409594</v>
      </c>
      <c r="P26" s="9"/>
    </row>
    <row r="27" spans="1:16" ht="15">
      <c r="A27" s="12"/>
      <c r="B27" s="25">
        <v>337.7</v>
      </c>
      <c r="C27" s="20" t="s">
        <v>29</v>
      </c>
      <c r="D27" s="46">
        <v>41160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41160</v>
      </c>
      <c r="O27" s="47">
        <f t="shared" si="1"/>
        <v>30.376383763837637</v>
      </c>
      <c r="P27" s="9"/>
    </row>
    <row r="28" spans="1:16" ht="15">
      <c r="A28" s="12"/>
      <c r="B28" s="25">
        <v>338</v>
      </c>
      <c r="C28" s="20" t="s">
        <v>31</v>
      </c>
      <c r="D28" s="46">
        <v>1509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1509</v>
      </c>
      <c r="O28" s="47">
        <f t="shared" si="1"/>
        <v>1.1136531365313653</v>
      </c>
      <c r="P28" s="9"/>
    </row>
    <row r="29" spans="1:16" ht="15.75">
      <c r="A29" s="29" t="s">
        <v>36</v>
      </c>
      <c r="B29" s="30"/>
      <c r="C29" s="31"/>
      <c r="D29" s="32">
        <f aca="true" t="shared" si="6" ref="D29:M29">SUM(D30:D38)</f>
        <v>9844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826923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836767</v>
      </c>
      <c r="O29" s="45">
        <f t="shared" si="1"/>
        <v>617.540221402214</v>
      </c>
      <c r="P29" s="10"/>
    </row>
    <row r="30" spans="1:16" ht="15">
      <c r="A30" s="12"/>
      <c r="B30" s="25">
        <v>341.9</v>
      </c>
      <c r="C30" s="20" t="s">
        <v>94</v>
      </c>
      <c r="D30" s="46">
        <v>2348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8">SUM(D30:M30)</f>
        <v>2348</v>
      </c>
      <c r="O30" s="47">
        <f t="shared" si="1"/>
        <v>1.7328413284132842</v>
      </c>
      <c r="P30" s="9"/>
    </row>
    <row r="31" spans="1:16" ht="15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540419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540419</v>
      </c>
      <c r="O31" s="47">
        <f t="shared" si="1"/>
        <v>398.8332103321033</v>
      </c>
      <c r="P31" s="9"/>
    </row>
    <row r="32" spans="1:16" ht="15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86800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86800</v>
      </c>
      <c r="O32" s="47">
        <f t="shared" si="1"/>
        <v>64.0590405904059</v>
      </c>
      <c r="P32" s="9"/>
    </row>
    <row r="33" spans="1:16" ht="15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169437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169437</v>
      </c>
      <c r="O33" s="47">
        <f t="shared" si="1"/>
        <v>125.04575645756458</v>
      </c>
      <c r="P33" s="9"/>
    </row>
    <row r="34" spans="1:16" ht="15">
      <c r="A34" s="12"/>
      <c r="B34" s="25">
        <v>343.6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20966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20966</v>
      </c>
      <c r="O34" s="47">
        <f t="shared" si="1"/>
        <v>15.473062730627307</v>
      </c>
      <c r="P34" s="9"/>
    </row>
    <row r="35" spans="1:16" ht="15">
      <c r="A35" s="12"/>
      <c r="B35" s="25">
        <v>343.8</v>
      </c>
      <c r="C35" s="20" t="s">
        <v>75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8206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8206</v>
      </c>
      <c r="O35" s="47">
        <f t="shared" si="1"/>
        <v>6.056088560885609</v>
      </c>
      <c r="P35" s="9"/>
    </row>
    <row r="36" spans="1:16" ht="15">
      <c r="A36" s="12"/>
      <c r="B36" s="25">
        <v>343.9</v>
      </c>
      <c r="C36" s="20" t="s">
        <v>43</v>
      </c>
      <c r="D36" s="46">
        <v>3690</v>
      </c>
      <c r="E36" s="46">
        <v>0</v>
      </c>
      <c r="F36" s="46">
        <v>0</v>
      </c>
      <c r="G36" s="46">
        <v>0</v>
      </c>
      <c r="H36" s="46">
        <v>0</v>
      </c>
      <c r="I36" s="46">
        <v>1095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4785</v>
      </c>
      <c r="O36" s="47">
        <f t="shared" si="1"/>
        <v>3.5313653136531364</v>
      </c>
      <c r="P36" s="9"/>
    </row>
    <row r="37" spans="1:16" ht="15">
      <c r="A37" s="12"/>
      <c r="B37" s="25">
        <v>347.1</v>
      </c>
      <c r="C37" s="20" t="s">
        <v>44</v>
      </c>
      <c r="D37" s="46">
        <v>1526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1526</v>
      </c>
      <c r="O37" s="47">
        <f t="shared" si="1"/>
        <v>1.12619926199262</v>
      </c>
      <c r="P37" s="9"/>
    </row>
    <row r="38" spans="1:16" ht="15">
      <c r="A38" s="12"/>
      <c r="B38" s="25">
        <v>347.4</v>
      </c>
      <c r="C38" s="20" t="s">
        <v>45</v>
      </c>
      <c r="D38" s="46">
        <v>2280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2280</v>
      </c>
      <c r="O38" s="47">
        <f t="shared" si="1"/>
        <v>1.6826568265682658</v>
      </c>
      <c r="P38" s="9"/>
    </row>
    <row r="39" spans="1:16" ht="15.75">
      <c r="A39" s="29" t="s">
        <v>37</v>
      </c>
      <c r="B39" s="30"/>
      <c r="C39" s="31"/>
      <c r="D39" s="32">
        <f aca="true" t="shared" si="8" ref="D39:M39">SUM(D40:D42)</f>
        <v>11892</v>
      </c>
      <c r="E39" s="32">
        <f t="shared" si="8"/>
        <v>2330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aca="true" t="shared" si="9" ref="N39:N52">SUM(D39:M39)</f>
        <v>14222</v>
      </c>
      <c r="O39" s="45">
        <f t="shared" si="1"/>
        <v>10.495940959409594</v>
      </c>
      <c r="P39" s="10"/>
    </row>
    <row r="40" spans="1:16" ht="15">
      <c r="A40" s="13"/>
      <c r="B40" s="39">
        <v>351.1</v>
      </c>
      <c r="C40" s="21" t="s">
        <v>83</v>
      </c>
      <c r="D40" s="46">
        <v>9908</v>
      </c>
      <c r="E40" s="46">
        <v>2330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12238</v>
      </c>
      <c r="O40" s="47">
        <f t="shared" si="1"/>
        <v>9.031734317343174</v>
      </c>
      <c r="P40" s="9"/>
    </row>
    <row r="41" spans="1:16" ht="15">
      <c r="A41" s="13"/>
      <c r="B41" s="39">
        <v>352</v>
      </c>
      <c r="C41" s="21" t="s">
        <v>50</v>
      </c>
      <c r="D41" s="46">
        <v>758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758</v>
      </c>
      <c r="O41" s="47">
        <f t="shared" si="1"/>
        <v>0.5594095940959409</v>
      </c>
      <c r="P41" s="9"/>
    </row>
    <row r="42" spans="1:16" ht="15">
      <c r="A42" s="13"/>
      <c r="B42" s="39">
        <v>359</v>
      </c>
      <c r="C42" s="21" t="s">
        <v>52</v>
      </c>
      <c r="D42" s="46">
        <v>1226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1226</v>
      </c>
      <c r="O42" s="47">
        <f t="shared" si="1"/>
        <v>0.9047970479704797</v>
      </c>
      <c r="P42" s="9"/>
    </row>
    <row r="43" spans="1:16" ht="15.75">
      <c r="A43" s="29" t="s">
        <v>3</v>
      </c>
      <c r="B43" s="30"/>
      <c r="C43" s="31"/>
      <c r="D43" s="32">
        <f aca="true" t="shared" si="10" ref="D43:M43">SUM(D44:D49)</f>
        <v>45473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253030</v>
      </c>
      <c r="L43" s="32">
        <f t="shared" si="10"/>
        <v>0</v>
      </c>
      <c r="M43" s="32">
        <f t="shared" si="10"/>
        <v>0</v>
      </c>
      <c r="N43" s="32">
        <f t="shared" si="9"/>
        <v>298503</v>
      </c>
      <c r="O43" s="45">
        <f t="shared" si="1"/>
        <v>220.29741697416975</v>
      </c>
      <c r="P43" s="10"/>
    </row>
    <row r="44" spans="1:16" ht="15">
      <c r="A44" s="12"/>
      <c r="B44" s="25">
        <v>361.1</v>
      </c>
      <c r="C44" s="20" t="s">
        <v>54</v>
      </c>
      <c r="D44" s="46">
        <v>2181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2181</v>
      </c>
      <c r="O44" s="47">
        <f t="shared" si="1"/>
        <v>1.6095940959409594</v>
      </c>
      <c r="P44" s="9"/>
    </row>
    <row r="45" spans="1:16" ht="15">
      <c r="A45" s="12"/>
      <c r="B45" s="25">
        <v>361.3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173224</v>
      </c>
      <c r="L45" s="46">
        <v>0</v>
      </c>
      <c r="M45" s="46">
        <v>0</v>
      </c>
      <c r="N45" s="46">
        <f t="shared" si="9"/>
        <v>173224</v>
      </c>
      <c r="O45" s="47">
        <f t="shared" si="1"/>
        <v>127.84059040590405</v>
      </c>
      <c r="P45" s="9"/>
    </row>
    <row r="46" spans="1:16" ht="15">
      <c r="A46" s="12"/>
      <c r="B46" s="25">
        <v>364</v>
      </c>
      <c r="C46" s="20" t="s">
        <v>95</v>
      </c>
      <c r="D46" s="46">
        <v>12945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12945</v>
      </c>
      <c r="O46" s="47">
        <f t="shared" si="1"/>
        <v>9.55350553505535</v>
      </c>
      <c r="P46" s="9"/>
    </row>
    <row r="47" spans="1:16" ht="15">
      <c r="A47" s="12"/>
      <c r="B47" s="25">
        <v>366</v>
      </c>
      <c r="C47" s="20" t="s">
        <v>57</v>
      </c>
      <c r="D47" s="46">
        <v>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</v>
      </c>
      <c r="O47" s="47">
        <f t="shared" si="1"/>
        <v>0.014760147601476014</v>
      </c>
      <c r="P47" s="9"/>
    </row>
    <row r="48" spans="1:16" ht="15">
      <c r="A48" s="12"/>
      <c r="B48" s="25">
        <v>368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79806</v>
      </c>
      <c r="L48" s="46">
        <v>0</v>
      </c>
      <c r="M48" s="46">
        <v>0</v>
      </c>
      <c r="N48" s="46">
        <f t="shared" si="9"/>
        <v>79806</v>
      </c>
      <c r="O48" s="47">
        <f t="shared" si="1"/>
        <v>58.897416974169744</v>
      </c>
      <c r="P48" s="9"/>
    </row>
    <row r="49" spans="1:16" ht="15">
      <c r="A49" s="12"/>
      <c r="B49" s="25">
        <v>369.9</v>
      </c>
      <c r="C49" s="20" t="s">
        <v>60</v>
      </c>
      <c r="D49" s="46">
        <v>30327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30327</v>
      </c>
      <c r="O49" s="47">
        <f t="shared" si="1"/>
        <v>22.381549815498154</v>
      </c>
      <c r="P49" s="9"/>
    </row>
    <row r="50" spans="1:16" ht="15.75">
      <c r="A50" s="29" t="s">
        <v>77</v>
      </c>
      <c r="B50" s="30"/>
      <c r="C50" s="31"/>
      <c r="D50" s="32">
        <f aca="true" t="shared" si="11" ref="D50:M50">SUM(D51:D51)</f>
        <v>112543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9"/>
        <v>112543</v>
      </c>
      <c r="O50" s="45">
        <f t="shared" si="1"/>
        <v>83.05756457564576</v>
      </c>
      <c r="P50" s="9"/>
    </row>
    <row r="51" spans="1:16" ht="15.75" thickBot="1">
      <c r="A51" s="12"/>
      <c r="B51" s="25">
        <v>383</v>
      </c>
      <c r="C51" s="20" t="s">
        <v>84</v>
      </c>
      <c r="D51" s="46">
        <v>112543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112543</v>
      </c>
      <c r="O51" s="47">
        <f t="shared" si="1"/>
        <v>83.05756457564576</v>
      </c>
      <c r="P51" s="9"/>
    </row>
    <row r="52" spans="1:119" ht="16.5" thickBot="1">
      <c r="A52" s="14" t="s">
        <v>46</v>
      </c>
      <c r="B52" s="23"/>
      <c r="C52" s="22"/>
      <c r="D52" s="15">
        <f aca="true" t="shared" si="12" ref="D52:M52">SUM(D5,D15,D21,D29,D39,D43,D50)</f>
        <v>1731049</v>
      </c>
      <c r="E52" s="15">
        <f t="shared" si="12"/>
        <v>323975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862885</v>
      </c>
      <c r="J52" s="15">
        <f t="shared" si="12"/>
        <v>0</v>
      </c>
      <c r="K52" s="15">
        <f t="shared" si="12"/>
        <v>264021</v>
      </c>
      <c r="L52" s="15">
        <f t="shared" si="12"/>
        <v>0</v>
      </c>
      <c r="M52" s="15">
        <f t="shared" si="12"/>
        <v>0</v>
      </c>
      <c r="N52" s="15">
        <f t="shared" si="9"/>
        <v>3181930</v>
      </c>
      <c r="O52" s="38">
        <f t="shared" si="1"/>
        <v>2348.287822878229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118</v>
      </c>
      <c r="M54" s="48"/>
      <c r="N54" s="48"/>
      <c r="O54" s="43">
        <v>1355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80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951687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27599</v>
      </c>
      <c r="J5" s="27">
        <f t="shared" si="0"/>
        <v>0</v>
      </c>
      <c r="K5" s="27">
        <f t="shared" si="0"/>
        <v>10983</v>
      </c>
      <c r="L5" s="27">
        <f t="shared" si="0"/>
        <v>0</v>
      </c>
      <c r="M5" s="27">
        <f t="shared" si="0"/>
        <v>0</v>
      </c>
      <c r="N5" s="28">
        <f>SUM(D5:M5)</f>
        <v>990269</v>
      </c>
      <c r="O5" s="33">
        <f aca="true" t="shared" si="1" ref="O5:O50">(N5/O$52)</f>
        <v>785.9277777777778</v>
      </c>
      <c r="P5" s="6"/>
    </row>
    <row r="6" spans="1:16" ht="15">
      <c r="A6" s="12"/>
      <c r="B6" s="25">
        <v>311</v>
      </c>
      <c r="C6" s="20" t="s">
        <v>2</v>
      </c>
      <c r="D6" s="46">
        <v>681442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681442</v>
      </c>
      <c r="O6" s="47">
        <f t="shared" si="1"/>
        <v>540.8269841269841</v>
      </c>
      <c r="P6" s="9"/>
    </row>
    <row r="7" spans="1:16" ht="15">
      <c r="A7" s="12"/>
      <c r="B7" s="25">
        <v>312.41</v>
      </c>
      <c r="C7" s="20" t="s">
        <v>10</v>
      </c>
      <c r="D7" s="46">
        <v>33799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33799</v>
      </c>
      <c r="O7" s="47">
        <f t="shared" si="1"/>
        <v>26.824603174603176</v>
      </c>
      <c r="P7" s="9"/>
    </row>
    <row r="8" spans="1:16" ht="15">
      <c r="A8" s="12"/>
      <c r="B8" s="25">
        <v>312.52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10983</v>
      </c>
      <c r="L8" s="46">
        <v>0</v>
      </c>
      <c r="M8" s="46">
        <v>0</v>
      </c>
      <c r="N8" s="46">
        <f>SUM(D8:M8)</f>
        <v>10983</v>
      </c>
      <c r="O8" s="47">
        <f t="shared" si="1"/>
        <v>8.716666666666667</v>
      </c>
      <c r="P8" s="9"/>
    </row>
    <row r="9" spans="1:16" ht="15">
      <c r="A9" s="12"/>
      <c r="B9" s="25">
        <v>312.6</v>
      </c>
      <c r="C9" s="20" t="s">
        <v>11</v>
      </c>
      <c r="D9" s="46">
        <v>111307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111307</v>
      </c>
      <c r="O9" s="47">
        <f t="shared" si="1"/>
        <v>88.33888888888889</v>
      </c>
      <c r="P9" s="9"/>
    </row>
    <row r="10" spans="1:16" ht="15">
      <c r="A10" s="12"/>
      <c r="B10" s="25">
        <v>314.1</v>
      </c>
      <c r="C10" s="20" t="s">
        <v>12</v>
      </c>
      <c r="D10" s="46">
        <v>87049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87049</v>
      </c>
      <c r="O10" s="47">
        <f t="shared" si="1"/>
        <v>69.08650793650794</v>
      </c>
      <c r="P10" s="9"/>
    </row>
    <row r="11" spans="1:16" ht="15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27599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27599</v>
      </c>
      <c r="O11" s="47">
        <f t="shared" si="1"/>
        <v>21.903968253968255</v>
      </c>
      <c r="P11" s="9"/>
    </row>
    <row r="12" spans="1:16" ht="15">
      <c r="A12" s="12"/>
      <c r="B12" s="25">
        <v>314.8</v>
      </c>
      <c r="C12" s="20" t="s">
        <v>72</v>
      </c>
      <c r="D12" s="46">
        <v>4143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4143</v>
      </c>
      <c r="O12" s="47">
        <f t="shared" si="1"/>
        <v>3.288095238095238</v>
      </c>
      <c r="P12" s="9"/>
    </row>
    <row r="13" spans="1:16" ht="15">
      <c r="A13" s="12"/>
      <c r="B13" s="25">
        <v>315</v>
      </c>
      <c r="C13" s="20" t="s">
        <v>90</v>
      </c>
      <c r="D13" s="46">
        <v>29819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29819</v>
      </c>
      <c r="O13" s="47">
        <f t="shared" si="1"/>
        <v>23.665873015873014</v>
      </c>
      <c r="P13" s="9"/>
    </row>
    <row r="14" spans="1:16" ht="15">
      <c r="A14" s="12"/>
      <c r="B14" s="25">
        <v>316</v>
      </c>
      <c r="C14" s="20" t="s">
        <v>113</v>
      </c>
      <c r="D14" s="46">
        <v>4128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4128</v>
      </c>
      <c r="O14" s="47">
        <f t="shared" si="1"/>
        <v>3.276190476190476</v>
      </c>
      <c r="P14" s="9"/>
    </row>
    <row r="15" spans="1:16" ht="15.75">
      <c r="A15" s="29" t="s">
        <v>15</v>
      </c>
      <c r="B15" s="30"/>
      <c r="C15" s="31"/>
      <c r="D15" s="32">
        <f aca="true" t="shared" si="3" ref="D15:M15">SUM(D16:D20)</f>
        <v>183114</v>
      </c>
      <c r="E15" s="32">
        <f t="shared" si="3"/>
        <v>31943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0">SUM(D15:M15)</f>
        <v>215057</v>
      </c>
      <c r="O15" s="45">
        <f t="shared" si="1"/>
        <v>170.68015873015872</v>
      </c>
      <c r="P15" s="10"/>
    </row>
    <row r="16" spans="1:16" ht="15">
      <c r="A16" s="12"/>
      <c r="B16" s="25">
        <v>322</v>
      </c>
      <c r="C16" s="20" t="s">
        <v>0</v>
      </c>
      <c r="D16" s="46">
        <v>50867</v>
      </c>
      <c r="E16" s="46">
        <v>31943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82810</v>
      </c>
      <c r="O16" s="47">
        <f t="shared" si="1"/>
        <v>65.72222222222223</v>
      </c>
      <c r="P16" s="9"/>
    </row>
    <row r="17" spans="1:16" ht="15">
      <c r="A17" s="12"/>
      <c r="B17" s="25">
        <v>323.1</v>
      </c>
      <c r="C17" s="20" t="s">
        <v>16</v>
      </c>
      <c r="D17" s="46">
        <v>70846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70846</v>
      </c>
      <c r="O17" s="47">
        <f t="shared" si="1"/>
        <v>56.22698412698413</v>
      </c>
      <c r="P17" s="9"/>
    </row>
    <row r="18" spans="1:16" ht="15">
      <c r="A18" s="12"/>
      <c r="B18" s="25">
        <v>323.2</v>
      </c>
      <c r="C18" s="20" t="s">
        <v>17</v>
      </c>
      <c r="D18" s="46">
        <v>58691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58691</v>
      </c>
      <c r="O18" s="47">
        <f t="shared" si="1"/>
        <v>46.58015873015873</v>
      </c>
      <c r="P18" s="9"/>
    </row>
    <row r="19" spans="1:16" ht="15">
      <c r="A19" s="12"/>
      <c r="B19" s="25">
        <v>323.4</v>
      </c>
      <c r="C19" s="20" t="s">
        <v>18</v>
      </c>
      <c r="D19" s="46">
        <v>1810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1810</v>
      </c>
      <c r="O19" s="47">
        <f t="shared" si="1"/>
        <v>1.4365079365079365</v>
      </c>
      <c r="P19" s="9"/>
    </row>
    <row r="20" spans="1:16" ht="15">
      <c r="A20" s="12"/>
      <c r="B20" s="25">
        <v>329</v>
      </c>
      <c r="C20" s="20" t="s">
        <v>19</v>
      </c>
      <c r="D20" s="46">
        <v>900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900</v>
      </c>
      <c r="O20" s="47">
        <f t="shared" si="1"/>
        <v>0.7142857142857143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SUM(D22:D29)</f>
        <v>188174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188174</v>
      </c>
      <c r="O21" s="45">
        <f t="shared" si="1"/>
        <v>149.34444444444443</v>
      </c>
      <c r="P21" s="10"/>
    </row>
    <row r="22" spans="1:16" ht="15">
      <c r="A22" s="12"/>
      <c r="B22" s="25">
        <v>331.2</v>
      </c>
      <c r="C22" s="20" t="s">
        <v>20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0.7936507936507936</v>
      </c>
      <c r="P22" s="9"/>
    </row>
    <row r="23" spans="1:16" ht="15">
      <c r="A23" s="12"/>
      <c r="B23" s="25">
        <v>334.7</v>
      </c>
      <c r="C23" s="20" t="s">
        <v>101</v>
      </c>
      <c r="D23" s="46">
        <v>37935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37935</v>
      </c>
      <c r="O23" s="47">
        <f t="shared" si="1"/>
        <v>30.107142857142858</v>
      </c>
      <c r="P23" s="9"/>
    </row>
    <row r="24" spans="1:16" ht="15">
      <c r="A24" s="12"/>
      <c r="B24" s="25">
        <v>335.12</v>
      </c>
      <c r="C24" s="20" t="s">
        <v>91</v>
      </c>
      <c r="D24" s="46">
        <v>28157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28157</v>
      </c>
      <c r="O24" s="47">
        <f t="shared" si="1"/>
        <v>22.3468253968254</v>
      </c>
      <c r="P24" s="9"/>
    </row>
    <row r="25" spans="1:16" ht="15">
      <c r="A25" s="12"/>
      <c r="B25" s="25">
        <v>335.15</v>
      </c>
      <c r="C25" s="20" t="s">
        <v>92</v>
      </c>
      <c r="D25" s="46">
        <v>1370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1370</v>
      </c>
      <c r="O25" s="47">
        <f t="shared" si="1"/>
        <v>1.0873015873015872</v>
      </c>
      <c r="P25" s="9"/>
    </row>
    <row r="26" spans="1:16" ht="15">
      <c r="A26" s="12"/>
      <c r="B26" s="25">
        <v>335.18</v>
      </c>
      <c r="C26" s="20" t="s">
        <v>93</v>
      </c>
      <c r="D26" s="46">
        <v>62997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62997</v>
      </c>
      <c r="O26" s="47">
        <f t="shared" si="1"/>
        <v>49.99761904761905</v>
      </c>
      <c r="P26" s="9"/>
    </row>
    <row r="27" spans="1:16" ht="15">
      <c r="A27" s="12"/>
      <c r="B27" s="25">
        <v>337.3</v>
      </c>
      <c r="C27" s="20" t="s">
        <v>27</v>
      </c>
      <c r="D27" s="46">
        <v>5125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5125</v>
      </c>
      <c r="O27" s="47">
        <f t="shared" si="1"/>
        <v>4.067460317460317</v>
      </c>
      <c r="P27" s="9"/>
    </row>
    <row r="28" spans="1:16" ht="15">
      <c r="A28" s="12"/>
      <c r="B28" s="25">
        <v>337.7</v>
      </c>
      <c r="C28" s="20" t="s">
        <v>29</v>
      </c>
      <c r="D28" s="46">
        <v>49412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49412</v>
      </c>
      <c r="O28" s="47">
        <f t="shared" si="1"/>
        <v>39.215873015873015</v>
      </c>
      <c r="P28" s="9"/>
    </row>
    <row r="29" spans="1:16" ht="15">
      <c r="A29" s="12"/>
      <c r="B29" s="25">
        <v>338</v>
      </c>
      <c r="C29" s="20" t="s">
        <v>31</v>
      </c>
      <c r="D29" s="46">
        <v>2178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2178</v>
      </c>
      <c r="O29" s="47">
        <f t="shared" si="1"/>
        <v>1.7285714285714286</v>
      </c>
      <c r="P29" s="9"/>
    </row>
    <row r="30" spans="1:16" ht="15.75">
      <c r="A30" s="29" t="s">
        <v>36</v>
      </c>
      <c r="B30" s="30"/>
      <c r="C30" s="31"/>
      <c r="D30" s="32">
        <f aca="true" t="shared" si="6" ref="D30:M30">SUM(D31:D39)</f>
        <v>9362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609961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619323</v>
      </c>
      <c r="O30" s="45">
        <f t="shared" si="1"/>
        <v>491.5261904761905</v>
      </c>
      <c r="P30" s="10"/>
    </row>
    <row r="31" spans="1:16" ht="15">
      <c r="A31" s="12"/>
      <c r="B31" s="25">
        <v>341.9</v>
      </c>
      <c r="C31" s="20" t="s">
        <v>94</v>
      </c>
      <c r="D31" s="46">
        <v>2076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9">SUM(D31:M31)</f>
        <v>2076</v>
      </c>
      <c r="O31" s="47">
        <f t="shared" si="1"/>
        <v>1.6476190476190475</v>
      </c>
      <c r="P31" s="9"/>
    </row>
    <row r="32" spans="1:16" ht="15">
      <c r="A32" s="12"/>
      <c r="B32" s="25">
        <v>343.3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366063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366063</v>
      </c>
      <c r="O32" s="47">
        <f t="shared" si="1"/>
        <v>290.5261904761905</v>
      </c>
      <c r="P32" s="9"/>
    </row>
    <row r="33" spans="1:16" ht="15">
      <c r="A33" s="12"/>
      <c r="B33" s="25">
        <v>343.4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77273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77273</v>
      </c>
      <c r="O33" s="47">
        <f t="shared" si="1"/>
        <v>61.327777777777776</v>
      </c>
      <c r="P33" s="9"/>
    </row>
    <row r="34" spans="1:16" ht="15">
      <c r="A34" s="12"/>
      <c r="B34" s="25">
        <v>343.5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161493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161493</v>
      </c>
      <c r="O34" s="47">
        <f t="shared" si="1"/>
        <v>128.16904761904763</v>
      </c>
      <c r="P34" s="9"/>
    </row>
    <row r="35" spans="1:16" ht="15">
      <c r="A35" s="12"/>
      <c r="B35" s="25">
        <v>343.6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-1235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-1235</v>
      </c>
      <c r="O35" s="47">
        <f t="shared" si="1"/>
        <v>-0.9801587301587301</v>
      </c>
      <c r="P35" s="9"/>
    </row>
    <row r="36" spans="1:16" ht="15">
      <c r="A36" s="12"/>
      <c r="B36" s="25">
        <v>343.8</v>
      </c>
      <c r="C36" s="20" t="s">
        <v>75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6367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6367</v>
      </c>
      <c r="O36" s="47">
        <f t="shared" si="1"/>
        <v>5.053174603174603</v>
      </c>
      <c r="P36" s="9"/>
    </row>
    <row r="37" spans="1:16" ht="15">
      <c r="A37" s="12"/>
      <c r="B37" s="25">
        <v>343.9</v>
      </c>
      <c r="C37" s="20" t="s">
        <v>43</v>
      </c>
      <c r="D37" s="46">
        <v>2801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2801</v>
      </c>
      <c r="O37" s="47">
        <f t="shared" si="1"/>
        <v>2.223015873015873</v>
      </c>
      <c r="P37" s="9"/>
    </row>
    <row r="38" spans="1:16" ht="15">
      <c r="A38" s="12"/>
      <c r="B38" s="25">
        <v>347.1</v>
      </c>
      <c r="C38" s="20" t="s">
        <v>44</v>
      </c>
      <c r="D38" s="46">
        <v>1760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1760</v>
      </c>
      <c r="O38" s="47">
        <f t="shared" si="1"/>
        <v>1.3968253968253967</v>
      </c>
      <c r="P38" s="9"/>
    </row>
    <row r="39" spans="1:16" ht="15">
      <c r="A39" s="12"/>
      <c r="B39" s="25">
        <v>347.4</v>
      </c>
      <c r="C39" s="20" t="s">
        <v>45</v>
      </c>
      <c r="D39" s="46">
        <v>2725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2725</v>
      </c>
      <c r="O39" s="47">
        <f t="shared" si="1"/>
        <v>2.1626984126984126</v>
      </c>
      <c r="P39" s="9"/>
    </row>
    <row r="40" spans="1:16" ht="15.75">
      <c r="A40" s="29" t="s">
        <v>37</v>
      </c>
      <c r="B40" s="30"/>
      <c r="C40" s="31"/>
      <c r="D40" s="32">
        <f aca="true" t="shared" si="8" ref="D40:M40">SUM(D41:D42)</f>
        <v>9917</v>
      </c>
      <c r="E40" s="32">
        <f t="shared" si="8"/>
        <v>1564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aca="true" t="shared" si="9" ref="N40:N50">SUM(D40:M40)</f>
        <v>11481</v>
      </c>
      <c r="O40" s="45">
        <f t="shared" si="1"/>
        <v>9.111904761904762</v>
      </c>
      <c r="P40" s="10"/>
    </row>
    <row r="41" spans="1:16" ht="15">
      <c r="A41" s="13"/>
      <c r="B41" s="39">
        <v>351.1</v>
      </c>
      <c r="C41" s="21" t="s">
        <v>83</v>
      </c>
      <c r="D41" s="46">
        <v>9214</v>
      </c>
      <c r="E41" s="46">
        <v>1564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10778</v>
      </c>
      <c r="O41" s="47">
        <f t="shared" si="1"/>
        <v>8.553968253968254</v>
      </c>
      <c r="P41" s="9"/>
    </row>
    <row r="42" spans="1:16" ht="15">
      <c r="A42" s="13"/>
      <c r="B42" s="39">
        <v>352</v>
      </c>
      <c r="C42" s="21" t="s">
        <v>50</v>
      </c>
      <c r="D42" s="46">
        <v>703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703</v>
      </c>
      <c r="O42" s="47">
        <f t="shared" si="1"/>
        <v>0.557936507936508</v>
      </c>
      <c r="P42" s="9"/>
    </row>
    <row r="43" spans="1:16" ht="15.75">
      <c r="A43" s="29" t="s">
        <v>3</v>
      </c>
      <c r="B43" s="30"/>
      <c r="C43" s="31"/>
      <c r="D43" s="32">
        <f aca="true" t="shared" si="10" ref="D43:M43">SUM(D44:D49)</f>
        <v>27248</v>
      </c>
      <c r="E43" s="32">
        <f t="shared" si="10"/>
        <v>2421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6711</v>
      </c>
      <c r="J43" s="32">
        <f t="shared" si="10"/>
        <v>0</v>
      </c>
      <c r="K43" s="32">
        <f t="shared" si="10"/>
        <v>181420</v>
      </c>
      <c r="L43" s="32">
        <f t="shared" si="10"/>
        <v>0</v>
      </c>
      <c r="M43" s="32">
        <f t="shared" si="10"/>
        <v>0</v>
      </c>
      <c r="N43" s="32">
        <f t="shared" si="9"/>
        <v>217800</v>
      </c>
      <c r="O43" s="45">
        <f t="shared" si="1"/>
        <v>172.85714285714286</v>
      </c>
      <c r="P43" s="10"/>
    </row>
    <row r="44" spans="1:16" ht="15">
      <c r="A44" s="12"/>
      <c r="B44" s="25">
        <v>361.1</v>
      </c>
      <c r="C44" s="20" t="s">
        <v>54</v>
      </c>
      <c r="D44" s="46">
        <v>2538</v>
      </c>
      <c r="E44" s="46">
        <v>0</v>
      </c>
      <c r="F44" s="46">
        <v>0</v>
      </c>
      <c r="G44" s="46">
        <v>0</v>
      </c>
      <c r="H44" s="46">
        <v>0</v>
      </c>
      <c r="I44" s="46">
        <v>1229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3767</v>
      </c>
      <c r="O44" s="47">
        <f t="shared" si="1"/>
        <v>2.9896825396825397</v>
      </c>
      <c r="P44" s="9"/>
    </row>
    <row r="45" spans="1:16" ht="15">
      <c r="A45" s="12"/>
      <c r="B45" s="25">
        <v>361.3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97676</v>
      </c>
      <c r="L45" s="46">
        <v>0</v>
      </c>
      <c r="M45" s="46">
        <v>0</v>
      </c>
      <c r="N45" s="46">
        <f t="shared" si="9"/>
        <v>97676</v>
      </c>
      <c r="O45" s="47">
        <f t="shared" si="1"/>
        <v>77.52063492063492</v>
      </c>
      <c r="P45" s="9"/>
    </row>
    <row r="46" spans="1:16" ht="15">
      <c r="A46" s="12"/>
      <c r="B46" s="25">
        <v>364</v>
      </c>
      <c r="C46" s="20" t="s">
        <v>95</v>
      </c>
      <c r="D46" s="46">
        <v>-250</v>
      </c>
      <c r="E46" s="46">
        <v>2421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2171</v>
      </c>
      <c r="O46" s="47">
        <f t="shared" si="1"/>
        <v>1.7230158730158731</v>
      </c>
      <c r="P46" s="9"/>
    </row>
    <row r="47" spans="1:16" ht="15">
      <c r="A47" s="12"/>
      <c r="B47" s="25">
        <v>366</v>
      </c>
      <c r="C47" s="20" t="s">
        <v>57</v>
      </c>
      <c r="D47" s="46">
        <v>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60</v>
      </c>
      <c r="O47" s="47">
        <f t="shared" si="1"/>
        <v>0.047619047619047616</v>
      </c>
      <c r="P47" s="9"/>
    </row>
    <row r="48" spans="1:16" ht="15">
      <c r="A48" s="12"/>
      <c r="B48" s="25">
        <v>368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83744</v>
      </c>
      <c r="L48" s="46">
        <v>0</v>
      </c>
      <c r="M48" s="46">
        <v>0</v>
      </c>
      <c r="N48" s="46">
        <f t="shared" si="9"/>
        <v>83744</v>
      </c>
      <c r="O48" s="47">
        <f t="shared" si="1"/>
        <v>66.46349206349207</v>
      </c>
      <c r="P48" s="9"/>
    </row>
    <row r="49" spans="1:16" ht="15.75" thickBot="1">
      <c r="A49" s="12"/>
      <c r="B49" s="25">
        <v>369.9</v>
      </c>
      <c r="C49" s="20" t="s">
        <v>60</v>
      </c>
      <c r="D49" s="46">
        <v>24900</v>
      </c>
      <c r="E49" s="46">
        <v>0</v>
      </c>
      <c r="F49" s="46">
        <v>0</v>
      </c>
      <c r="G49" s="46">
        <v>0</v>
      </c>
      <c r="H49" s="46">
        <v>0</v>
      </c>
      <c r="I49" s="46">
        <v>5482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30382</v>
      </c>
      <c r="O49" s="47">
        <f t="shared" si="1"/>
        <v>24.112698412698414</v>
      </c>
      <c r="P49" s="9"/>
    </row>
    <row r="50" spans="1:119" ht="16.5" thickBot="1">
      <c r="A50" s="14" t="s">
        <v>46</v>
      </c>
      <c r="B50" s="23"/>
      <c r="C50" s="22"/>
      <c r="D50" s="15">
        <f>SUM(D5,D15,D21,D30,D40,D43)</f>
        <v>1369502</v>
      </c>
      <c r="E50" s="15">
        <f aca="true" t="shared" si="11" ref="E50:M50">SUM(E5,E15,E21,E30,E40,E43)</f>
        <v>35928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644271</v>
      </c>
      <c r="J50" s="15">
        <f t="shared" si="11"/>
        <v>0</v>
      </c>
      <c r="K50" s="15">
        <f t="shared" si="11"/>
        <v>192403</v>
      </c>
      <c r="L50" s="15">
        <f t="shared" si="11"/>
        <v>0</v>
      </c>
      <c r="M50" s="15">
        <f t="shared" si="11"/>
        <v>0</v>
      </c>
      <c r="N50" s="15">
        <f t="shared" si="9"/>
        <v>2242104</v>
      </c>
      <c r="O50" s="38">
        <f t="shared" si="1"/>
        <v>1779.4476190476191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116</v>
      </c>
      <c r="M52" s="48"/>
      <c r="N52" s="48"/>
      <c r="O52" s="43">
        <v>1260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887291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27989</v>
      </c>
      <c r="J5" s="27">
        <f t="shared" si="0"/>
        <v>0</v>
      </c>
      <c r="K5" s="27">
        <f t="shared" si="0"/>
        <v>9916</v>
      </c>
      <c r="L5" s="27">
        <f t="shared" si="0"/>
        <v>0</v>
      </c>
      <c r="M5" s="27">
        <f t="shared" si="0"/>
        <v>0</v>
      </c>
      <c r="N5" s="28">
        <f>SUM(D5:M5)</f>
        <v>925196</v>
      </c>
      <c r="O5" s="33">
        <f aca="true" t="shared" si="1" ref="O5:O36">(N5/O$56)</f>
        <v>836.5244122965642</v>
      </c>
      <c r="P5" s="6"/>
    </row>
    <row r="6" spans="1:16" ht="15">
      <c r="A6" s="12"/>
      <c r="B6" s="25">
        <v>311</v>
      </c>
      <c r="C6" s="20" t="s">
        <v>2</v>
      </c>
      <c r="D6" s="46">
        <v>631329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631329</v>
      </c>
      <c r="O6" s="47">
        <f t="shared" si="1"/>
        <v>570.8218806509946</v>
      </c>
      <c r="P6" s="9"/>
    </row>
    <row r="7" spans="1:16" ht="15">
      <c r="A7" s="12"/>
      <c r="B7" s="25">
        <v>312.41</v>
      </c>
      <c r="C7" s="20" t="s">
        <v>10</v>
      </c>
      <c r="D7" s="46">
        <v>30070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30070</v>
      </c>
      <c r="O7" s="47">
        <f t="shared" si="1"/>
        <v>27.188065099457503</v>
      </c>
      <c r="P7" s="9"/>
    </row>
    <row r="8" spans="1:16" ht="15">
      <c r="A8" s="12"/>
      <c r="B8" s="25">
        <v>312.52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9916</v>
      </c>
      <c r="L8" s="46">
        <v>0</v>
      </c>
      <c r="M8" s="46">
        <v>0</v>
      </c>
      <c r="N8" s="46">
        <f>SUM(D8:M8)</f>
        <v>9916</v>
      </c>
      <c r="O8" s="47">
        <f t="shared" si="1"/>
        <v>8.965641952983725</v>
      </c>
      <c r="P8" s="9"/>
    </row>
    <row r="9" spans="1:16" ht="15">
      <c r="A9" s="12"/>
      <c r="B9" s="25">
        <v>312.6</v>
      </c>
      <c r="C9" s="20" t="s">
        <v>11</v>
      </c>
      <c r="D9" s="46">
        <v>108003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108003</v>
      </c>
      <c r="O9" s="47">
        <f t="shared" si="1"/>
        <v>97.65189873417721</v>
      </c>
      <c r="P9" s="9"/>
    </row>
    <row r="10" spans="1:16" ht="15">
      <c r="A10" s="12"/>
      <c r="B10" s="25">
        <v>314.1</v>
      </c>
      <c r="C10" s="20" t="s">
        <v>12</v>
      </c>
      <c r="D10" s="46">
        <v>76425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76425</v>
      </c>
      <c r="O10" s="47">
        <f t="shared" si="1"/>
        <v>69.1003616636528</v>
      </c>
      <c r="P10" s="9"/>
    </row>
    <row r="11" spans="1:16" ht="15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27989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27989</v>
      </c>
      <c r="O11" s="47">
        <f t="shared" si="1"/>
        <v>25.306509945750452</v>
      </c>
      <c r="P11" s="9"/>
    </row>
    <row r="12" spans="1:16" ht="15">
      <c r="A12" s="12"/>
      <c r="B12" s="25">
        <v>314.8</v>
      </c>
      <c r="C12" s="20" t="s">
        <v>72</v>
      </c>
      <c r="D12" s="46">
        <v>4688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4688</v>
      </c>
      <c r="O12" s="47">
        <f t="shared" si="1"/>
        <v>4.23869801084991</v>
      </c>
      <c r="P12" s="9"/>
    </row>
    <row r="13" spans="1:16" ht="15">
      <c r="A13" s="12"/>
      <c r="B13" s="25">
        <v>315</v>
      </c>
      <c r="C13" s="20" t="s">
        <v>90</v>
      </c>
      <c r="D13" s="46">
        <v>32911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32911</v>
      </c>
      <c r="O13" s="47">
        <f t="shared" si="1"/>
        <v>29.756781193490053</v>
      </c>
      <c r="P13" s="9"/>
    </row>
    <row r="14" spans="1:16" ht="15">
      <c r="A14" s="12"/>
      <c r="B14" s="25">
        <v>316</v>
      </c>
      <c r="C14" s="20" t="s">
        <v>113</v>
      </c>
      <c r="D14" s="46">
        <v>3865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3865</v>
      </c>
      <c r="O14" s="47">
        <f t="shared" si="1"/>
        <v>3.4945750452079567</v>
      </c>
      <c r="P14" s="9"/>
    </row>
    <row r="15" spans="1:16" ht="15.75">
      <c r="A15" s="29" t="s">
        <v>15</v>
      </c>
      <c r="B15" s="30"/>
      <c r="C15" s="31"/>
      <c r="D15" s="32">
        <f aca="true" t="shared" si="3" ref="D15:M15">SUM(D16:D20)</f>
        <v>198067</v>
      </c>
      <c r="E15" s="32">
        <f t="shared" si="3"/>
        <v>22705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1">SUM(D15:M15)</f>
        <v>220772</v>
      </c>
      <c r="O15" s="45">
        <f t="shared" si="1"/>
        <v>199.6130198915009</v>
      </c>
      <c r="P15" s="10"/>
    </row>
    <row r="16" spans="1:16" ht="15">
      <c r="A16" s="12"/>
      <c r="B16" s="25">
        <v>322</v>
      </c>
      <c r="C16" s="20" t="s">
        <v>0</v>
      </c>
      <c r="D16" s="46">
        <v>71894</v>
      </c>
      <c r="E16" s="46">
        <v>22555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94449</v>
      </c>
      <c r="O16" s="47">
        <f t="shared" si="1"/>
        <v>85.39692585895118</v>
      </c>
      <c r="P16" s="9"/>
    </row>
    <row r="17" spans="1:16" ht="15">
      <c r="A17" s="12"/>
      <c r="B17" s="25">
        <v>323.1</v>
      </c>
      <c r="C17" s="20" t="s">
        <v>16</v>
      </c>
      <c r="D17" s="46">
        <v>67233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67233</v>
      </c>
      <c r="O17" s="47">
        <f t="shared" si="1"/>
        <v>60.789330922242314</v>
      </c>
      <c r="P17" s="9"/>
    </row>
    <row r="18" spans="1:16" ht="15">
      <c r="A18" s="12"/>
      <c r="B18" s="25">
        <v>323.2</v>
      </c>
      <c r="C18" s="20" t="s">
        <v>17</v>
      </c>
      <c r="D18" s="46">
        <v>56997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56997</v>
      </c>
      <c r="O18" s="47">
        <f t="shared" si="1"/>
        <v>51.534358047016276</v>
      </c>
      <c r="P18" s="9"/>
    </row>
    <row r="19" spans="1:16" ht="15">
      <c r="A19" s="12"/>
      <c r="B19" s="25">
        <v>323.4</v>
      </c>
      <c r="C19" s="20" t="s">
        <v>18</v>
      </c>
      <c r="D19" s="46">
        <v>1393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1393</v>
      </c>
      <c r="O19" s="47">
        <f t="shared" si="1"/>
        <v>1.259493670886076</v>
      </c>
      <c r="P19" s="9"/>
    </row>
    <row r="20" spans="1:16" ht="15">
      <c r="A20" s="12"/>
      <c r="B20" s="25">
        <v>329</v>
      </c>
      <c r="C20" s="20" t="s">
        <v>19</v>
      </c>
      <c r="D20" s="46">
        <v>550</v>
      </c>
      <c r="E20" s="46">
        <v>150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700</v>
      </c>
      <c r="O20" s="47">
        <f t="shared" si="1"/>
        <v>0.6329113924050633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SUM(D22:D30)</f>
        <v>144709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144709</v>
      </c>
      <c r="O21" s="45">
        <f t="shared" si="1"/>
        <v>130.83996383363473</v>
      </c>
      <c r="P21" s="10"/>
    </row>
    <row r="22" spans="1:16" ht="15">
      <c r="A22" s="12"/>
      <c r="B22" s="25">
        <v>331.2</v>
      </c>
      <c r="C22" s="20" t="s">
        <v>20</v>
      </c>
      <c r="D22" s="46">
        <v>2046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2046</v>
      </c>
      <c r="O22" s="47">
        <f t="shared" si="1"/>
        <v>1.8499095840867992</v>
      </c>
      <c r="P22" s="9"/>
    </row>
    <row r="23" spans="1:16" ht="15">
      <c r="A23" s="12"/>
      <c r="B23" s="25">
        <v>334.9</v>
      </c>
      <c r="C23" s="20" t="s">
        <v>82</v>
      </c>
      <c r="D23" s="46">
        <v>21900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21900</v>
      </c>
      <c r="O23" s="47">
        <f t="shared" si="1"/>
        <v>19.801084990958408</v>
      </c>
      <c r="P23" s="9"/>
    </row>
    <row r="24" spans="1:16" ht="15">
      <c r="A24" s="12"/>
      <c r="B24" s="25">
        <v>335.12</v>
      </c>
      <c r="C24" s="20" t="s">
        <v>91</v>
      </c>
      <c r="D24" s="46">
        <v>27340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27340</v>
      </c>
      <c r="O24" s="47">
        <f t="shared" si="1"/>
        <v>24.719710669077756</v>
      </c>
      <c r="P24" s="9"/>
    </row>
    <row r="25" spans="1:16" ht="15">
      <c r="A25" s="12"/>
      <c r="B25" s="25">
        <v>335.15</v>
      </c>
      <c r="C25" s="20" t="s">
        <v>92</v>
      </c>
      <c r="D25" s="46">
        <v>1370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1370</v>
      </c>
      <c r="O25" s="47">
        <f t="shared" si="1"/>
        <v>1.2386980108499095</v>
      </c>
      <c r="P25" s="9"/>
    </row>
    <row r="26" spans="1:16" ht="15">
      <c r="A26" s="12"/>
      <c r="B26" s="25">
        <v>335.18</v>
      </c>
      <c r="C26" s="20" t="s">
        <v>93</v>
      </c>
      <c r="D26" s="46">
        <v>60593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60593</v>
      </c>
      <c r="O26" s="47">
        <f t="shared" si="1"/>
        <v>54.785714285714285</v>
      </c>
      <c r="P26" s="9"/>
    </row>
    <row r="27" spans="1:16" ht="15">
      <c r="A27" s="12"/>
      <c r="B27" s="25">
        <v>337.2</v>
      </c>
      <c r="C27" s="20" t="s">
        <v>110</v>
      </c>
      <c r="D27" s="46">
        <v>1443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1443</v>
      </c>
      <c r="O27" s="47">
        <f t="shared" si="1"/>
        <v>1.3047016274864376</v>
      </c>
      <c r="P27" s="9"/>
    </row>
    <row r="28" spans="1:16" ht="15">
      <c r="A28" s="12"/>
      <c r="B28" s="25">
        <v>337.3</v>
      </c>
      <c r="C28" s="20" t="s">
        <v>27</v>
      </c>
      <c r="D28" s="46">
        <v>4976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4976</v>
      </c>
      <c r="O28" s="47">
        <f t="shared" si="1"/>
        <v>4.499095840867993</v>
      </c>
      <c r="P28" s="9"/>
    </row>
    <row r="29" spans="1:16" ht="15">
      <c r="A29" s="12"/>
      <c r="B29" s="25">
        <v>337.7</v>
      </c>
      <c r="C29" s="20" t="s">
        <v>29</v>
      </c>
      <c r="D29" s="46">
        <v>22920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22920</v>
      </c>
      <c r="O29" s="47">
        <f t="shared" si="1"/>
        <v>20.723327305605785</v>
      </c>
      <c r="P29" s="9"/>
    </row>
    <row r="30" spans="1:16" ht="15">
      <c r="A30" s="12"/>
      <c r="B30" s="25">
        <v>338</v>
      </c>
      <c r="C30" s="20" t="s">
        <v>31</v>
      </c>
      <c r="D30" s="46">
        <v>2121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2121</v>
      </c>
      <c r="O30" s="47">
        <f t="shared" si="1"/>
        <v>1.9177215189873418</v>
      </c>
      <c r="P30" s="9"/>
    </row>
    <row r="31" spans="1:16" ht="15.75">
      <c r="A31" s="29" t="s">
        <v>36</v>
      </c>
      <c r="B31" s="30"/>
      <c r="C31" s="31"/>
      <c r="D31" s="32">
        <f aca="true" t="shared" si="6" ref="D31:M31">SUM(D32:D40)</f>
        <v>13616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624159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637775</v>
      </c>
      <c r="O31" s="45">
        <f t="shared" si="1"/>
        <v>576.6500904159132</v>
      </c>
      <c r="P31" s="10"/>
    </row>
    <row r="32" spans="1:16" ht="15">
      <c r="A32" s="12"/>
      <c r="B32" s="25">
        <v>341.9</v>
      </c>
      <c r="C32" s="20" t="s">
        <v>94</v>
      </c>
      <c r="D32" s="46">
        <v>2871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2871</v>
      </c>
      <c r="O32" s="47">
        <f t="shared" si="1"/>
        <v>2.595840867992767</v>
      </c>
      <c r="P32" s="9"/>
    </row>
    <row r="33" spans="1:16" ht="15">
      <c r="A33" s="12"/>
      <c r="B33" s="25">
        <v>343.3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371100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371100</v>
      </c>
      <c r="O33" s="47">
        <f t="shared" si="1"/>
        <v>335.53345388788426</v>
      </c>
      <c r="P33" s="9"/>
    </row>
    <row r="34" spans="1:16" ht="15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75435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75435</v>
      </c>
      <c r="O34" s="47">
        <f t="shared" si="1"/>
        <v>68.20524412296564</v>
      </c>
      <c r="P34" s="9"/>
    </row>
    <row r="35" spans="1:16" ht="15">
      <c r="A35" s="12"/>
      <c r="B35" s="25">
        <v>343.5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157027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157027</v>
      </c>
      <c r="O35" s="47">
        <f t="shared" si="1"/>
        <v>141.97739602169983</v>
      </c>
      <c r="P35" s="9"/>
    </row>
    <row r="36" spans="1:16" ht="15">
      <c r="A36" s="12"/>
      <c r="B36" s="25">
        <v>343.6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14612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14612</v>
      </c>
      <c r="O36" s="47">
        <f t="shared" si="1"/>
        <v>13.211573236889693</v>
      </c>
      <c r="P36" s="9"/>
    </row>
    <row r="37" spans="1:16" ht="15">
      <c r="A37" s="12"/>
      <c r="B37" s="25">
        <v>343.8</v>
      </c>
      <c r="C37" s="20" t="s">
        <v>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5985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5985</v>
      </c>
      <c r="O37" s="47">
        <f aca="true" t="shared" si="8" ref="O37:O54">(N37/O$56)</f>
        <v>5.4113924050632916</v>
      </c>
      <c r="P37" s="9"/>
    </row>
    <row r="38" spans="1:16" ht="15">
      <c r="A38" s="12"/>
      <c r="B38" s="25">
        <v>343.9</v>
      </c>
      <c r="C38" s="20" t="s">
        <v>43</v>
      </c>
      <c r="D38" s="46">
        <v>5739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5739</v>
      </c>
      <c r="O38" s="47">
        <f t="shared" si="8"/>
        <v>5.188969258589512</v>
      </c>
      <c r="P38" s="9"/>
    </row>
    <row r="39" spans="1:16" ht="15">
      <c r="A39" s="12"/>
      <c r="B39" s="25">
        <v>347.1</v>
      </c>
      <c r="C39" s="20" t="s">
        <v>44</v>
      </c>
      <c r="D39" s="46">
        <v>1741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1741</v>
      </c>
      <c r="O39" s="47">
        <f t="shared" si="8"/>
        <v>1.574141048824593</v>
      </c>
      <c r="P39" s="9"/>
    </row>
    <row r="40" spans="1:16" ht="15">
      <c r="A40" s="12"/>
      <c r="B40" s="25">
        <v>347.4</v>
      </c>
      <c r="C40" s="20" t="s">
        <v>45</v>
      </c>
      <c r="D40" s="46">
        <v>3265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3265</v>
      </c>
      <c r="O40" s="47">
        <f t="shared" si="8"/>
        <v>2.9520795660036168</v>
      </c>
      <c r="P40" s="9"/>
    </row>
    <row r="41" spans="1:16" ht="15.75">
      <c r="A41" s="29" t="s">
        <v>37</v>
      </c>
      <c r="B41" s="30"/>
      <c r="C41" s="31"/>
      <c r="D41" s="32">
        <f aca="true" t="shared" si="9" ref="D41:M41">SUM(D42:D43)</f>
        <v>10211</v>
      </c>
      <c r="E41" s="32">
        <f t="shared" si="9"/>
        <v>1784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4">SUM(D41:M41)</f>
        <v>11995</v>
      </c>
      <c r="O41" s="45">
        <f t="shared" si="8"/>
        <v>10.845388788426764</v>
      </c>
      <c r="P41" s="10"/>
    </row>
    <row r="42" spans="1:16" ht="15">
      <c r="A42" s="13"/>
      <c r="B42" s="39">
        <v>351.1</v>
      </c>
      <c r="C42" s="21" t="s">
        <v>83</v>
      </c>
      <c r="D42" s="46">
        <v>9390</v>
      </c>
      <c r="E42" s="46">
        <v>1784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11174</v>
      </c>
      <c r="O42" s="47">
        <f t="shared" si="8"/>
        <v>10.103074141048825</v>
      </c>
      <c r="P42" s="9"/>
    </row>
    <row r="43" spans="1:16" ht="15">
      <c r="A43" s="13"/>
      <c r="B43" s="39">
        <v>352</v>
      </c>
      <c r="C43" s="21" t="s">
        <v>50</v>
      </c>
      <c r="D43" s="46">
        <v>821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821</v>
      </c>
      <c r="O43" s="47">
        <f t="shared" si="8"/>
        <v>0.7423146473779385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SUM(D45:D50)</f>
        <v>47268</v>
      </c>
      <c r="E44" s="32">
        <f t="shared" si="11"/>
        <v>4144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9039</v>
      </c>
      <c r="J44" s="32">
        <f t="shared" si="11"/>
        <v>0</v>
      </c>
      <c r="K44" s="32">
        <f t="shared" si="11"/>
        <v>67466</v>
      </c>
      <c r="L44" s="32">
        <f t="shared" si="11"/>
        <v>0</v>
      </c>
      <c r="M44" s="32">
        <f t="shared" si="11"/>
        <v>0</v>
      </c>
      <c r="N44" s="32">
        <f t="shared" si="10"/>
        <v>127917</v>
      </c>
      <c r="O44" s="45">
        <f t="shared" si="8"/>
        <v>115.65732368896926</v>
      </c>
      <c r="P44" s="10"/>
    </row>
    <row r="45" spans="1:16" ht="15">
      <c r="A45" s="12"/>
      <c r="B45" s="25">
        <v>361.1</v>
      </c>
      <c r="C45" s="20" t="s">
        <v>54</v>
      </c>
      <c r="D45" s="46">
        <v>5492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-2553</v>
      </c>
      <c r="L45" s="46">
        <v>0</v>
      </c>
      <c r="M45" s="46">
        <v>0</v>
      </c>
      <c r="N45" s="46">
        <f t="shared" si="10"/>
        <v>2939</v>
      </c>
      <c r="O45" s="47">
        <f t="shared" si="8"/>
        <v>2.6573236889692584</v>
      </c>
      <c r="P45" s="9"/>
    </row>
    <row r="46" spans="1:16" ht="15">
      <c r="A46" s="12"/>
      <c r="B46" s="25">
        <v>361.3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4532</v>
      </c>
      <c r="L46" s="46">
        <v>0</v>
      </c>
      <c r="M46" s="46">
        <v>0</v>
      </c>
      <c r="N46" s="46">
        <f t="shared" si="10"/>
        <v>4532</v>
      </c>
      <c r="O46" s="47">
        <f t="shared" si="8"/>
        <v>4.097649186256781</v>
      </c>
      <c r="P46" s="9"/>
    </row>
    <row r="47" spans="1:16" ht="15">
      <c r="A47" s="12"/>
      <c r="B47" s="25">
        <v>364</v>
      </c>
      <c r="C47" s="20" t="s">
        <v>95</v>
      </c>
      <c r="D47" s="46">
        <v>0</v>
      </c>
      <c r="E47" s="46">
        <v>4144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4144</v>
      </c>
      <c r="O47" s="47">
        <f t="shared" si="8"/>
        <v>3.7468354430379747</v>
      </c>
      <c r="P47" s="9"/>
    </row>
    <row r="48" spans="1:16" ht="15">
      <c r="A48" s="12"/>
      <c r="B48" s="25">
        <v>366</v>
      </c>
      <c r="C48" s="20" t="s">
        <v>57</v>
      </c>
      <c r="D48" s="46">
        <v>354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354</v>
      </c>
      <c r="O48" s="47">
        <f t="shared" si="8"/>
        <v>0.32007233273056057</v>
      </c>
      <c r="P48" s="9"/>
    </row>
    <row r="49" spans="1:16" ht="15">
      <c r="A49" s="12"/>
      <c r="B49" s="25">
        <v>368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65487</v>
      </c>
      <c r="L49" s="46">
        <v>0</v>
      </c>
      <c r="M49" s="46">
        <v>0</v>
      </c>
      <c r="N49" s="46">
        <f t="shared" si="10"/>
        <v>65487</v>
      </c>
      <c r="O49" s="47">
        <f t="shared" si="8"/>
        <v>59.210669077757686</v>
      </c>
      <c r="P49" s="9"/>
    </row>
    <row r="50" spans="1:16" ht="15">
      <c r="A50" s="12"/>
      <c r="B50" s="25">
        <v>369.9</v>
      </c>
      <c r="C50" s="20" t="s">
        <v>60</v>
      </c>
      <c r="D50" s="46">
        <v>41422</v>
      </c>
      <c r="E50" s="46">
        <v>0</v>
      </c>
      <c r="F50" s="46">
        <v>0</v>
      </c>
      <c r="G50" s="46">
        <v>0</v>
      </c>
      <c r="H50" s="46">
        <v>0</v>
      </c>
      <c r="I50" s="46">
        <v>9039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50461</v>
      </c>
      <c r="O50" s="47">
        <f t="shared" si="8"/>
        <v>45.624773960217</v>
      </c>
      <c r="P50" s="9"/>
    </row>
    <row r="51" spans="1:16" ht="15.75">
      <c r="A51" s="29" t="s">
        <v>77</v>
      </c>
      <c r="B51" s="30"/>
      <c r="C51" s="31"/>
      <c r="D51" s="32">
        <f aca="true" t="shared" si="12" ref="D51:M51">SUM(D52:D53)</f>
        <v>35254</v>
      </c>
      <c r="E51" s="32">
        <f t="shared" si="12"/>
        <v>8990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44244</v>
      </c>
      <c r="O51" s="45">
        <f t="shared" si="8"/>
        <v>40.00361663652803</v>
      </c>
      <c r="P51" s="9"/>
    </row>
    <row r="52" spans="1:16" ht="15">
      <c r="A52" s="12"/>
      <c r="B52" s="25">
        <v>381</v>
      </c>
      <c r="C52" s="20" t="s">
        <v>78</v>
      </c>
      <c r="D52" s="46">
        <v>0</v>
      </c>
      <c r="E52" s="46">
        <v>8990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8990</v>
      </c>
      <c r="O52" s="47">
        <f t="shared" si="8"/>
        <v>8.128390596745026</v>
      </c>
      <c r="P52" s="9"/>
    </row>
    <row r="53" spans="1:16" ht="15.75" thickBot="1">
      <c r="A53" s="12"/>
      <c r="B53" s="25">
        <v>383</v>
      </c>
      <c r="C53" s="20" t="s">
        <v>84</v>
      </c>
      <c r="D53" s="46">
        <v>35254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35254</v>
      </c>
      <c r="O53" s="47">
        <f t="shared" si="8"/>
        <v>31.875226039783</v>
      </c>
      <c r="P53" s="9"/>
    </row>
    <row r="54" spans="1:119" ht="16.5" thickBot="1">
      <c r="A54" s="14" t="s">
        <v>46</v>
      </c>
      <c r="B54" s="23"/>
      <c r="C54" s="22"/>
      <c r="D54" s="15">
        <f aca="true" t="shared" si="13" ref="D54:M54">SUM(D5,D15,D21,D31,D41,D44,D51)</f>
        <v>1336416</v>
      </c>
      <c r="E54" s="15">
        <f t="shared" si="13"/>
        <v>37623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661187</v>
      </c>
      <c r="J54" s="15">
        <f t="shared" si="13"/>
        <v>0</v>
      </c>
      <c r="K54" s="15">
        <f t="shared" si="13"/>
        <v>77382</v>
      </c>
      <c r="L54" s="15">
        <f t="shared" si="13"/>
        <v>0</v>
      </c>
      <c r="M54" s="15">
        <f t="shared" si="13"/>
        <v>0</v>
      </c>
      <c r="N54" s="15">
        <f t="shared" si="10"/>
        <v>2112608</v>
      </c>
      <c r="O54" s="38">
        <f t="shared" si="8"/>
        <v>1910.133815551537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114</v>
      </c>
      <c r="M56" s="48"/>
      <c r="N56" s="48"/>
      <c r="O56" s="43">
        <v>1106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865522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22939</v>
      </c>
      <c r="J5" s="27">
        <f t="shared" si="0"/>
        <v>0</v>
      </c>
      <c r="K5" s="27">
        <f t="shared" si="0"/>
        <v>10022</v>
      </c>
      <c r="L5" s="27">
        <f t="shared" si="0"/>
        <v>0</v>
      </c>
      <c r="M5" s="27">
        <f t="shared" si="0"/>
        <v>0</v>
      </c>
      <c r="N5" s="28">
        <f>SUM(D5:M5)</f>
        <v>898483</v>
      </c>
      <c r="O5" s="33">
        <f aca="true" t="shared" si="1" ref="O5:O36">(N5/O$56)</f>
        <v>825.0532598714417</v>
      </c>
      <c r="P5" s="6"/>
    </row>
    <row r="6" spans="1:16" ht="15">
      <c r="A6" s="12"/>
      <c r="B6" s="25">
        <v>311</v>
      </c>
      <c r="C6" s="20" t="s">
        <v>2</v>
      </c>
      <c r="D6" s="46">
        <v>631071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631071</v>
      </c>
      <c r="O6" s="47">
        <f t="shared" si="1"/>
        <v>579.4958677685951</v>
      </c>
      <c r="P6" s="9"/>
    </row>
    <row r="7" spans="1:16" ht="15">
      <c r="A7" s="12"/>
      <c r="B7" s="25">
        <v>312.41</v>
      </c>
      <c r="C7" s="20" t="s">
        <v>10</v>
      </c>
      <c r="D7" s="46">
        <v>19394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19394</v>
      </c>
      <c r="O7" s="47">
        <f t="shared" si="1"/>
        <v>17.808999081726355</v>
      </c>
      <c r="P7" s="9"/>
    </row>
    <row r="8" spans="1:16" ht="15">
      <c r="A8" s="12"/>
      <c r="B8" s="25">
        <v>312.52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10022</v>
      </c>
      <c r="L8" s="46">
        <v>0</v>
      </c>
      <c r="M8" s="46">
        <v>0</v>
      </c>
      <c r="N8" s="46">
        <f>SUM(D8:M8)</f>
        <v>10022</v>
      </c>
      <c r="O8" s="47">
        <f t="shared" si="1"/>
        <v>9.202938475665748</v>
      </c>
      <c r="P8" s="9"/>
    </row>
    <row r="9" spans="1:16" ht="15">
      <c r="A9" s="12"/>
      <c r="B9" s="25">
        <v>312.6</v>
      </c>
      <c r="C9" s="20" t="s">
        <v>11</v>
      </c>
      <c r="D9" s="46">
        <v>102660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102660</v>
      </c>
      <c r="O9" s="47">
        <f t="shared" si="1"/>
        <v>94.26997245179064</v>
      </c>
      <c r="P9" s="9"/>
    </row>
    <row r="10" spans="1:16" ht="15">
      <c r="A10" s="12"/>
      <c r="B10" s="25">
        <v>314.1</v>
      </c>
      <c r="C10" s="20" t="s">
        <v>12</v>
      </c>
      <c r="D10" s="46">
        <v>74752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74752</v>
      </c>
      <c r="O10" s="47">
        <f t="shared" si="1"/>
        <v>68.64279155188247</v>
      </c>
      <c r="P10" s="9"/>
    </row>
    <row r="11" spans="1:16" ht="15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22939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22939</v>
      </c>
      <c r="O11" s="47">
        <f t="shared" si="1"/>
        <v>21.064279155188245</v>
      </c>
      <c r="P11" s="9"/>
    </row>
    <row r="12" spans="1:16" ht="15">
      <c r="A12" s="12"/>
      <c r="B12" s="25">
        <v>314.8</v>
      </c>
      <c r="C12" s="20" t="s">
        <v>72</v>
      </c>
      <c r="D12" s="46">
        <v>3094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3094</v>
      </c>
      <c r="O12" s="47">
        <f t="shared" si="1"/>
        <v>2.8411386593204777</v>
      </c>
      <c r="P12" s="9"/>
    </row>
    <row r="13" spans="1:16" ht="15">
      <c r="A13" s="12"/>
      <c r="B13" s="25">
        <v>315</v>
      </c>
      <c r="C13" s="20" t="s">
        <v>90</v>
      </c>
      <c r="D13" s="46">
        <v>34551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34551</v>
      </c>
      <c r="O13" s="47">
        <f t="shared" si="1"/>
        <v>31.727272727272727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150617</v>
      </c>
      <c r="E14" s="32">
        <f t="shared" si="3"/>
        <v>11420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1">SUM(D14:M14)</f>
        <v>162037</v>
      </c>
      <c r="O14" s="45">
        <f t="shared" si="1"/>
        <v>148.7943067033976</v>
      </c>
      <c r="P14" s="10"/>
    </row>
    <row r="15" spans="1:16" ht="15">
      <c r="A15" s="12"/>
      <c r="B15" s="25">
        <v>322</v>
      </c>
      <c r="C15" s="20" t="s">
        <v>0</v>
      </c>
      <c r="D15" s="46">
        <v>25786</v>
      </c>
      <c r="E15" s="46">
        <v>11295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37081</v>
      </c>
      <c r="O15" s="47">
        <f t="shared" si="1"/>
        <v>34.05050505050505</v>
      </c>
      <c r="P15" s="9"/>
    </row>
    <row r="16" spans="1:16" ht="15">
      <c r="A16" s="12"/>
      <c r="B16" s="25">
        <v>323.1</v>
      </c>
      <c r="C16" s="20" t="s">
        <v>16</v>
      </c>
      <c r="D16" s="46">
        <v>63234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63234</v>
      </c>
      <c r="O16" s="47">
        <f t="shared" si="1"/>
        <v>58.06611570247934</v>
      </c>
      <c r="P16" s="9"/>
    </row>
    <row r="17" spans="1:16" ht="15">
      <c r="A17" s="12"/>
      <c r="B17" s="25">
        <v>323.2</v>
      </c>
      <c r="C17" s="20" t="s">
        <v>17</v>
      </c>
      <c r="D17" s="46">
        <v>55321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55321</v>
      </c>
      <c r="O17" s="47">
        <f t="shared" si="1"/>
        <v>50.79981634527089</v>
      </c>
      <c r="P17" s="9"/>
    </row>
    <row r="18" spans="1:16" ht="15">
      <c r="A18" s="12"/>
      <c r="B18" s="25">
        <v>323.4</v>
      </c>
      <c r="C18" s="20" t="s">
        <v>18</v>
      </c>
      <c r="D18" s="46">
        <v>1894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1894</v>
      </c>
      <c r="O18" s="47">
        <f t="shared" si="1"/>
        <v>1.73921028466483</v>
      </c>
      <c r="P18" s="9"/>
    </row>
    <row r="19" spans="1:16" ht="15">
      <c r="A19" s="12"/>
      <c r="B19" s="25">
        <v>329</v>
      </c>
      <c r="C19" s="20" t="s">
        <v>19</v>
      </c>
      <c r="D19" s="46">
        <v>125</v>
      </c>
      <c r="E19" s="46">
        <v>125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</v>
      </c>
      <c r="O19" s="47">
        <f t="shared" si="1"/>
        <v>0.2295684113865932</v>
      </c>
      <c r="P19" s="9"/>
    </row>
    <row r="20" spans="1:16" ht="15">
      <c r="A20" s="12"/>
      <c r="B20" s="25">
        <v>367</v>
      </c>
      <c r="C20" s="20" t="s">
        <v>58</v>
      </c>
      <c r="D20" s="46">
        <v>4257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4257</v>
      </c>
      <c r="O20" s="47">
        <f t="shared" si="1"/>
        <v>3.909090909090909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SUM(D22:D30)</f>
        <v>137009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137009</v>
      </c>
      <c r="O21" s="45">
        <f t="shared" si="1"/>
        <v>125.811753902663</v>
      </c>
      <c r="P21" s="10"/>
    </row>
    <row r="22" spans="1:16" ht="15">
      <c r="A22" s="12"/>
      <c r="B22" s="25">
        <v>331.2</v>
      </c>
      <c r="C22" s="20" t="s">
        <v>20</v>
      </c>
      <c r="D22" s="46">
        <v>1977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1977</v>
      </c>
      <c r="O22" s="47">
        <f t="shared" si="1"/>
        <v>1.815426997245179</v>
      </c>
      <c r="P22" s="9"/>
    </row>
    <row r="23" spans="1:16" ht="15">
      <c r="A23" s="12"/>
      <c r="B23" s="25">
        <v>335.12</v>
      </c>
      <c r="C23" s="20" t="s">
        <v>91</v>
      </c>
      <c r="D23" s="46">
        <v>25217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25217</v>
      </c>
      <c r="O23" s="47">
        <f t="shared" si="1"/>
        <v>23.156106519742885</v>
      </c>
      <c r="P23" s="9"/>
    </row>
    <row r="24" spans="1:16" ht="15">
      <c r="A24" s="12"/>
      <c r="B24" s="25">
        <v>335.15</v>
      </c>
      <c r="C24" s="20" t="s">
        <v>92</v>
      </c>
      <c r="D24" s="46">
        <v>1370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1370</v>
      </c>
      <c r="O24" s="47">
        <f t="shared" si="1"/>
        <v>1.2580348943985307</v>
      </c>
      <c r="P24" s="9"/>
    </row>
    <row r="25" spans="1:16" ht="15">
      <c r="A25" s="12"/>
      <c r="B25" s="25">
        <v>335.18</v>
      </c>
      <c r="C25" s="20" t="s">
        <v>93</v>
      </c>
      <c r="D25" s="46">
        <v>57641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57641</v>
      </c>
      <c r="O25" s="47">
        <f t="shared" si="1"/>
        <v>52.93021120293847</v>
      </c>
      <c r="P25" s="9"/>
    </row>
    <row r="26" spans="1:16" ht="15">
      <c r="A26" s="12"/>
      <c r="B26" s="25">
        <v>335.9</v>
      </c>
      <c r="C26" s="20" t="s">
        <v>26</v>
      </c>
      <c r="D26" s="46">
        <v>10022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10022</v>
      </c>
      <c r="O26" s="47">
        <f t="shared" si="1"/>
        <v>9.202938475665748</v>
      </c>
      <c r="P26" s="9"/>
    </row>
    <row r="27" spans="1:16" ht="15">
      <c r="A27" s="12"/>
      <c r="B27" s="25">
        <v>337.2</v>
      </c>
      <c r="C27" s="20" t="s">
        <v>110</v>
      </c>
      <c r="D27" s="46">
        <v>1502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1502</v>
      </c>
      <c r="O27" s="47">
        <f t="shared" si="1"/>
        <v>1.379247015610652</v>
      </c>
      <c r="P27" s="9"/>
    </row>
    <row r="28" spans="1:16" ht="15">
      <c r="A28" s="12"/>
      <c r="B28" s="25">
        <v>337.3</v>
      </c>
      <c r="C28" s="20" t="s">
        <v>27</v>
      </c>
      <c r="D28" s="46">
        <v>8823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8823</v>
      </c>
      <c r="O28" s="47">
        <f t="shared" si="1"/>
        <v>8.101928374655648</v>
      </c>
      <c r="P28" s="9"/>
    </row>
    <row r="29" spans="1:16" ht="15">
      <c r="A29" s="12"/>
      <c r="B29" s="25">
        <v>337.7</v>
      </c>
      <c r="C29" s="20" t="s">
        <v>29</v>
      </c>
      <c r="D29" s="46">
        <v>29296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29296</v>
      </c>
      <c r="O29" s="47">
        <f t="shared" si="1"/>
        <v>26.901744719926537</v>
      </c>
      <c r="P29" s="9"/>
    </row>
    <row r="30" spans="1:16" ht="15">
      <c r="A30" s="12"/>
      <c r="B30" s="25">
        <v>338</v>
      </c>
      <c r="C30" s="20" t="s">
        <v>31</v>
      </c>
      <c r="D30" s="46">
        <v>1161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1161</v>
      </c>
      <c r="O30" s="47">
        <f t="shared" si="1"/>
        <v>1.0661157024793388</v>
      </c>
      <c r="P30" s="9"/>
    </row>
    <row r="31" spans="1:16" ht="15.75">
      <c r="A31" s="29" t="s">
        <v>36</v>
      </c>
      <c r="B31" s="30"/>
      <c r="C31" s="31"/>
      <c r="D31" s="32">
        <f aca="true" t="shared" si="6" ref="D31:M31">SUM(D32:D40)</f>
        <v>6758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518299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525057</v>
      </c>
      <c r="O31" s="45">
        <f t="shared" si="1"/>
        <v>482.1460055096419</v>
      </c>
      <c r="P31" s="10"/>
    </row>
    <row r="32" spans="1:16" ht="15">
      <c r="A32" s="12"/>
      <c r="B32" s="25">
        <v>341.9</v>
      </c>
      <c r="C32" s="20" t="s">
        <v>94</v>
      </c>
      <c r="D32" s="46">
        <v>2048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2048</v>
      </c>
      <c r="O32" s="47">
        <f t="shared" si="1"/>
        <v>1.8806244260789715</v>
      </c>
      <c r="P32" s="9"/>
    </row>
    <row r="33" spans="1:16" ht="15">
      <c r="A33" s="12"/>
      <c r="B33" s="25">
        <v>343.3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207902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207902</v>
      </c>
      <c r="O33" s="47">
        <f t="shared" si="1"/>
        <v>190.910927456382</v>
      </c>
      <c r="P33" s="9"/>
    </row>
    <row r="34" spans="1:16" ht="15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74097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74097</v>
      </c>
      <c r="O34" s="47">
        <f t="shared" si="1"/>
        <v>68.04132231404958</v>
      </c>
      <c r="P34" s="9"/>
    </row>
    <row r="35" spans="1:16" ht="15">
      <c r="A35" s="12"/>
      <c r="B35" s="25">
        <v>343.5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161037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161037</v>
      </c>
      <c r="O35" s="47">
        <f t="shared" si="1"/>
        <v>147.87603305785123</v>
      </c>
      <c r="P35" s="9"/>
    </row>
    <row r="36" spans="1:16" ht="15">
      <c r="A36" s="12"/>
      <c r="B36" s="25">
        <v>343.6</v>
      </c>
      <c r="C36" s="20" t="s">
        <v>42</v>
      </c>
      <c r="D36" s="46">
        <v>55</v>
      </c>
      <c r="E36" s="46">
        <v>0</v>
      </c>
      <c r="F36" s="46">
        <v>0</v>
      </c>
      <c r="G36" s="46">
        <v>0</v>
      </c>
      <c r="H36" s="46">
        <v>0</v>
      </c>
      <c r="I36" s="46">
        <v>69518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69573</v>
      </c>
      <c r="O36" s="47">
        <f t="shared" si="1"/>
        <v>63.887052341597794</v>
      </c>
      <c r="P36" s="9"/>
    </row>
    <row r="37" spans="1:16" ht="15">
      <c r="A37" s="12"/>
      <c r="B37" s="25">
        <v>343.8</v>
      </c>
      <c r="C37" s="20" t="s">
        <v>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5745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5745</v>
      </c>
      <c r="O37" s="47">
        <f aca="true" t="shared" si="8" ref="O37:O54">(N37/O$56)</f>
        <v>5.2754820936639115</v>
      </c>
      <c r="P37" s="9"/>
    </row>
    <row r="38" spans="1:16" ht="15">
      <c r="A38" s="12"/>
      <c r="B38" s="25">
        <v>343.9</v>
      </c>
      <c r="C38" s="20" t="s">
        <v>43</v>
      </c>
      <c r="D38" s="46">
        <v>2548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2548</v>
      </c>
      <c r="O38" s="47">
        <f t="shared" si="8"/>
        <v>2.3397612488521577</v>
      </c>
      <c r="P38" s="9"/>
    </row>
    <row r="39" spans="1:16" ht="15">
      <c r="A39" s="12"/>
      <c r="B39" s="25">
        <v>347.1</v>
      </c>
      <c r="C39" s="20" t="s">
        <v>44</v>
      </c>
      <c r="D39" s="46">
        <v>922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922</v>
      </c>
      <c r="O39" s="47">
        <f t="shared" si="8"/>
        <v>0.8466483011937558</v>
      </c>
      <c r="P39" s="9"/>
    </row>
    <row r="40" spans="1:16" ht="15">
      <c r="A40" s="12"/>
      <c r="B40" s="25">
        <v>347.4</v>
      </c>
      <c r="C40" s="20" t="s">
        <v>45</v>
      </c>
      <c r="D40" s="46">
        <v>1185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1185</v>
      </c>
      <c r="O40" s="47">
        <f t="shared" si="8"/>
        <v>1.0881542699724518</v>
      </c>
      <c r="P40" s="9"/>
    </row>
    <row r="41" spans="1:16" ht="15.75">
      <c r="A41" s="29" t="s">
        <v>37</v>
      </c>
      <c r="B41" s="30"/>
      <c r="C41" s="31"/>
      <c r="D41" s="32">
        <f aca="true" t="shared" si="9" ref="D41:M41">SUM(D42:D44)</f>
        <v>9290</v>
      </c>
      <c r="E41" s="32">
        <f t="shared" si="9"/>
        <v>1073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4">SUM(D41:M41)</f>
        <v>10363</v>
      </c>
      <c r="O41" s="45">
        <f t="shared" si="8"/>
        <v>9.516069788797061</v>
      </c>
      <c r="P41" s="10"/>
    </row>
    <row r="42" spans="1:16" ht="15">
      <c r="A42" s="13"/>
      <c r="B42" s="39">
        <v>351.1</v>
      </c>
      <c r="C42" s="21" t="s">
        <v>83</v>
      </c>
      <c r="D42" s="46">
        <v>8540</v>
      </c>
      <c r="E42" s="46">
        <v>1073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9613</v>
      </c>
      <c r="O42" s="47">
        <f t="shared" si="8"/>
        <v>8.827364554637281</v>
      </c>
      <c r="P42" s="9"/>
    </row>
    <row r="43" spans="1:16" ht="15">
      <c r="A43" s="13"/>
      <c r="B43" s="39">
        <v>352</v>
      </c>
      <c r="C43" s="21" t="s">
        <v>50</v>
      </c>
      <c r="D43" s="46">
        <v>673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673</v>
      </c>
      <c r="O43" s="47">
        <f t="shared" si="8"/>
        <v>0.6179981634527089</v>
      </c>
      <c r="P43" s="9"/>
    </row>
    <row r="44" spans="1:16" ht="15">
      <c r="A44" s="13"/>
      <c r="B44" s="39">
        <v>359</v>
      </c>
      <c r="C44" s="21" t="s">
        <v>52</v>
      </c>
      <c r="D44" s="46">
        <v>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77</v>
      </c>
      <c r="O44" s="47">
        <f t="shared" si="8"/>
        <v>0.0707070707070707</v>
      </c>
      <c r="P44" s="9"/>
    </row>
    <row r="45" spans="1:16" ht="15.75">
      <c r="A45" s="29" t="s">
        <v>3</v>
      </c>
      <c r="B45" s="30"/>
      <c r="C45" s="31"/>
      <c r="D45" s="32">
        <f aca="true" t="shared" si="11" ref="D45:M45">SUM(D46:D51)</f>
        <v>34168</v>
      </c>
      <c r="E45" s="32">
        <f t="shared" si="11"/>
        <v>8347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5103</v>
      </c>
      <c r="J45" s="32">
        <f t="shared" si="11"/>
        <v>0</v>
      </c>
      <c r="K45" s="32">
        <f t="shared" si="11"/>
        <v>183022</v>
      </c>
      <c r="L45" s="32">
        <f t="shared" si="11"/>
        <v>0</v>
      </c>
      <c r="M45" s="32">
        <f t="shared" si="11"/>
        <v>0</v>
      </c>
      <c r="N45" s="32">
        <f t="shared" si="10"/>
        <v>230640</v>
      </c>
      <c r="O45" s="45">
        <f t="shared" si="8"/>
        <v>211.79063360881543</v>
      </c>
      <c r="P45" s="10"/>
    </row>
    <row r="46" spans="1:16" ht="15">
      <c r="A46" s="12"/>
      <c r="B46" s="25">
        <v>361.1</v>
      </c>
      <c r="C46" s="20" t="s">
        <v>54</v>
      </c>
      <c r="D46" s="46">
        <v>4673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-2411</v>
      </c>
      <c r="L46" s="46">
        <v>0</v>
      </c>
      <c r="M46" s="46">
        <v>0</v>
      </c>
      <c r="N46" s="46">
        <f t="shared" si="10"/>
        <v>2262</v>
      </c>
      <c r="O46" s="47">
        <f t="shared" si="8"/>
        <v>2.077134986225895</v>
      </c>
      <c r="P46" s="9"/>
    </row>
    <row r="47" spans="1:16" ht="15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98019</v>
      </c>
      <c r="L47" s="46">
        <v>0</v>
      </c>
      <c r="M47" s="46">
        <v>0</v>
      </c>
      <c r="N47" s="46">
        <f t="shared" si="10"/>
        <v>98019</v>
      </c>
      <c r="O47" s="47">
        <f t="shared" si="8"/>
        <v>90.00826446280992</v>
      </c>
      <c r="P47" s="9"/>
    </row>
    <row r="48" spans="1:16" ht="15">
      <c r="A48" s="12"/>
      <c r="B48" s="25">
        <v>364</v>
      </c>
      <c r="C48" s="20" t="s">
        <v>95</v>
      </c>
      <c r="D48" s="46">
        <v>0</v>
      </c>
      <c r="E48" s="46">
        <v>8347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8347</v>
      </c>
      <c r="O48" s="47">
        <f t="shared" si="8"/>
        <v>7.664830119375574</v>
      </c>
      <c r="P48" s="9"/>
    </row>
    <row r="49" spans="1:16" ht="15">
      <c r="A49" s="12"/>
      <c r="B49" s="25">
        <v>366</v>
      </c>
      <c r="C49" s="20" t="s">
        <v>57</v>
      </c>
      <c r="D49" s="46">
        <v>2212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2212</v>
      </c>
      <c r="O49" s="47">
        <f t="shared" si="8"/>
        <v>2.0312213039485765</v>
      </c>
      <c r="P49" s="9"/>
    </row>
    <row r="50" spans="1:16" ht="15">
      <c r="A50" s="12"/>
      <c r="B50" s="25">
        <v>368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87414</v>
      </c>
      <c r="L50" s="46">
        <v>0</v>
      </c>
      <c r="M50" s="46">
        <v>0</v>
      </c>
      <c r="N50" s="46">
        <f t="shared" si="10"/>
        <v>87414</v>
      </c>
      <c r="O50" s="47">
        <f t="shared" si="8"/>
        <v>80.26997245179064</v>
      </c>
      <c r="P50" s="9"/>
    </row>
    <row r="51" spans="1:16" ht="15">
      <c r="A51" s="12"/>
      <c r="B51" s="25">
        <v>369.9</v>
      </c>
      <c r="C51" s="20" t="s">
        <v>60</v>
      </c>
      <c r="D51" s="46">
        <v>27283</v>
      </c>
      <c r="E51" s="46">
        <v>0</v>
      </c>
      <c r="F51" s="46">
        <v>0</v>
      </c>
      <c r="G51" s="46">
        <v>0</v>
      </c>
      <c r="H51" s="46">
        <v>0</v>
      </c>
      <c r="I51" s="46">
        <v>5103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32386</v>
      </c>
      <c r="O51" s="47">
        <f t="shared" si="8"/>
        <v>29.73921028466483</v>
      </c>
      <c r="P51" s="9"/>
    </row>
    <row r="52" spans="1:16" ht="15.75">
      <c r="A52" s="29" t="s">
        <v>77</v>
      </c>
      <c r="B52" s="30"/>
      <c r="C52" s="31"/>
      <c r="D52" s="32">
        <f aca="true" t="shared" si="12" ref="D52:M52">SUM(D53:D53)</f>
        <v>67461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67461</v>
      </c>
      <c r="O52" s="45">
        <f t="shared" si="8"/>
        <v>61.94765840220386</v>
      </c>
      <c r="P52" s="9"/>
    </row>
    <row r="53" spans="1:16" ht="15.75" thickBot="1">
      <c r="A53" s="12"/>
      <c r="B53" s="25">
        <v>383</v>
      </c>
      <c r="C53" s="20" t="s">
        <v>84</v>
      </c>
      <c r="D53" s="46">
        <v>67461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67461</v>
      </c>
      <c r="O53" s="47">
        <f t="shared" si="8"/>
        <v>61.94765840220386</v>
      </c>
      <c r="P53" s="9"/>
    </row>
    <row r="54" spans="1:119" ht="16.5" thickBot="1">
      <c r="A54" s="14" t="s">
        <v>46</v>
      </c>
      <c r="B54" s="23"/>
      <c r="C54" s="22"/>
      <c r="D54" s="15">
        <f aca="true" t="shared" si="13" ref="D54:M54">SUM(D5,D14,D21,D31,D41,D45,D52)</f>
        <v>1270825</v>
      </c>
      <c r="E54" s="15">
        <f t="shared" si="13"/>
        <v>20840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546341</v>
      </c>
      <c r="J54" s="15">
        <f t="shared" si="13"/>
        <v>0</v>
      </c>
      <c r="K54" s="15">
        <f t="shared" si="13"/>
        <v>193044</v>
      </c>
      <c r="L54" s="15">
        <f t="shared" si="13"/>
        <v>0</v>
      </c>
      <c r="M54" s="15">
        <f t="shared" si="13"/>
        <v>0</v>
      </c>
      <c r="N54" s="15">
        <f t="shared" si="10"/>
        <v>2031050</v>
      </c>
      <c r="O54" s="38">
        <f t="shared" si="8"/>
        <v>1865.0596877869605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111</v>
      </c>
      <c r="M56" s="48"/>
      <c r="N56" s="48"/>
      <c r="O56" s="43">
        <v>1089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808230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23747</v>
      </c>
      <c r="J5" s="27">
        <f t="shared" si="0"/>
        <v>0</v>
      </c>
      <c r="K5" s="27">
        <f t="shared" si="0"/>
        <v>10265</v>
      </c>
      <c r="L5" s="27">
        <f t="shared" si="0"/>
        <v>0</v>
      </c>
      <c r="M5" s="27">
        <f t="shared" si="0"/>
        <v>0</v>
      </c>
      <c r="N5" s="28">
        <f>SUM(D5:M5)</f>
        <v>842242</v>
      </c>
      <c r="O5" s="33">
        <f aca="true" t="shared" si="1" ref="O5:O48">(N5/O$50)</f>
        <v>777.6934441366574</v>
      </c>
      <c r="P5" s="6"/>
    </row>
    <row r="6" spans="1:16" ht="15">
      <c r="A6" s="12"/>
      <c r="B6" s="25">
        <v>311</v>
      </c>
      <c r="C6" s="20" t="s">
        <v>2</v>
      </c>
      <c r="D6" s="46">
        <v>582772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582772</v>
      </c>
      <c r="O6" s="47">
        <f t="shared" si="1"/>
        <v>538.1089566020314</v>
      </c>
      <c r="P6" s="9"/>
    </row>
    <row r="7" spans="1:16" ht="15">
      <c r="A7" s="12"/>
      <c r="B7" s="25">
        <v>312.41</v>
      </c>
      <c r="C7" s="20" t="s">
        <v>10</v>
      </c>
      <c r="D7" s="46">
        <v>18823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18823</v>
      </c>
      <c r="O7" s="47">
        <f t="shared" si="1"/>
        <v>17.380424746075715</v>
      </c>
      <c r="P7" s="9"/>
    </row>
    <row r="8" spans="1:16" ht="15">
      <c r="A8" s="12"/>
      <c r="B8" s="25">
        <v>312.52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10265</v>
      </c>
      <c r="L8" s="46">
        <v>0</v>
      </c>
      <c r="M8" s="46">
        <v>0</v>
      </c>
      <c r="N8" s="46">
        <f>SUM(D8:M8)</f>
        <v>10265</v>
      </c>
      <c r="O8" s="47">
        <f t="shared" si="1"/>
        <v>9.478301015697138</v>
      </c>
      <c r="P8" s="9"/>
    </row>
    <row r="9" spans="1:16" ht="15">
      <c r="A9" s="12"/>
      <c r="B9" s="25">
        <v>312.6</v>
      </c>
      <c r="C9" s="20" t="s">
        <v>11</v>
      </c>
      <c r="D9" s="46">
        <v>96589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96589</v>
      </c>
      <c r="O9" s="47">
        <f t="shared" si="1"/>
        <v>89.1865189289012</v>
      </c>
      <c r="P9" s="9"/>
    </row>
    <row r="10" spans="1:16" ht="15">
      <c r="A10" s="12"/>
      <c r="B10" s="25">
        <v>314.1</v>
      </c>
      <c r="C10" s="20" t="s">
        <v>12</v>
      </c>
      <c r="D10" s="46">
        <v>68718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68718</v>
      </c>
      <c r="O10" s="47">
        <f t="shared" si="1"/>
        <v>63.45152354570637</v>
      </c>
      <c r="P10" s="9"/>
    </row>
    <row r="11" spans="1:16" ht="15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23747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23747</v>
      </c>
      <c r="O11" s="47">
        <f t="shared" si="1"/>
        <v>21.927054478301017</v>
      </c>
      <c r="P11" s="9"/>
    </row>
    <row r="12" spans="1:16" ht="15">
      <c r="A12" s="12"/>
      <c r="B12" s="25">
        <v>314.8</v>
      </c>
      <c r="C12" s="20" t="s">
        <v>72</v>
      </c>
      <c r="D12" s="46">
        <v>1972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1972</v>
      </c>
      <c r="O12" s="47">
        <f t="shared" si="1"/>
        <v>1.8208679593721144</v>
      </c>
      <c r="P12" s="9"/>
    </row>
    <row r="13" spans="1:16" ht="15">
      <c r="A13" s="12"/>
      <c r="B13" s="25">
        <v>315</v>
      </c>
      <c r="C13" s="20" t="s">
        <v>90</v>
      </c>
      <c r="D13" s="46">
        <v>39356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39356</v>
      </c>
      <c r="O13" s="47">
        <f t="shared" si="1"/>
        <v>36.339796860572484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SUM(D15:D19)</f>
        <v>136160</v>
      </c>
      <c r="E14" s="32">
        <f t="shared" si="3"/>
        <v>1577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7">SUM(D14:M14)</f>
        <v>137737</v>
      </c>
      <c r="O14" s="45">
        <f t="shared" si="1"/>
        <v>127.18097876269621</v>
      </c>
      <c r="P14" s="10"/>
    </row>
    <row r="15" spans="1:16" ht="15">
      <c r="A15" s="12"/>
      <c r="B15" s="25">
        <v>322</v>
      </c>
      <c r="C15" s="20" t="s">
        <v>0</v>
      </c>
      <c r="D15" s="46">
        <v>16784</v>
      </c>
      <c r="E15" s="46">
        <v>1427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18211</v>
      </c>
      <c r="O15" s="47">
        <f t="shared" si="1"/>
        <v>16.81532779316713</v>
      </c>
      <c r="P15" s="9"/>
    </row>
    <row r="16" spans="1:16" ht="15">
      <c r="A16" s="12"/>
      <c r="B16" s="25">
        <v>323.1</v>
      </c>
      <c r="C16" s="20" t="s">
        <v>16</v>
      </c>
      <c r="D16" s="46">
        <v>58440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58440</v>
      </c>
      <c r="O16" s="47">
        <f t="shared" si="1"/>
        <v>53.961218836565095</v>
      </c>
      <c r="P16" s="9"/>
    </row>
    <row r="17" spans="1:16" ht="15">
      <c r="A17" s="12"/>
      <c r="B17" s="25">
        <v>323.2</v>
      </c>
      <c r="C17" s="20" t="s">
        <v>17</v>
      </c>
      <c r="D17" s="46">
        <v>53711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53711</v>
      </c>
      <c r="O17" s="47">
        <f t="shared" si="1"/>
        <v>49.59464450600185</v>
      </c>
      <c r="P17" s="9"/>
    </row>
    <row r="18" spans="1:16" ht="15">
      <c r="A18" s="12"/>
      <c r="B18" s="25">
        <v>323.4</v>
      </c>
      <c r="C18" s="20" t="s">
        <v>18</v>
      </c>
      <c r="D18" s="46">
        <v>1680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1680</v>
      </c>
      <c r="O18" s="47">
        <f t="shared" si="1"/>
        <v>1.551246537396122</v>
      </c>
      <c r="P18" s="9"/>
    </row>
    <row r="19" spans="1:16" ht="15">
      <c r="A19" s="12"/>
      <c r="B19" s="25">
        <v>329</v>
      </c>
      <c r="C19" s="20" t="s">
        <v>19</v>
      </c>
      <c r="D19" s="46">
        <v>5545</v>
      </c>
      <c r="E19" s="46">
        <v>150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5695</v>
      </c>
      <c r="O19" s="47">
        <f t="shared" si="1"/>
        <v>5.2585410895660205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SUM(D21:D26)</f>
        <v>254262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254262</v>
      </c>
      <c r="O20" s="45">
        <f t="shared" si="1"/>
        <v>234.77562326869807</v>
      </c>
      <c r="P20" s="10"/>
    </row>
    <row r="21" spans="1:16" ht="15">
      <c r="A21" s="12"/>
      <c r="B21" s="25">
        <v>331.2</v>
      </c>
      <c r="C21" s="20" t="s">
        <v>20</v>
      </c>
      <c r="D21" s="46">
        <v>2433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2433</v>
      </c>
      <c r="O21" s="47">
        <f t="shared" si="1"/>
        <v>2.2465373961218837</v>
      </c>
      <c r="P21" s="9"/>
    </row>
    <row r="22" spans="1:16" ht="15">
      <c r="A22" s="12"/>
      <c r="B22" s="25">
        <v>335.12</v>
      </c>
      <c r="C22" s="20" t="s">
        <v>91</v>
      </c>
      <c r="D22" s="46">
        <v>23665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23665</v>
      </c>
      <c r="O22" s="47">
        <f t="shared" si="1"/>
        <v>21.85133887349954</v>
      </c>
      <c r="P22" s="9"/>
    </row>
    <row r="23" spans="1:16" ht="15">
      <c r="A23" s="12"/>
      <c r="B23" s="25">
        <v>335.15</v>
      </c>
      <c r="C23" s="20" t="s">
        <v>92</v>
      </c>
      <c r="D23" s="46">
        <v>1321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1321</v>
      </c>
      <c r="O23" s="47">
        <f t="shared" si="1"/>
        <v>1.2197599261311172</v>
      </c>
      <c r="P23" s="9"/>
    </row>
    <row r="24" spans="1:16" ht="15">
      <c r="A24" s="12"/>
      <c r="B24" s="25">
        <v>335.18</v>
      </c>
      <c r="C24" s="20" t="s">
        <v>93</v>
      </c>
      <c r="D24" s="46">
        <v>53157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53157</v>
      </c>
      <c r="O24" s="47">
        <f t="shared" si="1"/>
        <v>49.08310249307479</v>
      </c>
      <c r="P24" s="9"/>
    </row>
    <row r="25" spans="1:16" ht="15">
      <c r="A25" s="12"/>
      <c r="B25" s="25">
        <v>337.7</v>
      </c>
      <c r="C25" s="20" t="s">
        <v>29</v>
      </c>
      <c r="D25" s="46">
        <v>172813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172813</v>
      </c>
      <c r="O25" s="47">
        <f t="shared" si="1"/>
        <v>159.56879039704523</v>
      </c>
      <c r="P25" s="9"/>
    </row>
    <row r="26" spans="1:16" ht="15">
      <c r="A26" s="12"/>
      <c r="B26" s="25">
        <v>338</v>
      </c>
      <c r="C26" s="20" t="s">
        <v>31</v>
      </c>
      <c r="D26" s="46">
        <v>873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873</v>
      </c>
      <c r="O26" s="47">
        <f t="shared" si="1"/>
        <v>0.8060941828254847</v>
      </c>
      <c r="P26" s="9"/>
    </row>
    <row r="27" spans="1:16" ht="15.75">
      <c r="A27" s="29" t="s">
        <v>36</v>
      </c>
      <c r="B27" s="30"/>
      <c r="C27" s="31"/>
      <c r="D27" s="32">
        <f aca="true" t="shared" si="6" ref="D27:M27">SUM(D28:D36)</f>
        <v>5653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492887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498540</v>
      </c>
      <c r="O27" s="45">
        <f t="shared" si="1"/>
        <v>460.33240997229916</v>
      </c>
      <c r="P27" s="10"/>
    </row>
    <row r="28" spans="1:16" ht="15">
      <c r="A28" s="12"/>
      <c r="B28" s="25">
        <v>341.9</v>
      </c>
      <c r="C28" s="20" t="s">
        <v>94</v>
      </c>
      <c r="D28" s="46">
        <v>1212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6">SUM(D28:M28)</f>
        <v>1212</v>
      </c>
      <c r="O28" s="47">
        <f t="shared" si="1"/>
        <v>1.1191135734072022</v>
      </c>
      <c r="P28" s="9"/>
    </row>
    <row r="29" spans="1:16" ht="15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201386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201386</v>
      </c>
      <c r="O29" s="47">
        <f t="shared" si="1"/>
        <v>185.95198522622346</v>
      </c>
      <c r="P29" s="9"/>
    </row>
    <row r="30" spans="1:16" ht="15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74229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74229</v>
      </c>
      <c r="O30" s="47">
        <f t="shared" si="1"/>
        <v>68.54016620498615</v>
      </c>
      <c r="P30" s="9"/>
    </row>
    <row r="31" spans="1:16" ht="15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152610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152610</v>
      </c>
      <c r="O31" s="47">
        <f t="shared" si="1"/>
        <v>140.91412742382272</v>
      </c>
      <c r="P31" s="9"/>
    </row>
    <row r="32" spans="1:16" ht="15">
      <c r="A32" s="12"/>
      <c r="B32" s="25">
        <v>343.6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59797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59797</v>
      </c>
      <c r="O32" s="47">
        <f t="shared" si="1"/>
        <v>55.21421975992613</v>
      </c>
      <c r="P32" s="9"/>
    </row>
    <row r="33" spans="1:16" ht="15">
      <c r="A33" s="12"/>
      <c r="B33" s="25">
        <v>343.8</v>
      </c>
      <c r="C33" s="20" t="s">
        <v>75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4800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4800</v>
      </c>
      <c r="O33" s="47">
        <f t="shared" si="1"/>
        <v>4.43213296398892</v>
      </c>
      <c r="P33" s="9"/>
    </row>
    <row r="34" spans="1:16" ht="15">
      <c r="A34" s="12"/>
      <c r="B34" s="25">
        <v>343.9</v>
      </c>
      <c r="C34" s="20" t="s">
        <v>43</v>
      </c>
      <c r="D34" s="46">
        <v>2371</v>
      </c>
      <c r="E34" s="46">
        <v>0</v>
      </c>
      <c r="F34" s="46">
        <v>0</v>
      </c>
      <c r="G34" s="46">
        <v>0</v>
      </c>
      <c r="H34" s="46">
        <v>0</v>
      </c>
      <c r="I34" s="46">
        <v>65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2436</v>
      </c>
      <c r="O34" s="47">
        <f t="shared" si="1"/>
        <v>2.2493074792243766</v>
      </c>
      <c r="P34" s="9"/>
    </row>
    <row r="35" spans="1:16" ht="15">
      <c r="A35" s="12"/>
      <c r="B35" s="25">
        <v>347.1</v>
      </c>
      <c r="C35" s="20" t="s">
        <v>44</v>
      </c>
      <c r="D35" s="46">
        <v>528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528</v>
      </c>
      <c r="O35" s="47">
        <f t="shared" si="1"/>
        <v>0.48753462603878117</v>
      </c>
      <c r="P35" s="9"/>
    </row>
    <row r="36" spans="1:16" ht="15">
      <c r="A36" s="12"/>
      <c r="B36" s="25">
        <v>347.4</v>
      </c>
      <c r="C36" s="20" t="s">
        <v>45</v>
      </c>
      <c r="D36" s="46">
        <v>1542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1542</v>
      </c>
      <c r="O36" s="47">
        <f t="shared" si="1"/>
        <v>1.4238227146814404</v>
      </c>
      <c r="P36" s="9"/>
    </row>
    <row r="37" spans="1:16" ht="15.75">
      <c r="A37" s="29" t="s">
        <v>37</v>
      </c>
      <c r="B37" s="30"/>
      <c r="C37" s="31"/>
      <c r="D37" s="32">
        <f aca="true" t="shared" si="8" ref="D37:M37">SUM(D38:D40)</f>
        <v>10189</v>
      </c>
      <c r="E37" s="32">
        <f t="shared" si="8"/>
        <v>1135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8">SUM(D37:M37)</f>
        <v>11324</v>
      </c>
      <c r="O37" s="45">
        <f t="shared" si="1"/>
        <v>10.456140350877194</v>
      </c>
      <c r="P37" s="10"/>
    </row>
    <row r="38" spans="1:16" ht="15">
      <c r="A38" s="13"/>
      <c r="B38" s="39">
        <v>351.1</v>
      </c>
      <c r="C38" s="21" t="s">
        <v>83</v>
      </c>
      <c r="D38" s="46">
        <v>9937</v>
      </c>
      <c r="E38" s="46">
        <v>1135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11072</v>
      </c>
      <c r="O38" s="47">
        <f t="shared" si="1"/>
        <v>10.223453370267775</v>
      </c>
      <c r="P38" s="9"/>
    </row>
    <row r="39" spans="1:16" ht="15">
      <c r="A39" s="13"/>
      <c r="B39" s="39">
        <v>352</v>
      </c>
      <c r="C39" s="21" t="s">
        <v>50</v>
      </c>
      <c r="D39" s="46">
        <v>194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194</v>
      </c>
      <c r="O39" s="47">
        <f t="shared" si="1"/>
        <v>0.1791320406278855</v>
      </c>
      <c r="P39" s="9"/>
    </row>
    <row r="40" spans="1:16" ht="15">
      <c r="A40" s="13"/>
      <c r="B40" s="39">
        <v>359</v>
      </c>
      <c r="C40" s="21" t="s">
        <v>52</v>
      </c>
      <c r="D40" s="46">
        <v>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58</v>
      </c>
      <c r="O40" s="47">
        <f t="shared" si="1"/>
        <v>0.05355493998153278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SUM(D42:D47)</f>
        <v>32229</v>
      </c>
      <c r="E41" s="32">
        <f t="shared" si="10"/>
        <v>3032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7310</v>
      </c>
      <c r="J41" s="32">
        <f t="shared" si="10"/>
        <v>0</v>
      </c>
      <c r="K41" s="32">
        <f t="shared" si="10"/>
        <v>200278</v>
      </c>
      <c r="L41" s="32">
        <f t="shared" si="10"/>
        <v>0</v>
      </c>
      <c r="M41" s="32">
        <f t="shared" si="10"/>
        <v>0</v>
      </c>
      <c r="N41" s="32">
        <f t="shared" si="9"/>
        <v>242849</v>
      </c>
      <c r="O41" s="45">
        <f t="shared" si="1"/>
        <v>224.23730378578023</v>
      </c>
      <c r="P41" s="10"/>
    </row>
    <row r="42" spans="1:16" ht="15">
      <c r="A42" s="12"/>
      <c r="B42" s="25">
        <v>361.1</v>
      </c>
      <c r="C42" s="20" t="s">
        <v>54</v>
      </c>
      <c r="D42" s="46">
        <v>4080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-2047</v>
      </c>
      <c r="L42" s="46">
        <v>0</v>
      </c>
      <c r="M42" s="46">
        <v>0</v>
      </c>
      <c r="N42" s="46">
        <f t="shared" si="9"/>
        <v>2033</v>
      </c>
      <c r="O42" s="47">
        <f t="shared" si="1"/>
        <v>1.8771929824561404</v>
      </c>
      <c r="P42" s="9"/>
    </row>
    <row r="43" spans="1:16" ht="15">
      <c r="A43" s="12"/>
      <c r="B43" s="25">
        <v>361.3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118233</v>
      </c>
      <c r="L43" s="46">
        <v>0</v>
      </c>
      <c r="M43" s="46">
        <v>0</v>
      </c>
      <c r="N43" s="46">
        <f t="shared" si="9"/>
        <v>118233</v>
      </c>
      <c r="O43" s="47">
        <f t="shared" si="1"/>
        <v>109.17174515235457</v>
      </c>
      <c r="P43" s="9"/>
    </row>
    <row r="44" spans="1:16" ht="15">
      <c r="A44" s="12"/>
      <c r="B44" s="25">
        <v>364</v>
      </c>
      <c r="C44" s="20" t="s">
        <v>95</v>
      </c>
      <c r="D44" s="46">
        <v>12000</v>
      </c>
      <c r="E44" s="46">
        <v>2832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14832</v>
      </c>
      <c r="O44" s="47">
        <f t="shared" si="1"/>
        <v>13.695290858725762</v>
      </c>
      <c r="P44" s="9"/>
    </row>
    <row r="45" spans="1:16" ht="15">
      <c r="A45" s="12"/>
      <c r="B45" s="25">
        <v>366</v>
      </c>
      <c r="C45" s="20" t="s">
        <v>57</v>
      </c>
      <c r="D45" s="46">
        <v>182</v>
      </c>
      <c r="E45" s="46">
        <v>200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382</v>
      </c>
      <c r="O45" s="47">
        <f t="shared" si="1"/>
        <v>0.3527239150507849</v>
      </c>
      <c r="P45" s="9"/>
    </row>
    <row r="46" spans="1:16" ht="15">
      <c r="A46" s="12"/>
      <c r="B46" s="25">
        <v>368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84092</v>
      </c>
      <c r="L46" s="46">
        <v>0</v>
      </c>
      <c r="M46" s="46">
        <v>0</v>
      </c>
      <c r="N46" s="46">
        <f t="shared" si="9"/>
        <v>84092</v>
      </c>
      <c r="O46" s="47">
        <f t="shared" si="1"/>
        <v>77.64727608494921</v>
      </c>
      <c r="P46" s="9"/>
    </row>
    <row r="47" spans="1:16" ht="15.75" thickBot="1">
      <c r="A47" s="12"/>
      <c r="B47" s="25">
        <v>369.9</v>
      </c>
      <c r="C47" s="20" t="s">
        <v>60</v>
      </c>
      <c r="D47" s="46">
        <v>15967</v>
      </c>
      <c r="E47" s="46">
        <v>0</v>
      </c>
      <c r="F47" s="46">
        <v>0</v>
      </c>
      <c r="G47" s="46">
        <v>0</v>
      </c>
      <c r="H47" s="46">
        <v>0</v>
      </c>
      <c r="I47" s="46">
        <v>7310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23277</v>
      </c>
      <c r="O47" s="47">
        <f t="shared" si="1"/>
        <v>21.493074792243767</v>
      </c>
      <c r="P47" s="9"/>
    </row>
    <row r="48" spans="1:119" ht="16.5" thickBot="1">
      <c r="A48" s="14" t="s">
        <v>46</v>
      </c>
      <c r="B48" s="23"/>
      <c r="C48" s="22"/>
      <c r="D48" s="15">
        <f>SUM(D5,D14,D20,D27,D37,D41)</f>
        <v>1246723</v>
      </c>
      <c r="E48" s="15">
        <f aca="true" t="shared" si="11" ref="E48:M48">SUM(E5,E14,E20,E27,E37,E41)</f>
        <v>5744</v>
      </c>
      <c r="F48" s="15">
        <f t="shared" si="11"/>
        <v>0</v>
      </c>
      <c r="G48" s="15">
        <f t="shared" si="11"/>
        <v>0</v>
      </c>
      <c r="H48" s="15">
        <f t="shared" si="11"/>
        <v>0</v>
      </c>
      <c r="I48" s="15">
        <f t="shared" si="11"/>
        <v>523944</v>
      </c>
      <c r="J48" s="15">
        <f t="shared" si="11"/>
        <v>0</v>
      </c>
      <c r="K48" s="15">
        <f t="shared" si="11"/>
        <v>210543</v>
      </c>
      <c r="L48" s="15">
        <f t="shared" si="11"/>
        <v>0</v>
      </c>
      <c r="M48" s="15">
        <f t="shared" si="11"/>
        <v>0</v>
      </c>
      <c r="N48" s="15">
        <f t="shared" si="9"/>
        <v>1986954</v>
      </c>
      <c r="O48" s="38">
        <f t="shared" si="1"/>
        <v>1834.6759002770084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96</v>
      </c>
      <c r="M50" s="48"/>
      <c r="N50" s="48"/>
      <c r="O50" s="43">
        <v>1083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2022-06-03T16:01:29Z</cp:lastPrinted>
  <dcterms:created xsi:type="dcterms:W3CDTF">2000-08-31T21:26:31Z</dcterms:created>
  <dcterms:modified xsi:type="dcterms:W3CDTF">2022-06-03T16:01:32Z</dcterms:modified>
  <cp:category/>
  <cp:version/>
  <cp:contentType/>
  <cp:contentStatus/>
</cp:coreProperties>
</file>