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'2008'!$A$1:$O$30</definedName>
    <definedName name="_xlnm.Print_Area" localSheetId="12">'2009'!$A$1:$O$29</definedName>
    <definedName name="_xlnm.Print_Area" localSheetId="11">'2010'!$A$1:$O$29</definedName>
    <definedName name="_xlnm.Print_Area" localSheetId="10">'2011'!$A$1:$O$27</definedName>
    <definedName name="_xlnm.Print_Area" localSheetId="9">'2012'!$A$1:$O$27</definedName>
    <definedName name="_xlnm.Print_Area" localSheetId="8">'2013'!$A$1:$O$27</definedName>
    <definedName name="_xlnm.Print_Area" localSheetId="7">'2014'!$A$1:$O$28</definedName>
    <definedName name="_xlnm.Print_Area" localSheetId="6">'2015'!$A$1:$O$29</definedName>
    <definedName name="_xlnm.Print_Area" localSheetId="5">'2016'!$A$1:$O$29</definedName>
    <definedName name="_xlnm.Print_Area" localSheetId="4">'2017'!$A$1:$O$31</definedName>
    <definedName name="_xlnm.Print_Area" localSheetId="3">'2018'!$A$1:$O$31</definedName>
    <definedName name="_xlnm.Print_Area" localSheetId="2">'2019'!$A$1:$O$28</definedName>
    <definedName name="_xlnm.Print_Area" localSheetId="1">'2020'!$A$1:$O$28</definedName>
    <definedName name="_xlnm.Print_Area" localSheetId="0">'2021'!$A$1:$P$28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<sst xmlns="http://schemas.openxmlformats.org/spreadsheetml/2006/main" count="612" uniqueCount="87">
  <si>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</si>
  <si>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</si>
  <si>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</si>
  <si>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</si>
  <si>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</si>
  <si>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</si>
  <si>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</si>
  <si>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</si>
  <si>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</si>
  <si>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</si>
  <si>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</si>
  <si>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</si>
  <si>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</si>
  <si>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</si>
  <si>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</si>
  <si>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</si>
  <si>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</si>
  <si>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</si>
  <si>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</si>
  <si>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</si>
  <si>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</si>
  <si>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Debt Service Payments</t>
  </si>
  <si>
    <t>Other General Government Services</t>
  </si>
  <si>
    <t>Public Safety</t>
  </si>
  <si>
    <t>Law Enforcement</t>
  </si>
  <si>
    <t>Physical Environment</t>
  </si>
  <si>
    <t>Water Utility Services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</si>
  <si>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</si>
  <si>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</si>
  <si>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</si>
  <si>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</si>
  <si>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</si>
  <si>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</si>
  <si>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</si>
  <si>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</si>
  <si>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</si>
  <si>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Proprietary - Non-Operating Interest Expense</t>
  </si>
  <si>
    <t>Other Uses and Non-Operating</t>
  </si>
  <si>
    <t>2009 Municipal Population:</t>
  </si>
  <si>
    <t>Howey-in-the-Hills Expenditures Reported by Account Code and Fund Type</t>
  </si>
  <si>
    <t>Local Fiscal Year Ended September 30, 2010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</si>
  <si>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</si>
  <si>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</si>
  <si>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</si>
  <si>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</si>
  <si>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</si>
  <si>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</si>
  <si>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</si>
  <si>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</si>
  <si>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</si>
  <si>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</si>
  <si>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Pension Benefits</t>
  </si>
  <si>
    <t>Cultural Services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</si>
  <si>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</si>
  <si>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</si>
  <si>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</si>
  <si>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</si>
  <si>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</si>
  <si>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</si>
  <si>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</si>
  <si>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</si>
  <si>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</si>
  <si>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</si>
  <si>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</si>
  <si>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</si>
  <si>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</si>
  <si>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</si>
  <si>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</si>
  <si>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Airports</t>
  </si>
  <si>
    <t>2016 Municipal Population:</t>
  </si>
  <si>
    <t>Local Fiscal Year Ended September 30, 2017</t>
  </si>
  <si>
    <t>Executive</t>
  </si>
  <si>
    <t>Protective Inspections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</si>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</sst>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391213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93291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484504</v>
      </c>
      <c r="P5" s="30">
        <f>(O5/P$26)</f>
        <v>288.3952380952381</v>
      </c>
      <c r="Q5" s="6"/>
    </row>
    <row r="6" spans="1:17" ht="15">
      <c r="A6" s="12"/>
      <c r="B6" s="42">
        <v>511</v>
      </c>
      <c r="C6" s="19" t="s">
        <v>19</v>
      </c>
      <c r="D6" s="43">
        <v>42666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42666</v>
      </c>
      <c r="P6" s="44">
        <f>(O6/P$26)</f>
        <v>25.396428571428572</v>
      </c>
      <c r="Q6" s="9"/>
    </row>
    <row r="7" spans="1:17" ht="15">
      <c r="A7" s="12"/>
      <c r="B7" s="42">
        <v>513</v>
      </c>
      <c r="C7" s="19" t="s">
        <v>20</v>
      </c>
      <c r="D7" s="43">
        <v>212645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25304</v>
      </c>
      <c r="L7" s="43">
        <v>0</v>
      </c>
      <c r="M7" s="43">
        <v>0</v>
      </c>
      <c r="N7" s="43">
        <v>0</v>
      </c>
      <c r="O7" s="43">
        <f>SUM(D7:N7)</f>
        <v>237949</v>
      </c>
      <c r="P7" s="44">
        <f>(O7/P$26)</f>
        <v>141.63630952380953</v>
      </c>
      <c r="Q7" s="9"/>
    </row>
    <row r="8" spans="1:17" ht="15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67987</v>
      </c>
      <c r="L8" s="43">
        <v>0</v>
      </c>
      <c r="M8" s="43">
        <v>0</v>
      </c>
      <c r="N8" s="43">
        <v>0</v>
      </c>
      <c r="O8" s="43">
        <f>SUM(D8:N8)</f>
        <v>67987</v>
      </c>
      <c r="P8" s="44">
        <f>(O8/P$26)</f>
        <v>40.46845238095238</v>
      </c>
      <c r="Q8" s="9"/>
    </row>
    <row r="9" spans="1:17" ht="15">
      <c r="A9" s="12"/>
      <c r="B9" s="42">
        <v>519</v>
      </c>
      <c r="C9" s="19" t="s">
        <v>22</v>
      </c>
      <c r="D9" s="43">
        <v>135902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135902</v>
      </c>
      <c r="P9" s="44">
        <f>(O9/P$26)</f>
        <v>80.89404761904763</v>
      </c>
      <c r="Q9" s="9"/>
    </row>
    <row r="10" spans="1:17" ht="15.75">
      <c r="A10" s="26" t="s">
        <v>23</v>
      </c>
      <c r="B10" s="27"/>
      <c r="C10" s="28"/>
      <c r="D10" s="29">
        <f>SUM(D11:D12)</f>
        <v>1013302</v>
      </c>
      <c r="E10" s="29">
        <f>SUM(E11:E12)</f>
        <v>396700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1410002</v>
      </c>
      <c r="P10" s="41">
        <f>(O10/P$26)</f>
        <v>839.2869047619048</v>
      </c>
      <c r="Q10" s="10"/>
    </row>
    <row r="11" spans="1:17" ht="15">
      <c r="A11" s="12"/>
      <c r="B11" s="42">
        <v>521</v>
      </c>
      <c r="C11" s="19" t="s">
        <v>24</v>
      </c>
      <c r="D11" s="43">
        <v>994604</v>
      </c>
      <c r="E11" s="43">
        <v>126218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1120822</v>
      </c>
      <c r="P11" s="44">
        <f>(O11/P$26)</f>
        <v>667.1559523809524</v>
      </c>
      <c r="Q11" s="9"/>
    </row>
    <row r="12" spans="1:17" ht="15">
      <c r="A12" s="12"/>
      <c r="B12" s="42">
        <v>524</v>
      </c>
      <c r="C12" s="19" t="s">
        <v>72</v>
      </c>
      <c r="D12" s="43">
        <v>18698</v>
      </c>
      <c r="E12" s="43">
        <v>270482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289180</v>
      </c>
      <c r="P12" s="44">
        <f>(O12/P$26)</f>
        <v>172.13095238095238</v>
      </c>
      <c r="Q12" s="9"/>
    </row>
    <row r="13" spans="1:17" ht="15.75">
      <c r="A13" s="26" t="s">
        <v>25</v>
      </c>
      <c r="B13" s="27"/>
      <c r="C13" s="28"/>
      <c r="D13" s="29">
        <f>SUM(D14:D16)</f>
        <v>202506</v>
      </c>
      <c r="E13" s="29">
        <f>SUM(E14:E16)</f>
        <v>2598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1066504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1271608</v>
      </c>
      <c r="P13" s="41">
        <f>(O13/P$26)</f>
        <v>756.9095238095238</v>
      </c>
      <c r="Q13" s="10"/>
    </row>
    <row r="14" spans="1:17" ht="15">
      <c r="A14" s="12"/>
      <c r="B14" s="42">
        <v>536</v>
      </c>
      <c r="C14" s="19" t="s">
        <v>85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1062589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1062589</v>
      </c>
      <c r="P14" s="44">
        <f>(O14/P$26)</f>
        <v>632.4934523809524</v>
      </c>
      <c r="Q14" s="9"/>
    </row>
    <row r="15" spans="1:17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3915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3915</v>
      </c>
      <c r="P15" s="44">
        <f>(O15/P$26)</f>
        <v>2.330357142857143</v>
      </c>
      <c r="Q15" s="9"/>
    </row>
    <row r="16" spans="1:17" ht="15">
      <c r="A16" s="12"/>
      <c r="B16" s="42">
        <v>539</v>
      </c>
      <c r="C16" s="19" t="s">
        <v>29</v>
      </c>
      <c r="D16" s="43">
        <v>202506</v>
      </c>
      <c r="E16" s="43">
        <v>2598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205104</v>
      </c>
      <c r="P16" s="44">
        <f>(O16/P$26)</f>
        <v>122.08571428571429</v>
      </c>
      <c r="Q16" s="9"/>
    </row>
    <row r="17" spans="1:17" ht="15.75">
      <c r="A17" s="26" t="s">
        <v>30</v>
      </c>
      <c r="B17" s="27"/>
      <c r="C17" s="28"/>
      <c r="D17" s="29">
        <f>SUM(D18:D18)</f>
        <v>68562</v>
      </c>
      <c r="E17" s="29">
        <f>SUM(E18:E18)</f>
        <v>15730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84292</v>
      </c>
      <c r="P17" s="41">
        <f>(O17/P$26)</f>
        <v>50.173809523809524</v>
      </c>
      <c r="Q17" s="10"/>
    </row>
    <row r="18" spans="1:17" ht="15">
      <c r="A18" s="12"/>
      <c r="B18" s="42">
        <v>541</v>
      </c>
      <c r="C18" s="19" t="s">
        <v>31</v>
      </c>
      <c r="D18" s="43">
        <v>68562</v>
      </c>
      <c r="E18" s="43">
        <v>15730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84292</v>
      </c>
      <c r="P18" s="44">
        <f>(O18/P$26)</f>
        <v>50.173809523809524</v>
      </c>
      <c r="Q18" s="9"/>
    </row>
    <row r="19" spans="1:17" ht="15.75">
      <c r="A19" s="26" t="s">
        <v>32</v>
      </c>
      <c r="B19" s="27"/>
      <c r="C19" s="28"/>
      <c r="D19" s="29">
        <f>SUM(D20:D23)</f>
        <v>165744</v>
      </c>
      <c r="E19" s="29">
        <f>SUM(E20:E23)</f>
        <v>1675</v>
      </c>
      <c r="F19" s="29">
        <f>SUM(F20:F23)</f>
        <v>0</v>
      </c>
      <c r="G19" s="29">
        <f>SUM(G20:G23)</f>
        <v>0</v>
      </c>
      <c r="H19" s="29">
        <f>SUM(H20:H23)</f>
        <v>0</v>
      </c>
      <c r="I19" s="29">
        <f>SUM(I20:I23)</f>
        <v>0</v>
      </c>
      <c r="J19" s="29">
        <f>SUM(J20:J23)</f>
        <v>0</v>
      </c>
      <c r="K19" s="29">
        <f>SUM(K20:K23)</f>
        <v>0</v>
      </c>
      <c r="L19" s="29">
        <f>SUM(L20:L23)</f>
        <v>0</v>
      </c>
      <c r="M19" s="29">
        <f>SUM(M20:M23)</f>
        <v>0</v>
      </c>
      <c r="N19" s="29">
        <f>SUM(N20:N23)</f>
        <v>0</v>
      </c>
      <c r="O19" s="29">
        <f>SUM(D19:N19)</f>
        <v>167419</v>
      </c>
      <c r="P19" s="41">
        <f>(O19/P$26)</f>
        <v>99.65416666666667</v>
      </c>
      <c r="Q19" s="9"/>
    </row>
    <row r="20" spans="1:17" ht="15">
      <c r="A20" s="12"/>
      <c r="B20" s="42">
        <v>571</v>
      </c>
      <c r="C20" s="19" t="s">
        <v>33</v>
      </c>
      <c r="D20" s="43">
        <v>139479</v>
      </c>
      <c r="E20" s="43">
        <v>1675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141154</v>
      </c>
      <c r="P20" s="44">
        <f>(O20/P$26)</f>
        <v>84.0202380952381</v>
      </c>
      <c r="Q20" s="9"/>
    </row>
    <row r="21" spans="1:17" ht="15">
      <c r="A21" s="12"/>
      <c r="B21" s="42">
        <v>572</v>
      </c>
      <c r="C21" s="19" t="s">
        <v>34</v>
      </c>
      <c r="D21" s="43">
        <v>14517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14517</v>
      </c>
      <c r="P21" s="44">
        <f>(O21/P$26)</f>
        <v>8.64107142857143</v>
      </c>
      <c r="Q21" s="9"/>
    </row>
    <row r="22" spans="1:17" ht="15">
      <c r="A22" s="12"/>
      <c r="B22" s="42">
        <v>573</v>
      </c>
      <c r="C22" s="19" t="s">
        <v>52</v>
      </c>
      <c r="D22" s="43">
        <v>1057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1057</v>
      </c>
      <c r="P22" s="44">
        <f>(O22/P$26)</f>
        <v>0.6291666666666667</v>
      </c>
      <c r="Q22" s="9"/>
    </row>
    <row r="23" spans="1:17" ht="15.75" thickBot="1">
      <c r="A23" s="12"/>
      <c r="B23" s="42">
        <v>574</v>
      </c>
      <c r="C23" s="19" t="s">
        <v>35</v>
      </c>
      <c r="D23" s="43">
        <v>10691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10691</v>
      </c>
      <c r="P23" s="44">
        <f>(O23/P$26)</f>
        <v>6.3636904761904765</v>
      </c>
      <c r="Q23" s="9"/>
    </row>
    <row r="24" spans="1:120" ht="16.5" thickBot="1">
      <c r="A24" s="13" t="s">
        <v>10</v>
      </c>
      <c r="B24" s="21"/>
      <c r="C24" s="20"/>
      <c r="D24" s="14">
        <f>SUM(D5,D10,D13,D17,D19)</f>
        <v>1841327</v>
      </c>
      <c r="E24" s="14">
        <f aca="true" t="shared" si="0" ref="E24:N24">SUM(E5,E10,E13,E17,E19)</f>
        <v>416703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1066504</v>
      </c>
      <c r="J24" s="14">
        <f t="shared" si="0"/>
        <v>0</v>
      </c>
      <c r="K24" s="14">
        <f t="shared" si="0"/>
        <v>93291</v>
      </c>
      <c r="L24" s="14">
        <f t="shared" si="0"/>
        <v>0</v>
      </c>
      <c r="M24" s="14">
        <f t="shared" si="0"/>
        <v>0</v>
      </c>
      <c r="N24" s="14">
        <f t="shared" si="0"/>
        <v>0</v>
      </c>
      <c r="O24" s="14">
        <f>SUM(D24:N24)</f>
        <v>3417825</v>
      </c>
      <c r="P24" s="35">
        <f>(O24/P$26)</f>
        <v>2034.419642857143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6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86</v>
      </c>
      <c r="N26" s="90"/>
      <c r="O26" s="90"/>
      <c r="P26" s="39">
        <v>1680</v>
      </c>
    </row>
    <row r="27" spans="1:16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6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336309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22504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358813</v>
      </c>
      <c r="O5" s="30">
        <f aca="true" t="shared" si="2" ref="O5:O23">(N5/O$25)</f>
        <v>327.08568824065634</v>
      </c>
      <c r="P5" s="6"/>
    </row>
    <row r="6" spans="1:16" ht="15">
      <c r="A6" s="12"/>
      <c r="B6" s="42">
        <v>511</v>
      </c>
      <c r="C6" s="19" t="s">
        <v>19</v>
      </c>
      <c r="D6" s="43">
        <v>34582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34582</v>
      </c>
      <c r="O6" s="44">
        <f t="shared" si="2"/>
        <v>31.52415679124886</v>
      </c>
      <c r="P6" s="9"/>
    </row>
    <row r="7" spans="1:16" ht="15">
      <c r="A7" s="12"/>
      <c r="B7" s="42">
        <v>513</v>
      </c>
      <c r="C7" s="19" t="s">
        <v>20</v>
      </c>
      <c r="D7" s="43">
        <v>157637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157637</v>
      </c>
      <c r="O7" s="44">
        <f t="shared" si="2"/>
        <v>143.69826800364632</v>
      </c>
      <c r="P7" s="9"/>
    </row>
    <row r="8" spans="1:16" ht="15">
      <c r="A8" s="12"/>
      <c r="B8" s="42">
        <v>517</v>
      </c>
      <c r="C8" s="19" t="s">
        <v>21</v>
      </c>
      <c r="D8" s="43">
        <v>5979</v>
      </c>
      <c r="E8" s="43">
        <v>0</v>
      </c>
      <c r="F8" s="43">
        <v>0</v>
      </c>
      <c r="G8" s="43">
        <v>0</v>
      </c>
      <c r="H8" s="43">
        <v>0</v>
      </c>
      <c r="I8" s="43">
        <v>22504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28483</v>
      </c>
      <c r="O8" s="44">
        <f t="shared" si="2"/>
        <v>25.964448495897905</v>
      </c>
      <c r="P8" s="9"/>
    </row>
    <row r="9" spans="1:16" ht="15">
      <c r="A9" s="12"/>
      <c r="B9" s="42">
        <v>519</v>
      </c>
      <c r="C9" s="19" t="s">
        <v>22</v>
      </c>
      <c r="D9" s="43">
        <v>138111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138111</v>
      </c>
      <c r="O9" s="44">
        <f t="shared" si="2"/>
        <v>125.89881494986327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470330</v>
      </c>
      <c r="E10" s="29">
        <f t="shared" si="3"/>
        <v>34935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42597</v>
      </c>
      <c r="L10" s="29">
        <f t="shared" si="3"/>
        <v>0</v>
      </c>
      <c r="M10" s="29">
        <f t="shared" si="3"/>
        <v>0</v>
      </c>
      <c r="N10" s="40">
        <f t="shared" si="1"/>
        <v>547862</v>
      </c>
      <c r="O10" s="41">
        <f t="shared" si="2"/>
        <v>499.4184138559708</v>
      </c>
      <c r="P10" s="10"/>
    </row>
    <row r="11" spans="1:16" ht="15">
      <c r="A11" s="12"/>
      <c r="B11" s="42">
        <v>521</v>
      </c>
      <c r="C11" s="19" t="s">
        <v>24</v>
      </c>
      <c r="D11" s="43">
        <v>470330</v>
      </c>
      <c r="E11" s="43">
        <v>34935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42597</v>
      </c>
      <c r="L11" s="43">
        <v>0</v>
      </c>
      <c r="M11" s="43">
        <v>0</v>
      </c>
      <c r="N11" s="43">
        <f t="shared" si="1"/>
        <v>547862</v>
      </c>
      <c r="O11" s="44">
        <f t="shared" si="2"/>
        <v>499.4184138559708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SUM(D13:D16)</f>
        <v>111203</v>
      </c>
      <c r="E12" s="29">
        <f t="shared" si="4"/>
        <v>3684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278362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393249</v>
      </c>
      <c r="O12" s="41">
        <f t="shared" si="2"/>
        <v>358.4767547857794</v>
      </c>
      <c r="P12" s="10"/>
    </row>
    <row r="13" spans="1:16" ht="15">
      <c r="A13" s="12"/>
      <c r="B13" s="42">
        <v>533</v>
      </c>
      <c r="C13" s="19" t="s">
        <v>26</v>
      </c>
      <c r="D13" s="43">
        <v>142</v>
      </c>
      <c r="E13" s="43">
        <v>0</v>
      </c>
      <c r="F13" s="43">
        <v>0</v>
      </c>
      <c r="G13" s="43">
        <v>0</v>
      </c>
      <c r="H13" s="43">
        <v>0</v>
      </c>
      <c r="I13" s="43">
        <v>183266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183408</v>
      </c>
      <c r="O13" s="44">
        <f t="shared" si="2"/>
        <v>167.19051959890612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92430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92430</v>
      </c>
      <c r="O14" s="44">
        <f t="shared" si="2"/>
        <v>84.257064721969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2666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2666</v>
      </c>
      <c r="O15" s="44">
        <f t="shared" si="2"/>
        <v>2.4302643573381952</v>
      </c>
      <c r="P15" s="9"/>
    </row>
    <row r="16" spans="1:16" ht="15">
      <c r="A16" s="12"/>
      <c r="B16" s="42">
        <v>539</v>
      </c>
      <c r="C16" s="19" t="s">
        <v>29</v>
      </c>
      <c r="D16" s="43">
        <v>111061</v>
      </c>
      <c r="E16" s="43">
        <v>3684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114745</v>
      </c>
      <c r="O16" s="44">
        <f t="shared" si="2"/>
        <v>104.5989061075661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106132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106132</v>
      </c>
      <c r="O17" s="41">
        <f t="shared" si="2"/>
        <v>96.7474931631723</v>
      </c>
      <c r="P17" s="10"/>
    </row>
    <row r="18" spans="1:16" ht="15">
      <c r="A18" s="12"/>
      <c r="B18" s="42">
        <v>541</v>
      </c>
      <c r="C18" s="19" t="s">
        <v>31</v>
      </c>
      <c r="D18" s="43">
        <v>106132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106132</v>
      </c>
      <c r="O18" s="44">
        <f t="shared" si="2"/>
        <v>96.7474931631723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123581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123581</v>
      </c>
      <c r="O19" s="41">
        <f t="shared" si="2"/>
        <v>112.65360072926163</v>
      </c>
      <c r="P19" s="9"/>
    </row>
    <row r="20" spans="1:16" ht="15">
      <c r="A20" s="12"/>
      <c r="B20" s="42">
        <v>571</v>
      </c>
      <c r="C20" s="19" t="s">
        <v>33</v>
      </c>
      <c r="D20" s="43">
        <v>86932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86932</v>
      </c>
      <c r="O20" s="44">
        <f t="shared" si="2"/>
        <v>79.24521422060164</v>
      </c>
      <c r="P20" s="9"/>
    </row>
    <row r="21" spans="1:16" ht="15">
      <c r="A21" s="12"/>
      <c r="B21" s="42">
        <v>572</v>
      </c>
      <c r="C21" s="19" t="s">
        <v>34</v>
      </c>
      <c r="D21" s="43">
        <v>31981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31981</v>
      </c>
      <c r="O21" s="44">
        <f t="shared" si="2"/>
        <v>29.15314494074749</v>
      </c>
      <c r="P21" s="9"/>
    </row>
    <row r="22" spans="1:16" ht="15.75" thickBot="1">
      <c r="A22" s="12"/>
      <c r="B22" s="42">
        <v>574</v>
      </c>
      <c r="C22" s="19" t="s">
        <v>35</v>
      </c>
      <c r="D22" s="43">
        <v>4668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4668</v>
      </c>
      <c r="O22" s="44">
        <f t="shared" si="2"/>
        <v>4.255241567912488</v>
      </c>
      <c r="P22" s="9"/>
    </row>
    <row r="23" spans="1:119" ht="16.5" thickBot="1">
      <c r="A23" s="13" t="s">
        <v>10</v>
      </c>
      <c r="B23" s="21"/>
      <c r="C23" s="20"/>
      <c r="D23" s="14">
        <f>SUM(D5,D10,D12,D17,D19)</f>
        <v>1147555</v>
      </c>
      <c r="E23" s="14">
        <f aca="true" t="shared" si="7" ref="E23:M23">SUM(E5,E10,E12,E17,E19)</f>
        <v>38619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300866</v>
      </c>
      <c r="J23" s="14">
        <f t="shared" si="7"/>
        <v>0</v>
      </c>
      <c r="K23" s="14">
        <f t="shared" si="7"/>
        <v>42597</v>
      </c>
      <c r="L23" s="14">
        <f t="shared" si="7"/>
        <v>0</v>
      </c>
      <c r="M23" s="14">
        <f t="shared" si="7"/>
        <v>0</v>
      </c>
      <c r="N23" s="14">
        <f t="shared" si="1"/>
        <v>1529637</v>
      </c>
      <c r="O23" s="35">
        <f t="shared" si="2"/>
        <v>1394.3819507748406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1097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353659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23168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376827</v>
      </c>
      <c r="O5" s="30">
        <f aca="true" t="shared" si="2" ref="O5:O23">(N5/O$25)</f>
        <v>342.57</v>
      </c>
      <c r="P5" s="6"/>
    </row>
    <row r="6" spans="1:16" ht="15">
      <c r="A6" s="12"/>
      <c r="B6" s="42">
        <v>511</v>
      </c>
      <c r="C6" s="19" t="s">
        <v>19</v>
      </c>
      <c r="D6" s="43">
        <v>37020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37020</v>
      </c>
      <c r="O6" s="44">
        <f t="shared" si="2"/>
        <v>33.654545454545456</v>
      </c>
      <c r="P6" s="9"/>
    </row>
    <row r="7" spans="1:16" ht="15">
      <c r="A7" s="12"/>
      <c r="B7" s="42">
        <v>513</v>
      </c>
      <c r="C7" s="19" t="s">
        <v>20</v>
      </c>
      <c r="D7" s="43">
        <v>167476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167476</v>
      </c>
      <c r="O7" s="44">
        <f t="shared" si="2"/>
        <v>152.2509090909091</v>
      </c>
      <c r="P7" s="9"/>
    </row>
    <row r="8" spans="1:16" ht="15">
      <c r="A8" s="12"/>
      <c r="B8" s="42">
        <v>517</v>
      </c>
      <c r="C8" s="19" t="s">
        <v>21</v>
      </c>
      <c r="D8" s="43">
        <v>5980</v>
      </c>
      <c r="E8" s="43">
        <v>0</v>
      </c>
      <c r="F8" s="43">
        <v>0</v>
      </c>
      <c r="G8" s="43">
        <v>0</v>
      </c>
      <c r="H8" s="43">
        <v>0</v>
      </c>
      <c r="I8" s="43">
        <v>23168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29148</v>
      </c>
      <c r="O8" s="44">
        <f t="shared" si="2"/>
        <v>26.49818181818182</v>
      </c>
      <c r="P8" s="9"/>
    </row>
    <row r="9" spans="1:16" ht="15">
      <c r="A9" s="12"/>
      <c r="B9" s="42">
        <v>519</v>
      </c>
      <c r="C9" s="19" t="s">
        <v>22</v>
      </c>
      <c r="D9" s="43">
        <v>143183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143183</v>
      </c>
      <c r="O9" s="44">
        <f t="shared" si="2"/>
        <v>130.16636363636363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467536</v>
      </c>
      <c r="E10" s="29">
        <f t="shared" si="3"/>
        <v>50189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43316</v>
      </c>
      <c r="L10" s="29">
        <f t="shared" si="3"/>
        <v>0</v>
      </c>
      <c r="M10" s="29">
        <f t="shared" si="3"/>
        <v>0</v>
      </c>
      <c r="N10" s="40">
        <f t="shared" si="1"/>
        <v>561041</v>
      </c>
      <c r="O10" s="41">
        <f t="shared" si="2"/>
        <v>510.03727272727275</v>
      </c>
      <c r="P10" s="10"/>
    </row>
    <row r="11" spans="1:16" ht="15">
      <c r="A11" s="12"/>
      <c r="B11" s="42">
        <v>521</v>
      </c>
      <c r="C11" s="19" t="s">
        <v>24</v>
      </c>
      <c r="D11" s="43">
        <v>467536</v>
      </c>
      <c r="E11" s="43">
        <v>50189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43316</v>
      </c>
      <c r="L11" s="43">
        <v>0</v>
      </c>
      <c r="M11" s="43">
        <v>0</v>
      </c>
      <c r="N11" s="43">
        <f t="shared" si="1"/>
        <v>561041</v>
      </c>
      <c r="O11" s="44">
        <f t="shared" si="2"/>
        <v>510.03727272727275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SUM(D13:D16)</f>
        <v>127008</v>
      </c>
      <c r="E12" s="29">
        <f t="shared" si="4"/>
        <v>2651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321575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451234</v>
      </c>
      <c r="O12" s="41">
        <f t="shared" si="2"/>
        <v>410.21272727272725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201967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201967</v>
      </c>
      <c r="O13" s="44">
        <f t="shared" si="2"/>
        <v>183.60636363636362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101308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101308</v>
      </c>
      <c r="O14" s="44">
        <f t="shared" si="2"/>
        <v>92.09818181818181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18300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18300</v>
      </c>
      <c r="O15" s="44">
        <f t="shared" si="2"/>
        <v>16.636363636363637</v>
      </c>
      <c r="P15" s="9"/>
    </row>
    <row r="16" spans="1:16" ht="15">
      <c r="A16" s="12"/>
      <c r="B16" s="42">
        <v>539</v>
      </c>
      <c r="C16" s="19" t="s">
        <v>29</v>
      </c>
      <c r="D16" s="43">
        <v>127008</v>
      </c>
      <c r="E16" s="43">
        <v>2651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129659</v>
      </c>
      <c r="O16" s="44">
        <f t="shared" si="2"/>
        <v>117.87181818181818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96555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96555</v>
      </c>
      <c r="O17" s="41">
        <f t="shared" si="2"/>
        <v>87.77727272727273</v>
      </c>
      <c r="P17" s="10"/>
    </row>
    <row r="18" spans="1:16" ht="15">
      <c r="A18" s="12"/>
      <c r="B18" s="42">
        <v>541</v>
      </c>
      <c r="C18" s="19" t="s">
        <v>31</v>
      </c>
      <c r="D18" s="43">
        <v>96555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96555</v>
      </c>
      <c r="O18" s="44">
        <f t="shared" si="2"/>
        <v>87.77727272727273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116056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116056</v>
      </c>
      <c r="O19" s="41">
        <f t="shared" si="2"/>
        <v>105.50545454545454</v>
      </c>
      <c r="P19" s="9"/>
    </row>
    <row r="20" spans="1:16" ht="15">
      <c r="A20" s="12"/>
      <c r="B20" s="42">
        <v>571</v>
      </c>
      <c r="C20" s="19" t="s">
        <v>33</v>
      </c>
      <c r="D20" s="43">
        <v>64772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64772</v>
      </c>
      <c r="O20" s="44">
        <f t="shared" si="2"/>
        <v>58.88363636363636</v>
      </c>
      <c r="P20" s="9"/>
    </row>
    <row r="21" spans="1:16" ht="15">
      <c r="A21" s="12"/>
      <c r="B21" s="42">
        <v>572</v>
      </c>
      <c r="C21" s="19" t="s">
        <v>34</v>
      </c>
      <c r="D21" s="43">
        <v>44178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44178</v>
      </c>
      <c r="O21" s="44">
        <f t="shared" si="2"/>
        <v>40.161818181818184</v>
      </c>
      <c r="P21" s="9"/>
    </row>
    <row r="22" spans="1:16" ht="15.75" thickBot="1">
      <c r="A22" s="12"/>
      <c r="B22" s="42">
        <v>574</v>
      </c>
      <c r="C22" s="19" t="s">
        <v>35</v>
      </c>
      <c r="D22" s="43">
        <v>7106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7106</v>
      </c>
      <c r="O22" s="44">
        <f t="shared" si="2"/>
        <v>6.46</v>
      </c>
      <c r="P22" s="9"/>
    </row>
    <row r="23" spans="1:119" ht="16.5" thickBot="1">
      <c r="A23" s="13" t="s">
        <v>10</v>
      </c>
      <c r="B23" s="21"/>
      <c r="C23" s="20"/>
      <c r="D23" s="14">
        <f>SUM(D5,D10,D12,D17,D19)</f>
        <v>1160814</v>
      </c>
      <c r="E23" s="14">
        <f aca="true" t="shared" si="7" ref="E23:M23">SUM(E5,E10,E12,E17,E19)</f>
        <v>52840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344743</v>
      </c>
      <c r="J23" s="14">
        <f t="shared" si="7"/>
        <v>0</v>
      </c>
      <c r="K23" s="14">
        <f t="shared" si="7"/>
        <v>43316</v>
      </c>
      <c r="L23" s="14">
        <f t="shared" si="7"/>
        <v>0</v>
      </c>
      <c r="M23" s="14">
        <f t="shared" si="7"/>
        <v>0</v>
      </c>
      <c r="N23" s="14">
        <f t="shared" si="1"/>
        <v>1601713</v>
      </c>
      <c r="O23" s="35">
        <f t="shared" si="2"/>
        <v>1456.1027272727272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45</v>
      </c>
      <c r="M25" s="90"/>
      <c r="N25" s="90"/>
      <c r="O25" s="39">
        <v>1100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353137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23837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376974</v>
      </c>
      <c r="O5" s="30">
        <f aca="true" t="shared" si="2" ref="O5:O25">(N5/O$27)</f>
        <v>343.327868852459</v>
      </c>
      <c r="P5" s="6"/>
    </row>
    <row r="6" spans="1:16" ht="15">
      <c r="A6" s="12"/>
      <c r="B6" s="42">
        <v>511</v>
      </c>
      <c r="C6" s="19" t="s">
        <v>19</v>
      </c>
      <c r="D6" s="43">
        <v>37413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37413</v>
      </c>
      <c r="O6" s="44">
        <f t="shared" si="2"/>
        <v>34.07377049180328</v>
      </c>
      <c r="P6" s="9"/>
    </row>
    <row r="7" spans="1:16" ht="15">
      <c r="A7" s="12"/>
      <c r="B7" s="42">
        <v>513</v>
      </c>
      <c r="C7" s="19" t="s">
        <v>20</v>
      </c>
      <c r="D7" s="43">
        <v>171773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171773</v>
      </c>
      <c r="O7" s="44">
        <f t="shared" si="2"/>
        <v>156.44171220400727</v>
      </c>
      <c r="P7" s="9"/>
    </row>
    <row r="8" spans="1:16" ht="15">
      <c r="A8" s="12"/>
      <c r="B8" s="42">
        <v>517</v>
      </c>
      <c r="C8" s="19" t="s">
        <v>21</v>
      </c>
      <c r="D8" s="43">
        <v>29648</v>
      </c>
      <c r="E8" s="43">
        <v>0</v>
      </c>
      <c r="F8" s="43">
        <v>0</v>
      </c>
      <c r="G8" s="43">
        <v>0</v>
      </c>
      <c r="H8" s="43">
        <v>0</v>
      </c>
      <c r="I8" s="43">
        <v>23837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53485</v>
      </c>
      <c r="O8" s="44">
        <f t="shared" si="2"/>
        <v>48.71129326047359</v>
      </c>
      <c r="P8" s="9"/>
    </row>
    <row r="9" spans="1:16" ht="15">
      <c r="A9" s="12"/>
      <c r="B9" s="42">
        <v>519</v>
      </c>
      <c r="C9" s="19" t="s">
        <v>22</v>
      </c>
      <c r="D9" s="43">
        <v>114303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114303</v>
      </c>
      <c r="O9" s="44">
        <f t="shared" si="2"/>
        <v>104.10109289617486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505652</v>
      </c>
      <c r="E10" s="29">
        <f t="shared" si="3"/>
        <v>15007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46697</v>
      </c>
      <c r="L10" s="29">
        <f t="shared" si="3"/>
        <v>0</v>
      </c>
      <c r="M10" s="29">
        <f t="shared" si="3"/>
        <v>0</v>
      </c>
      <c r="N10" s="40">
        <f t="shared" si="1"/>
        <v>567356</v>
      </c>
      <c r="O10" s="41">
        <f t="shared" si="2"/>
        <v>516.7176684881603</v>
      </c>
      <c r="P10" s="10"/>
    </row>
    <row r="11" spans="1:16" ht="15">
      <c r="A11" s="12"/>
      <c r="B11" s="42">
        <v>521</v>
      </c>
      <c r="C11" s="19" t="s">
        <v>24</v>
      </c>
      <c r="D11" s="43">
        <v>505652</v>
      </c>
      <c r="E11" s="43">
        <v>15007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46697</v>
      </c>
      <c r="L11" s="43">
        <v>0</v>
      </c>
      <c r="M11" s="43">
        <v>0</v>
      </c>
      <c r="N11" s="43">
        <f t="shared" si="1"/>
        <v>567356</v>
      </c>
      <c r="O11" s="44">
        <f t="shared" si="2"/>
        <v>516.7176684881603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SUM(D13:D16)</f>
        <v>117393</v>
      </c>
      <c r="E12" s="29">
        <f t="shared" si="4"/>
        <v>3039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345016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465448</v>
      </c>
      <c r="O12" s="41">
        <f t="shared" si="2"/>
        <v>423.90528233151184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249195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249195</v>
      </c>
      <c r="O13" s="44">
        <f t="shared" si="2"/>
        <v>226.95355191256832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91922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91922</v>
      </c>
      <c r="O14" s="44">
        <f t="shared" si="2"/>
        <v>83.71766848816029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3841</v>
      </c>
      <c r="O15" s="44">
        <f t="shared" si="2"/>
        <v>3.4981785063752278</v>
      </c>
      <c r="P15" s="9"/>
    </row>
    <row r="16" spans="1:16" ht="15">
      <c r="A16" s="12"/>
      <c r="B16" s="42">
        <v>539</v>
      </c>
      <c r="C16" s="19" t="s">
        <v>29</v>
      </c>
      <c r="D16" s="43">
        <v>117393</v>
      </c>
      <c r="E16" s="43">
        <v>3039</v>
      </c>
      <c r="F16" s="43">
        <v>0</v>
      </c>
      <c r="G16" s="43">
        <v>0</v>
      </c>
      <c r="H16" s="43">
        <v>0</v>
      </c>
      <c r="I16" s="43">
        <v>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120490</v>
      </c>
      <c r="O16" s="44">
        <f t="shared" si="2"/>
        <v>109.73588342440802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154155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154155</v>
      </c>
      <c r="O17" s="41">
        <f t="shared" si="2"/>
        <v>140.39617486338798</v>
      </c>
      <c r="P17" s="10"/>
    </row>
    <row r="18" spans="1:16" ht="15">
      <c r="A18" s="12"/>
      <c r="B18" s="42">
        <v>541</v>
      </c>
      <c r="C18" s="19" t="s">
        <v>31</v>
      </c>
      <c r="D18" s="43">
        <v>154155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154155</v>
      </c>
      <c r="O18" s="44">
        <f t="shared" si="2"/>
        <v>140.39617486338798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74463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74463</v>
      </c>
      <c r="O19" s="41">
        <f t="shared" si="2"/>
        <v>67.81693989071039</v>
      </c>
      <c r="P19" s="9"/>
    </row>
    <row r="20" spans="1:16" ht="15">
      <c r="A20" s="12"/>
      <c r="B20" s="42">
        <v>571</v>
      </c>
      <c r="C20" s="19" t="s">
        <v>33</v>
      </c>
      <c r="D20" s="43">
        <v>55403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55403</v>
      </c>
      <c r="O20" s="44">
        <f t="shared" si="2"/>
        <v>50.45810564663024</v>
      </c>
      <c r="P20" s="9"/>
    </row>
    <row r="21" spans="1:16" ht="15">
      <c r="A21" s="12"/>
      <c r="B21" s="42">
        <v>572</v>
      </c>
      <c r="C21" s="19" t="s">
        <v>34</v>
      </c>
      <c r="D21" s="43">
        <v>13497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13497</v>
      </c>
      <c r="O21" s="44">
        <f t="shared" si="2"/>
        <v>12.292349726775956</v>
      </c>
      <c r="P21" s="9"/>
    </row>
    <row r="22" spans="1:16" ht="15">
      <c r="A22" s="12"/>
      <c r="B22" s="42">
        <v>574</v>
      </c>
      <c r="C22" s="19" t="s">
        <v>35</v>
      </c>
      <c r="D22" s="43">
        <v>5563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5563</v>
      </c>
      <c r="O22" s="44">
        <f t="shared" si="2"/>
        <v>5.06648451730419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0</v>
      </c>
      <c r="E23" s="29">
        <f t="shared" si="7"/>
        <v>2129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2129</v>
      </c>
      <c r="O23" s="41">
        <f t="shared" si="2"/>
        <v>1.9389799635701275</v>
      </c>
      <c r="P23" s="9"/>
    </row>
    <row r="24" spans="1:16" ht="15.75" thickBot="1">
      <c r="A24" s="12"/>
      <c r="B24" s="42">
        <v>581</v>
      </c>
      <c r="C24" s="19" t="s">
        <v>41</v>
      </c>
      <c r="D24" s="43">
        <v>0</v>
      </c>
      <c r="E24" s="43">
        <v>2129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2129</v>
      </c>
      <c r="O24" s="44">
        <f t="shared" si="2"/>
        <v>1.9389799635701275</v>
      </c>
      <c r="P24" s="9"/>
    </row>
    <row r="25" spans="1:119" ht="16.5" thickBot="1">
      <c r="A25" s="13" t="s">
        <v>10</v>
      </c>
      <c r="B25" s="21"/>
      <c r="C25" s="20"/>
      <c r="D25" s="14">
        <f>SUM(D5,D10,D12,D17,D19,D23)</f>
        <v>1204800</v>
      </c>
      <c r="E25" s="14">
        <f aca="true" t="shared" si="8" ref="E25:M25">SUM(E5,E10,E12,E17,E19,E23)</f>
        <v>20175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368853</v>
      </c>
      <c r="J25" s="14">
        <f t="shared" si="8"/>
        <v>0</v>
      </c>
      <c r="K25" s="14">
        <f t="shared" si="8"/>
        <v>46697</v>
      </c>
      <c r="L25" s="14">
        <f t="shared" si="8"/>
        <v>0</v>
      </c>
      <c r="M25" s="14">
        <f t="shared" si="8"/>
        <v>0</v>
      </c>
      <c r="N25" s="14">
        <f t="shared" si="1"/>
        <v>1640525</v>
      </c>
      <c r="O25" s="35">
        <f t="shared" si="2"/>
        <v>1494.1029143897997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42</v>
      </c>
      <c r="M27" s="90"/>
      <c r="N27" s="90"/>
      <c r="O27" s="39">
        <v>1098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397322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397322</v>
      </c>
      <c r="O5" s="30">
        <f aca="true" t="shared" si="2" ref="O5:O25">(N5/O$27)</f>
        <v>325.40704340704343</v>
      </c>
      <c r="P5" s="6"/>
    </row>
    <row r="6" spans="1:16" ht="15">
      <c r="A6" s="12"/>
      <c r="B6" s="42">
        <v>511</v>
      </c>
      <c r="C6" s="19" t="s">
        <v>19</v>
      </c>
      <c r="D6" s="43">
        <v>42900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42900</v>
      </c>
      <c r="O6" s="44">
        <f t="shared" si="2"/>
        <v>35.13513513513514</v>
      </c>
      <c r="P6" s="9"/>
    </row>
    <row r="7" spans="1:16" ht="15">
      <c r="A7" s="12"/>
      <c r="B7" s="42">
        <v>513</v>
      </c>
      <c r="C7" s="19" t="s">
        <v>20</v>
      </c>
      <c r="D7" s="43">
        <v>175081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175081</v>
      </c>
      <c r="O7" s="44">
        <f t="shared" si="2"/>
        <v>143.39148239148238</v>
      </c>
      <c r="P7" s="9"/>
    </row>
    <row r="8" spans="1:16" ht="15">
      <c r="A8" s="12"/>
      <c r="B8" s="42">
        <v>517</v>
      </c>
      <c r="C8" s="19" t="s">
        <v>21</v>
      </c>
      <c r="D8" s="43">
        <v>29648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29648</v>
      </c>
      <c r="O8" s="44">
        <f t="shared" si="2"/>
        <v>24.281736281736283</v>
      </c>
      <c r="P8" s="9"/>
    </row>
    <row r="9" spans="1:16" ht="15">
      <c r="A9" s="12"/>
      <c r="B9" s="42">
        <v>519</v>
      </c>
      <c r="C9" s="19" t="s">
        <v>22</v>
      </c>
      <c r="D9" s="43">
        <v>149693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149693</v>
      </c>
      <c r="O9" s="44">
        <f t="shared" si="2"/>
        <v>122.5986895986896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514738</v>
      </c>
      <c r="E10" s="29">
        <f t="shared" si="3"/>
        <v>21017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38704</v>
      </c>
      <c r="L10" s="29">
        <f t="shared" si="3"/>
        <v>0</v>
      </c>
      <c r="M10" s="29">
        <f t="shared" si="3"/>
        <v>0</v>
      </c>
      <c r="N10" s="40">
        <f t="shared" si="1"/>
        <v>574459</v>
      </c>
      <c r="O10" s="41">
        <f t="shared" si="2"/>
        <v>470.4823914823915</v>
      </c>
      <c r="P10" s="10"/>
    </row>
    <row r="11" spans="1:16" ht="15">
      <c r="A11" s="12"/>
      <c r="B11" s="42">
        <v>521</v>
      </c>
      <c r="C11" s="19" t="s">
        <v>24</v>
      </c>
      <c r="D11" s="43">
        <v>514738</v>
      </c>
      <c r="E11" s="43">
        <v>21017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38704</v>
      </c>
      <c r="L11" s="43">
        <v>0</v>
      </c>
      <c r="M11" s="43">
        <v>0</v>
      </c>
      <c r="N11" s="43">
        <f t="shared" si="1"/>
        <v>574459</v>
      </c>
      <c r="O11" s="44">
        <f t="shared" si="2"/>
        <v>470.4823914823915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SUM(D13:D16)</f>
        <v>91204</v>
      </c>
      <c r="E12" s="29">
        <f t="shared" si="4"/>
        <v>10151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437577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538932</v>
      </c>
      <c r="O12" s="41">
        <f t="shared" si="2"/>
        <v>441.38574938574936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7500</v>
      </c>
      <c r="F13" s="43">
        <v>0</v>
      </c>
      <c r="G13" s="43">
        <v>0</v>
      </c>
      <c r="H13" s="43">
        <v>0</v>
      </c>
      <c r="I13" s="43">
        <v>310388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317888</v>
      </c>
      <c r="O13" s="44">
        <f t="shared" si="2"/>
        <v>260.3505323505324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124861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124861</v>
      </c>
      <c r="O14" s="44">
        <f t="shared" si="2"/>
        <v>102.26126126126127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2328</v>
      </c>
      <c r="O15" s="44">
        <f t="shared" si="2"/>
        <v>1.9066339066339066</v>
      </c>
      <c r="P15" s="9"/>
    </row>
    <row r="16" spans="1:16" ht="15">
      <c r="A16" s="12"/>
      <c r="B16" s="42">
        <v>539</v>
      </c>
      <c r="C16" s="19" t="s">
        <v>29</v>
      </c>
      <c r="D16" s="43">
        <v>91204</v>
      </c>
      <c r="E16" s="43">
        <v>2651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93855</v>
      </c>
      <c r="O16" s="44">
        <f t="shared" si="2"/>
        <v>76.86732186732186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182948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182948</v>
      </c>
      <c r="O17" s="41">
        <f t="shared" si="2"/>
        <v>149.83456183456184</v>
      </c>
      <c r="P17" s="10"/>
    </row>
    <row r="18" spans="1:16" ht="15">
      <c r="A18" s="12"/>
      <c r="B18" s="42">
        <v>541</v>
      </c>
      <c r="C18" s="19" t="s">
        <v>31</v>
      </c>
      <c r="D18" s="43">
        <v>182948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182948</v>
      </c>
      <c r="O18" s="44">
        <f t="shared" si="2"/>
        <v>149.83456183456184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141340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141340</v>
      </c>
      <c r="O19" s="41">
        <f t="shared" si="2"/>
        <v>115.75757575757575</v>
      </c>
      <c r="P19" s="9"/>
    </row>
    <row r="20" spans="1:16" ht="15">
      <c r="A20" s="12"/>
      <c r="B20" s="42">
        <v>571</v>
      </c>
      <c r="C20" s="19" t="s">
        <v>33</v>
      </c>
      <c r="D20" s="43">
        <v>57647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57647</v>
      </c>
      <c r="O20" s="44">
        <f t="shared" si="2"/>
        <v>47.21294021294021</v>
      </c>
      <c r="P20" s="9"/>
    </row>
    <row r="21" spans="1:16" ht="15">
      <c r="A21" s="12"/>
      <c r="B21" s="42">
        <v>572</v>
      </c>
      <c r="C21" s="19" t="s">
        <v>34</v>
      </c>
      <c r="D21" s="43">
        <v>81149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81149</v>
      </c>
      <c r="O21" s="44">
        <f t="shared" si="2"/>
        <v>66.46109746109747</v>
      </c>
      <c r="P21" s="9"/>
    </row>
    <row r="22" spans="1:16" ht="15">
      <c r="A22" s="12"/>
      <c r="B22" s="42">
        <v>574</v>
      </c>
      <c r="C22" s="19" t="s">
        <v>35</v>
      </c>
      <c r="D22" s="43">
        <v>2544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2544</v>
      </c>
      <c r="O22" s="44">
        <f t="shared" si="2"/>
        <v>2.0835380835380835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24555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24555</v>
      </c>
      <c r="O23" s="41">
        <f t="shared" si="2"/>
        <v>20.110565110565112</v>
      </c>
      <c r="P23" s="9"/>
    </row>
    <row r="24" spans="1:16" ht="15.75" thickBot="1">
      <c r="A24" s="12"/>
      <c r="B24" s="42">
        <v>591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24555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24555</v>
      </c>
      <c r="O24" s="44">
        <f t="shared" si="2"/>
        <v>20.110565110565112</v>
      </c>
      <c r="P24" s="9"/>
    </row>
    <row r="25" spans="1:119" ht="16.5" thickBot="1">
      <c r="A25" s="13" t="s">
        <v>10</v>
      </c>
      <c r="B25" s="21"/>
      <c r="C25" s="20"/>
      <c r="D25" s="14">
        <f>SUM(D5,D10,D12,D17,D19,D23)</f>
        <v>1327552</v>
      </c>
      <c r="E25" s="14">
        <f aca="true" t="shared" si="8" ref="E25:M25">SUM(E5,E10,E12,E17,E19,E23)</f>
        <v>31168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462132</v>
      </c>
      <c r="J25" s="14">
        <f t="shared" si="8"/>
        <v>0</v>
      </c>
      <c r="K25" s="14">
        <f t="shared" si="8"/>
        <v>38704</v>
      </c>
      <c r="L25" s="14">
        <f t="shared" si="8"/>
        <v>0</v>
      </c>
      <c r="M25" s="14">
        <f t="shared" si="8"/>
        <v>0</v>
      </c>
      <c r="N25" s="14">
        <f t="shared" si="1"/>
        <v>1859556</v>
      </c>
      <c r="O25" s="35">
        <f t="shared" si="2"/>
        <v>1522.977886977887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1221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396809</v>
      </c>
      <c r="E5" s="24">
        <f t="shared" si="0"/>
        <v>1346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43081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441236</v>
      </c>
      <c r="O5" s="30">
        <f aca="true" t="shared" si="2" ref="O5:O26">(N5/O$28)</f>
        <v>363.1572016460905</v>
      </c>
      <c r="P5" s="6"/>
    </row>
    <row r="6" spans="1:16" ht="15">
      <c r="A6" s="12"/>
      <c r="B6" s="42">
        <v>511</v>
      </c>
      <c r="C6" s="19" t="s">
        <v>19</v>
      </c>
      <c r="D6" s="43">
        <v>38330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38330</v>
      </c>
      <c r="O6" s="44">
        <f t="shared" si="2"/>
        <v>31.54732510288066</v>
      </c>
      <c r="P6" s="9"/>
    </row>
    <row r="7" spans="1:16" ht="15">
      <c r="A7" s="12"/>
      <c r="B7" s="42">
        <v>513</v>
      </c>
      <c r="C7" s="19" t="s">
        <v>20</v>
      </c>
      <c r="D7" s="43">
        <v>247005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247005</v>
      </c>
      <c r="O7" s="44">
        <f t="shared" si="2"/>
        <v>203.2962962962963</v>
      </c>
      <c r="P7" s="9"/>
    </row>
    <row r="8" spans="1:16" ht="15">
      <c r="A8" s="12"/>
      <c r="B8" s="42">
        <v>517</v>
      </c>
      <c r="C8" s="19" t="s">
        <v>21</v>
      </c>
      <c r="D8" s="43">
        <v>29648</v>
      </c>
      <c r="E8" s="43">
        <v>1346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30994</v>
      </c>
      <c r="O8" s="44">
        <f t="shared" si="2"/>
        <v>25.509465020576133</v>
      </c>
      <c r="P8" s="9"/>
    </row>
    <row r="9" spans="1:16" ht="15">
      <c r="A9" s="12"/>
      <c r="B9" s="42">
        <v>518</v>
      </c>
      <c r="C9" s="19" t="s">
        <v>51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43081</v>
      </c>
      <c r="L9" s="43">
        <v>0</v>
      </c>
      <c r="M9" s="43">
        <v>0</v>
      </c>
      <c r="N9" s="43">
        <f t="shared" si="1"/>
        <v>43081</v>
      </c>
      <c r="O9" s="44">
        <f t="shared" si="2"/>
        <v>35.45761316872428</v>
      </c>
      <c r="P9" s="9"/>
    </row>
    <row r="10" spans="1:16" ht="15">
      <c r="A10" s="12"/>
      <c r="B10" s="42">
        <v>519</v>
      </c>
      <c r="C10" s="19" t="s">
        <v>22</v>
      </c>
      <c r="D10" s="43">
        <v>81826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81826</v>
      </c>
      <c r="O10" s="44">
        <f t="shared" si="2"/>
        <v>67.34650205761316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537179</v>
      </c>
      <c r="E11" s="29">
        <f t="shared" si="3"/>
        <v>8200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545379</v>
      </c>
      <c r="O11" s="41">
        <f t="shared" si="2"/>
        <v>448.8716049382716</v>
      </c>
      <c r="P11" s="10"/>
    </row>
    <row r="12" spans="1:16" ht="15">
      <c r="A12" s="12"/>
      <c r="B12" s="42">
        <v>521</v>
      </c>
      <c r="C12" s="19" t="s">
        <v>24</v>
      </c>
      <c r="D12" s="43">
        <v>537179</v>
      </c>
      <c r="E12" s="43">
        <v>8200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545379</v>
      </c>
      <c r="O12" s="44">
        <f t="shared" si="2"/>
        <v>448.8716049382716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73561</v>
      </c>
      <c r="E13" s="29">
        <f t="shared" si="4"/>
        <v>1135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411261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485957</v>
      </c>
      <c r="O13" s="41">
        <f t="shared" si="2"/>
        <v>399.96460905349795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297663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297663</v>
      </c>
      <c r="O14" s="44">
        <f t="shared" si="2"/>
        <v>244.99012345679012</v>
      </c>
      <c r="P14" s="9"/>
    </row>
    <row r="15" spans="1:16" ht="15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113598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113598</v>
      </c>
      <c r="O15" s="44">
        <f t="shared" si="2"/>
        <v>93.4962962962963</v>
      </c>
      <c r="P15" s="9"/>
    </row>
    <row r="16" spans="1:16" ht="15">
      <c r="A16" s="12"/>
      <c r="B16" s="42">
        <v>539</v>
      </c>
      <c r="C16" s="19" t="s">
        <v>29</v>
      </c>
      <c r="D16" s="43">
        <v>73561</v>
      </c>
      <c r="E16" s="43">
        <v>1135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74696</v>
      </c>
      <c r="O16" s="44">
        <f t="shared" si="2"/>
        <v>61.47818930041152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71417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71417</v>
      </c>
      <c r="O17" s="41">
        <f t="shared" si="2"/>
        <v>58.779423868312755</v>
      </c>
      <c r="P17" s="10"/>
    </row>
    <row r="18" spans="1:16" ht="15">
      <c r="A18" s="12"/>
      <c r="B18" s="42">
        <v>541</v>
      </c>
      <c r="C18" s="19" t="s">
        <v>31</v>
      </c>
      <c r="D18" s="43">
        <v>71417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71417</v>
      </c>
      <c r="O18" s="44">
        <f t="shared" si="2"/>
        <v>58.779423868312755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SUM(D20:D23)</f>
        <v>63433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63433</v>
      </c>
      <c r="O19" s="41">
        <f t="shared" si="2"/>
        <v>52.2082304526749</v>
      </c>
      <c r="P19" s="9"/>
    </row>
    <row r="20" spans="1:16" ht="15">
      <c r="A20" s="12"/>
      <c r="B20" s="42">
        <v>571</v>
      </c>
      <c r="C20" s="19" t="s">
        <v>33</v>
      </c>
      <c r="D20" s="43">
        <v>23613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23613</v>
      </c>
      <c r="O20" s="44">
        <f t="shared" si="2"/>
        <v>19.43456790123457</v>
      </c>
      <c r="P20" s="9"/>
    </row>
    <row r="21" spans="1:16" ht="15">
      <c r="A21" s="12"/>
      <c r="B21" s="42">
        <v>572</v>
      </c>
      <c r="C21" s="19" t="s">
        <v>34</v>
      </c>
      <c r="D21" s="43">
        <v>37894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37894</v>
      </c>
      <c r="O21" s="44">
        <f t="shared" si="2"/>
        <v>31.188477366255142</v>
      </c>
      <c r="P21" s="9"/>
    </row>
    <row r="22" spans="1:16" ht="15">
      <c r="A22" s="12"/>
      <c r="B22" s="42">
        <v>573</v>
      </c>
      <c r="C22" s="19" t="s">
        <v>52</v>
      </c>
      <c r="D22" s="43">
        <v>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</v>
      </c>
      <c r="O22" s="44">
        <f t="shared" si="2"/>
        <v>0.01728395061728395</v>
      </c>
      <c r="P22" s="9"/>
    </row>
    <row r="23" spans="1:16" ht="15">
      <c r="A23" s="12"/>
      <c r="B23" s="42">
        <v>574</v>
      </c>
      <c r="C23" s="19" t="s">
        <v>35</v>
      </c>
      <c r="D23" s="43">
        <v>1905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1905</v>
      </c>
      <c r="O23" s="44">
        <f t="shared" si="2"/>
        <v>1.5679012345679013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25388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25388</v>
      </c>
      <c r="O24" s="41">
        <f t="shared" si="2"/>
        <v>20.895473251028807</v>
      </c>
      <c r="P24" s="9"/>
    </row>
    <row r="25" spans="1:16" ht="15.75" thickBot="1">
      <c r="A25" s="12"/>
      <c r="B25" s="42">
        <v>591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25388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25388</v>
      </c>
      <c r="O25" s="44">
        <f t="shared" si="2"/>
        <v>20.895473251028807</v>
      </c>
      <c r="P25" s="9"/>
    </row>
    <row r="26" spans="1:119" ht="16.5" thickBot="1">
      <c r="A26" s="13" t="s">
        <v>10</v>
      </c>
      <c r="B26" s="21"/>
      <c r="C26" s="20"/>
      <c r="D26" s="14">
        <f>SUM(D5,D11,D13,D17,D19,D24)</f>
        <v>1142399</v>
      </c>
      <c r="E26" s="14">
        <f aca="true" t="shared" si="8" ref="E26:M26">SUM(E5,E11,E13,E17,E19,E24)</f>
        <v>10681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436649</v>
      </c>
      <c r="J26" s="14">
        <f t="shared" si="8"/>
        <v>0</v>
      </c>
      <c r="K26" s="14">
        <f t="shared" si="8"/>
        <v>43081</v>
      </c>
      <c r="L26" s="14">
        <f t="shared" si="8"/>
        <v>0</v>
      </c>
      <c r="M26" s="14">
        <f t="shared" si="8"/>
        <v>0</v>
      </c>
      <c r="N26" s="14">
        <f t="shared" si="1"/>
        <v>1632810</v>
      </c>
      <c r="O26" s="35">
        <f t="shared" si="2"/>
        <v>1343.8765432098764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53</v>
      </c>
      <c r="M28" s="90"/>
      <c r="N28" s="90"/>
      <c r="O28" s="39">
        <v>1215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453896</v>
      </c>
      <c r="E5" s="24">
        <f t="shared" si="0"/>
        <v>4038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457934</v>
      </c>
      <c r="O5" s="30">
        <f aca="true" t="shared" si="2" ref="O5:O26">(N5/O$28)</f>
        <v>374.43499591169257</v>
      </c>
      <c r="P5" s="6"/>
    </row>
    <row r="6" spans="1:16" ht="15">
      <c r="A6" s="12"/>
      <c r="B6" s="42">
        <v>511</v>
      </c>
      <c r="C6" s="19" t="s">
        <v>19</v>
      </c>
      <c r="D6" s="43">
        <v>36759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36759</v>
      </c>
      <c r="O6" s="44">
        <f t="shared" si="2"/>
        <v>30.05641864268193</v>
      </c>
      <c r="P6" s="9"/>
    </row>
    <row r="7" spans="1:16" ht="15">
      <c r="A7" s="12"/>
      <c r="B7" s="42">
        <v>513</v>
      </c>
      <c r="C7" s="19" t="s">
        <v>20</v>
      </c>
      <c r="D7" s="43">
        <v>363803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363803</v>
      </c>
      <c r="O7" s="44">
        <f t="shared" si="2"/>
        <v>297.4677023712183</v>
      </c>
      <c r="P7" s="9"/>
    </row>
    <row r="8" spans="1:16" ht="15">
      <c r="A8" s="12"/>
      <c r="B8" s="42">
        <v>517</v>
      </c>
      <c r="C8" s="19" t="s">
        <v>21</v>
      </c>
      <c r="D8" s="43">
        <v>19839</v>
      </c>
      <c r="E8" s="43">
        <v>4038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23877</v>
      </c>
      <c r="O8" s="44">
        <f t="shared" si="2"/>
        <v>19.5233033524121</v>
      </c>
      <c r="P8" s="9"/>
    </row>
    <row r="9" spans="1:16" ht="15">
      <c r="A9" s="12"/>
      <c r="B9" s="42">
        <v>519</v>
      </c>
      <c r="C9" s="19" t="s">
        <v>22</v>
      </c>
      <c r="D9" s="43">
        <v>33495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33495</v>
      </c>
      <c r="O9" s="44">
        <f t="shared" si="2"/>
        <v>27.38757154538021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437996</v>
      </c>
      <c r="E10" s="29">
        <f t="shared" si="3"/>
        <v>7160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37080</v>
      </c>
      <c r="L10" s="29">
        <f t="shared" si="3"/>
        <v>0</v>
      </c>
      <c r="M10" s="29">
        <f t="shared" si="3"/>
        <v>0</v>
      </c>
      <c r="N10" s="40">
        <f t="shared" si="1"/>
        <v>482236</v>
      </c>
      <c r="O10" s="41">
        <f t="shared" si="2"/>
        <v>394.3058053965658</v>
      </c>
      <c r="P10" s="10"/>
    </row>
    <row r="11" spans="1:16" ht="15">
      <c r="A11" s="12"/>
      <c r="B11" s="42">
        <v>521</v>
      </c>
      <c r="C11" s="19" t="s">
        <v>24</v>
      </c>
      <c r="D11" s="43">
        <v>437996</v>
      </c>
      <c r="E11" s="43">
        <v>7160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37080</v>
      </c>
      <c r="L11" s="43">
        <v>0</v>
      </c>
      <c r="M11" s="43">
        <v>0</v>
      </c>
      <c r="N11" s="43">
        <f t="shared" si="1"/>
        <v>482236</v>
      </c>
      <c r="O11" s="44">
        <f t="shared" si="2"/>
        <v>394.3058053965658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SUM(D13:D15)</f>
        <v>76864</v>
      </c>
      <c r="E12" s="29">
        <f t="shared" si="4"/>
        <v>9972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362857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449693</v>
      </c>
      <c r="O12" s="41">
        <f t="shared" si="2"/>
        <v>367.6966475878986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249881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249881</v>
      </c>
      <c r="O13" s="44">
        <f t="shared" si="2"/>
        <v>204.31807031888798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112976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112976</v>
      </c>
      <c r="O14" s="44">
        <f t="shared" si="2"/>
        <v>92.3761242845462</v>
      </c>
      <c r="P14" s="9"/>
    </row>
    <row r="15" spans="1:16" ht="15">
      <c r="A15" s="12"/>
      <c r="B15" s="42">
        <v>539</v>
      </c>
      <c r="C15" s="19" t="s">
        <v>29</v>
      </c>
      <c r="D15" s="43">
        <v>76864</v>
      </c>
      <c r="E15" s="43">
        <v>9972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86836</v>
      </c>
      <c r="O15" s="44">
        <f t="shared" si="2"/>
        <v>71.00245298446443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156113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156113</v>
      </c>
      <c r="O16" s="41">
        <f t="shared" si="2"/>
        <v>127.64758789860997</v>
      </c>
      <c r="P16" s="10"/>
    </row>
    <row r="17" spans="1:16" ht="15">
      <c r="A17" s="12"/>
      <c r="B17" s="42">
        <v>541</v>
      </c>
      <c r="C17" s="19" t="s">
        <v>31</v>
      </c>
      <c r="D17" s="43">
        <v>156113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156113</v>
      </c>
      <c r="O17" s="44">
        <f t="shared" si="2"/>
        <v>127.64758789860997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SUM(D19:D22)</f>
        <v>44458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44458</v>
      </c>
      <c r="O18" s="41">
        <f t="shared" si="2"/>
        <v>36.35159443990188</v>
      </c>
      <c r="P18" s="9"/>
    </row>
    <row r="19" spans="1:16" ht="15">
      <c r="A19" s="12"/>
      <c r="B19" s="42">
        <v>571</v>
      </c>
      <c r="C19" s="19" t="s">
        <v>33</v>
      </c>
      <c r="D19" s="43">
        <v>29546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29546</v>
      </c>
      <c r="O19" s="44">
        <f t="shared" si="2"/>
        <v>24.158626328699917</v>
      </c>
      <c r="P19" s="9"/>
    </row>
    <row r="20" spans="1:16" ht="15">
      <c r="A20" s="12"/>
      <c r="B20" s="42">
        <v>572</v>
      </c>
      <c r="C20" s="19" t="s">
        <v>34</v>
      </c>
      <c r="D20" s="43">
        <v>12371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12371</v>
      </c>
      <c r="O20" s="44">
        <f t="shared" si="2"/>
        <v>10.115290269828291</v>
      </c>
      <c r="P20" s="9"/>
    </row>
    <row r="21" spans="1:16" ht="15">
      <c r="A21" s="12"/>
      <c r="B21" s="42">
        <v>573</v>
      </c>
      <c r="C21" s="19" t="s">
        <v>52</v>
      </c>
      <c r="D21" s="43">
        <v>168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168</v>
      </c>
      <c r="O21" s="44">
        <f t="shared" si="2"/>
        <v>0.1373671300081766</v>
      </c>
      <c r="P21" s="9"/>
    </row>
    <row r="22" spans="1:16" ht="15">
      <c r="A22" s="12"/>
      <c r="B22" s="42">
        <v>574</v>
      </c>
      <c r="C22" s="19" t="s">
        <v>35</v>
      </c>
      <c r="D22" s="43">
        <v>2373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2373</v>
      </c>
      <c r="O22" s="44">
        <f t="shared" si="2"/>
        <v>1.9403107113654947</v>
      </c>
      <c r="P22" s="9"/>
    </row>
    <row r="23" spans="1:16" ht="15.75">
      <c r="A23" s="26" t="s">
        <v>37</v>
      </c>
      <c r="B23" s="27"/>
      <c r="C23" s="28"/>
      <c r="D23" s="29">
        <f aca="true" t="shared" si="7" ref="D23:M23">SUM(D24:D25)</f>
        <v>3215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26129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29344</v>
      </c>
      <c r="O23" s="41">
        <f t="shared" si="2"/>
        <v>23.99345870809485</v>
      </c>
      <c r="P23" s="9"/>
    </row>
    <row r="24" spans="1:16" ht="15">
      <c r="A24" s="12"/>
      <c r="B24" s="42">
        <v>581</v>
      </c>
      <c r="C24" s="19" t="s">
        <v>41</v>
      </c>
      <c r="D24" s="43">
        <v>3215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3215</v>
      </c>
      <c r="O24" s="44">
        <f t="shared" si="2"/>
        <v>2.6287816843826657</v>
      </c>
      <c r="P24" s="9"/>
    </row>
    <row r="25" spans="1:16" ht="15.75" thickBot="1">
      <c r="A25" s="12"/>
      <c r="B25" s="42">
        <v>591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26129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26129</v>
      </c>
      <c r="O25" s="44">
        <f t="shared" si="2"/>
        <v>21.364677023712183</v>
      </c>
      <c r="P25" s="9"/>
    </row>
    <row r="26" spans="1:119" ht="16.5" thickBot="1">
      <c r="A26" s="13" t="s">
        <v>10</v>
      </c>
      <c r="B26" s="21"/>
      <c r="C26" s="20"/>
      <c r="D26" s="14">
        <f>SUM(D5,D10,D12,D16,D18,D23)</f>
        <v>1172542</v>
      </c>
      <c r="E26" s="14">
        <f aca="true" t="shared" si="8" ref="E26:M26">SUM(E5,E10,E12,E16,E18,E23)</f>
        <v>21170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388986</v>
      </c>
      <c r="J26" s="14">
        <f t="shared" si="8"/>
        <v>0</v>
      </c>
      <c r="K26" s="14">
        <f t="shared" si="8"/>
        <v>37080</v>
      </c>
      <c r="L26" s="14">
        <f t="shared" si="8"/>
        <v>0</v>
      </c>
      <c r="M26" s="14">
        <f t="shared" si="8"/>
        <v>0</v>
      </c>
      <c r="N26" s="14">
        <f t="shared" si="1"/>
        <v>1619778</v>
      </c>
      <c r="O26" s="35">
        <f t="shared" si="2"/>
        <v>1324.4300899427637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62</v>
      </c>
      <c r="M28" s="90"/>
      <c r="N28" s="90"/>
      <c r="O28" s="39">
        <v>1223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549918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73499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623417</v>
      </c>
      <c r="O5" s="30">
        <f aca="true" t="shared" si="2" ref="O5:O24">(N5/O$26)</f>
        <v>366.2849588719154</v>
      </c>
      <c r="P5" s="6"/>
    </row>
    <row r="6" spans="1:16" ht="15">
      <c r="A6" s="12"/>
      <c r="B6" s="42">
        <v>511</v>
      </c>
      <c r="C6" s="19" t="s">
        <v>19</v>
      </c>
      <c r="D6" s="43">
        <v>51513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51513</v>
      </c>
      <c r="O6" s="44">
        <f t="shared" si="2"/>
        <v>30.266157461809637</v>
      </c>
      <c r="P6" s="9"/>
    </row>
    <row r="7" spans="1:16" ht="15">
      <c r="A7" s="12"/>
      <c r="B7" s="42">
        <v>513</v>
      </c>
      <c r="C7" s="19" t="s">
        <v>20</v>
      </c>
      <c r="D7" s="43">
        <v>187617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8765</v>
      </c>
      <c r="L7" s="43">
        <v>0</v>
      </c>
      <c r="M7" s="43">
        <v>0</v>
      </c>
      <c r="N7" s="43">
        <f t="shared" si="1"/>
        <v>196382</v>
      </c>
      <c r="O7" s="44">
        <f t="shared" si="2"/>
        <v>115.38307873090481</v>
      </c>
      <c r="P7" s="9"/>
    </row>
    <row r="8" spans="1:16" ht="15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64734</v>
      </c>
      <c r="L8" s="43">
        <v>0</v>
      </c>
      <c r="M8" s="43">
        <v>0</v>
      </c>
      <c r="N8" s="43">
        <f t="shared" si="1"/>
        <v>64734</v>
      </c>
      <c r="O8" s="44">
        <f t="shared" si="2"/>
        <v>38.03407755581669</v>
      </c>
      <c r="P8" s="9"/>
    </row>
    <row r="9" spans="1:16" ht="15">
      <c r="A9" s="12"/>
      <c r="B9" s="42">
        <v>519</v>
      </c>
      <c r="C9" s="19" t="s">
        <v>55</v>
      </c>
      <c r="D9" s="43">
        <v>310788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310788</v>
      </c>
      <c r="O9" s="44">
        <f t="shared" si="2"/>
        <v>182.60164512338426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784272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784272</v>
      </c>
      <c r="O10" s="41">
        <f t="shared" si="2"/>
        <v>460.79435957696825</v>
      </c>
      <c r="P10" s="10"/>
    </row>
    <row r="11" spans="1:16" ht="15">
      <c r="A11" s="12"/>
      <c r="B11" s="42">
        <v>521</v>
      </c>
      <c r="C11" s="19" t="s">
        <v>24</v>
      </c>
      <c r="D11" s="43">
        <v>773020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773020</v>
      </c>
      <c r="O11" s="44">
        <f t="shared" si="2"/>
        <v>454.18331374853113</v>
      </c>
      <c r="P11" s="9"/>
    </row>
    <row r="12" spans="1:16" ht="15">
      <c r="A12" s="12"/>
      <c r="B12" s="42">
        <v>524</v>
      </c>
      <c r="C12" s="19" t="s">
        <v>72</v>
      </c>
      <c r="D12" s="43">
        <v>11252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11252</v>
      </c>
      <c r="O12" s="44">
        <f t="shared" si="2"/>
        <v>6.611045828437133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216158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885975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1102133</v>
      </c>
      <c r="O13" s="41">
        <f t="shared" si="2"/>
        <v>647.5517038777908</v>
      </c>
      <c r="P13" s="10"/>
    </row>
    <row r="14" spans="1:16" ht="15">
      <c r="A14" s="12"/>
      <c r="B14" s="42">
        <v>536</v>
      </c>
      <c r="C14" s="19" t="s">
        <v>77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882059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882059</v>
      </c>
      <c r="O14" s="44">
        <f t="shared" si="2"/>
        <v>518.2485311398354</v>
      </c>
      <c r="P14" s="9"/>
    </row>
    <row r="15" spans="1:16" ht="15">
      <c r="A15" s="12"/>
      <c r="B15" s="42">
        <v>538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3916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3916</v>
      </c>
      <c r="O15" s="44">
        <f t="shared" si="2"/>
        <v>2.3008225616921267</v>
      </c>
      <c r="P15" s="9"/>
    </row>
    <row r="16" spans="1:16" ht="15">
      <c r="A16" s="12"/>
      <c r="B16" s="42">
        <v>539</v>
      </c>
      <c r="C16" s="19" t="s">
        <v>29</v>
      </c>
      <c r="D16" s="43">
        <v>216158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216158</v>
      </c>
      <c r="O16" s="44">
        <f t="shared" si="2"/>
        <v>127.00235017626322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297067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297067</v>
      </c>
      <c r="O17" s="41">
        <f t="shared" si="2"/>
        <v>174.53995299647474</v>
      </c>
      <c r="P17" s="10"/>
    </row>
    <row r="18" spans="1:16" ht="15">
      <c r="A18" s="12"/>
      <c r="B18" s="42">
        <v>541</v>
      </c>
      <c r="C18" s="19" t="s">
        <v>58</v>
      </c>
      <c r="D18" s="43">
        <v>297067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297067</v>
      </c>
      <c r="O18" s="44">
        <f t="shared" si="2"/>
        <v>174.53995299647474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SUM(D20:D23)</f>
        <v>635909</v>
      </c>
      <c r="E19" s="29">
        <f t="shared" si="6"/>
        <v>22082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657991</v>
      </c>
      <c r="O19" s="41">
        <f t="shared" si="2"/>
        <v>386.59870740305524</v>
      </c>
      <c r="P19" s="9"/>
    </row>
    <row r="20" spans="1:16" ht="15">
      <c r="A20" s="12"/>
      <c r="B20" s="42">
        <v>571</v>
      </c>
      <c r="C20" s="19" t="s">
        <v>33</v>
      </c>
      <c r="D20" s="43">
        <v>615322</v>
      </c>
      <c r="E20" s="43">
        <v>22082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637404</v>
      </c>
      <c r="O20" s="44">
        <f t="shared" si="2"/>
        <v>374.50293772032904</v>
      </c>
      <c r="P20" s="9"/>
    </row>
    <row r="21" spans="1:16" ht="15">
      <c r="A21" s="12"/>
      <c r="B21" s="42">
        <v>572</v>
      </c>
      <c r="C21" s="19" t="s">
        <v>59</v>
      </c>
      <c r="D21" s="43">
        <v>6872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6872</v>
      </c>
      <c r="O21" s="44">
        <f t="shared" si="2"/>
        <v>4.037602820211516</v>
      </c>
      <c r="P21" s="9"/>
    </row>
    <row r="22" spans="1:16" ht="15">
      <c r="A22" s="12"/>
      <c r="B22" s="42">
        <v>573</v>
      </c>
      <c r="C22" s="19" t="s">
        <v>52</v>
      </c>
      <c r="D22" s="43">
        <v>527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527</v>
      </c>
      <c r="O22" s="44">
        <f t="shared" si="2"/>
        <v>0.3096357226792009</v>
      </c>
      <c r="P22" s="9"/>
    </row>
    <row r="23" spans="1:16" ht="15.75" thickBot="1">
      <c r="A23" s="12"/>
      <c r="B23" s="42">
        <v>574</v>
      </c>
      <c r="C23" s="19" t="s">
        <v>35</v>
      </c>
      <c r="D23" s="43">
        <v>13188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13188</v>
      </c>
      <c r="O23" s="44">
        <f t="shared" si="2"/>
        <v>7.748531139835488</v>
      </c>
      <c r="P23" s="9"/>
    </row>
    <row r="24" spans="1:119" ht="16.5" thickBot="1">
      <c r="A24" s="13" t="s">
        <v>10</v>
      </c>
      <c r="B24" s="21"/>
      <c r="C24" s="20"/>
      <c r="D24" s="14">
        <f>SUM(D5,D10,D13,D17,D19)</f>
        <v>2483324</v>
      </c>
      <c r="E24" s="14">
        <f aca="true" t="shared" si="7" ref="E24:M24">SUM(E5,E10,E13,E17,E19)</f>
        <v>22082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885975</v>
      </c>
      <c r="J24" s="14">
        <f t="shared" si="7"/>
        <v>0</v>
      </c>
      <c r="K24" s="14">
        <f t="shared" si="7"/>
        <v>73499</v>
      </c>
      <c r="L24" s="14">
        <f t="shared" si="7"/>
        <v>0</v>
      </c>
      <c r="M24" s="14">
        <f t="shared" si="7"/>
        <v>0</v>
      </c>
      <c r="N24" s="14">
        <f t="shared" si="1"/>
        <v>3464880</v>
      </c>
      <c r="O24" s="35">
        <f t="shared" si="2"/>
        <v>2035.7696827262046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80</v>
      </c>
      <c r="M26" s="90"/>
      <c r="N26" s="90"/>
      <c r="O26" s="39">
        <v>1702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561360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69411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630771</v>
      </c>
      <c r="O5" s="30">
        <f aca="true" t="shared" si="2" ref="O5:O24">(N5/O$26)</f>
        <v>391.54003724394784</v>
      </c>
      <c r="P5" s="6"/>
    </row>
    <row r="6" spans="1:16" ht="15">
      <c r="A6" s="12"/>
      <c r="B6" s="42">
        <v>511</v>
      </c>
      <c r="C6" s="19" t="s">
        <v>19</v>
      </c>
      <c r="D6" s="43">
        <v>47717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47717</v>
      </c>
      <c r="O6" s="44">
        <f t="shared" si="2"/>
        <v>29.619490999379266</v>
      </c>
      <c r="P6" s="9"/>
    </row>
    <row r="7" spans="1:16" ht="15">
      <c r="A7" s="12"/>
      <c r="B7" s="42">
        <v>513</v>
      </c>
      <c r="C7" s="19" t="s">
        <v>20</v>
      </c>
      <c r="D7" s="43">
        <v>149171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16465</v>
      </c>
      <c r="L7" s="43">
        <v>0</v>
      </c>
      <c r="M7" s="43">
        <v>0</v>
      </c>
      <c r="N7" s="43">
        <f t="shared" si="1"/>
        <v>165636</v>
      </c>
      <c r="O7" s="44">
        <f t="shared" si="2"/>
        <v>102.81564245810056</v>
      </c>
      <c r="P7" s="9"/>
    </row>
    <row r="8" spans="1:16" ht="15">
      <c r="A8" s="12"/>
      <c r="B8" s="42">
        <v>518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52946</v>
      </c>
      <c r="L8" s="43">
        <v>0</v>
      </c>
      <c r="M8" s="43">
        <v>0</v>
      </c>
      <c r="N8" s="43">
        <f t="shared" si="1"/>
        <v>52946</v>
      </c>
      <c r="O8" s="44">
        <f t="shared" si="2"/>
        <v>32.86530105524519</v>
      </c>
      <c r="P8" s="9"/>
    </row>
    <row r="9" spans="1:16" ht="15">
      <c r="A9" s="12"/>
      <c r="B9" s="42">
        <v>519</v>
      </c>
      <c r="C9" s="19" t="s">
        <v>55</v>
      </c>
      <c r="D9" s="43">
        <v>364472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364472</v>
      </c>
      <c r="O9" s="44">
        <f t="shared" si="2"/>
        <v>226.23960273122285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854298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854298</v>
      </c>
      <c r="O10" s="41">
        <f t="shared" si="2"/>
        <v>530.2905027932961</v>
      </c>
      <c r="P10" s="10"/>
    </row>
    <row r="11" spans="1:16" ht="15">
      <c r="A11" s="12"/>
      <c r="B11" s="42">
        <v>521</v>
      </c>
      <c r="C11" s="19" t="s">
        <v>24</v>
      </c>
      <c r="D11" s="43">
        <v>840514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840514</v>
      </c>
      <c r="O11" s="44">
        <f t="shared" si="2"/>
        <v>521.7343265052763</v>
      </c>
      <c r="P11" s="9"/>
    </row>
    <row r="12" spans="1:16" ht="15">
      <c r="A12" s="12"/>
      <c r="B12" s="42">
        <v>524</v>
      </c>
      <c r="C12" s="19" t="s">
        <v>72</v>
      </c>
      <c r="D12" s="43">
        <v>13784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13784</v>
      </c>
      <c r="O12" s="44">
        <f t="shared" si="2"/>
        <v>8.556176288019863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SUM(D14:D16)</f>
        <v>208651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816247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1024898</v>
      </c>
      <c r="O13" s="41">
        <f t="shared" si="2"/>
        <v>636.187461204221</v>
      </c>
      <c r="P13" s="10"/>
    </row>
    <row r="14" spans="1:16" ht="15">
      <c r="A14" s="12"/>
      <c r="B14" s="42">
        <v>536</v>
      </c>
      <c r="C14" s="19" t="s">
        <v>77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811207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811207</v>
      </c>
      <c r="O14" s="44">
        <f t="shared" si="2"/>
        <v>503.5425201738051</v>
      </c>
      <c r="P14" s="9"/>
    </row>
    <row r="15" spans="1:16" ht="15">
      <c r="A15" s="12"/>
      <c r="B15" s="42">
        <v>538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5040</v>
      </c>
      <c r="O15" s="44">
        <f t="shared" si="2"/>
        <v>3.1284916201117317</v>
      </c>
      <c r="P15" s="9"/>
    </row>
    <row r="16" spans="1:16" ht="15">
      <c r="A16" s="12"/>
      <c r="B16" s="42">
        <v>539</v>
      </c>
      <c r="C16" s="19" t="s">
        <v>29</v>
      </c>
      <c r="D16" s="43">
        <v>208651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208651</v>
      </c>
      <c r="O16" s="44">
        <f t="shared" si="2"/>
        <v>129.51644941030415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209663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209663</v>
      </c>
      <c r="O17" s="41">
        <f t="shared" si="2"/>
        <v>130.14463066418375</v>
      </c>
      <c r="P17" s="10"/>
    </row>
    <row r="18" spans="1:16" ht="15">
      <c r="A18" s="12"/>
      <c r="B18" s="42">
        <v>541</v>
      </c>
      <c r="C18" s="19" t="s">
        <v>58</v>
      </c>
      <c r="D18" s="43">
        <v>209663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209663</v>
      </c>
      <c r="O18" s="44">
        <f t="shared" si="2"/>
        <v>130.14463066418375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SUM(D20:D23)</f>
        <v>129164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129164</v>
      </c>
      <c r="O19" s="41">
        <f t="shared" si="2"/>
        <v>80.17628801986343</v>
      </c>
      <c r="P19" s="9"/>
    </row>
    <row r="20" spans="1:16" ht="15">
      <c r="A20" s="12"/>
      <c r="B20" s="42">
        <v>571</v>
      </c>
      <c r="C20" s="19" t="s">
        <v>33</v>
      </c>
      <c r="D20" s="43">
        <v>91984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91984</v>
      </c>
      <c r="O20" s="44">
        <f t="shared" si="2"/>
        <v>57.09745499689634</v>
      </c>
      <c r="P20" s="9"/>
    </row>
    <row r="21" spans="1:16" ht="15">
      <c r="A21" s="12"/>
      <c r="B21" s="42">
        <v>572</v>
      </c>
      <c r="C21" s="19" t="s">
        <v>59</v>
      </c>
      <c r="D21" s="43">
        <v>24100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24100</v>
      </c>
      <c r="O21" s="44">
        <f t="shared" si="2"/>
        <v>14.959652389819988</v>
      </c>
      <c r="P21" s="9"/>
    </row>
    <row r="22" spans="1:16" ht="15">
      <c r="A22" s="12"/>
      <c r="B22" s="42">
        <v>573</v>
      </c>
      <c r="C22" s="19" t="s">
        <v>52</v>
      </c>
      <c r="D22" s="43">
        <v>917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917</v>
      </c>
      <c r="O22" s="44">
        <f t="shared" si="2"/>
        <v>0.569211669770329</v>
      </c>
      <c r="P22" s="9"/>
    </row>
    <row r="23" spans="1:16" ht="15.75" thickBot="1">
      <c r="A23" s="12"/>
      <c r="B23" s="42">
        <v>574</v>
      </c>
      <c r="C23" s="19" t="s">
        <v>35</v>
      </c>
      <c r="D23" s="43">
        <v>12163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12163</v>
      </c>
      <c r="O23" s="44">
        <f t="shared" si="2"/>
        <v>7.549968963376784</v>
      </c>
      <c r="P23" s="9"/>
    </row>
    <row r="24" spans="1:119" ht="16.5" thickBot="1">
      <c r="A24" s="13" t="s">
        <v>10</v>
      </c>
      <c r="B24" s="21"/>
      <c r="C24" s="20"/>
      <c r="D24" s="14">
        <f>SUM(D5,D10,D13,D17,D19)</f>
        <v>1963136</v>
      </c>
      <c r="E24" s="14">
        <f aca="true" t="shared" si="7" ref="E24:M24">SUM(E5,E10,E13,E17,E19)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816247</v>
      </c>
      <c r="J24" s="14">
        <f t="shared" si="7"/>
        <v>0</v>
      </c>
      <c r="K24" s="14">
        <f t="shared" si="7"/>
        <v>69411</v>
      </c>
      <c r="L24" s="14">
        <f t="shared" si="7"/>
        <v>0</v>
      </c>
      <c r="M24" s="14">
        <f t="shared" si="7"/>
        <v>0</v>
      </c>
      <c r="N24" s="14">
        <f t="shared" si="1"/>
        <v>2848794</v>
      </c>
      <c r="O24" s="35">
        <f t="shared" si="2"/>
        <v>1768.338919925512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78</v>
      </c>
      <c r="M26" s="90"/>
      <c r="N26" s="90"/>
      <c r="O26" s="39">
        <v>1611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499556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28294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527850</v>
      </c>
      <c r="O5" s="30">
        <f aca="true" t="shared" si="2" ref="O5:O27">(N5/O$29)</f>
        <v>352.1347565043362</v>
      </c>
      <c r="P5" s="6"/>
    </row>
    <row r="6" spans="1:16" ht="15">
      <c r="A6" s="12"/>
      <c r="B6" s="42">
        <v>511</v>
      </c>
      <c r="C6" s="19" t="s">
        <v>19</v>
      </c>
      <c r="D6" s="43">
        <v>46427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46427</v>
      </c>
      <c r="O6" s="44">
        <f t="shared" si="2"/>
        <v>30.971981320880587</v>
      </c>
      <c r="P6" s="9"/>
    </row>
    <row r="7" spans="1:16" ht="15">
      <c r="A7" s="12"/>
      <c r="B7" s="42">
        <v>512</v>
      </c>
      <c r="C7" s="19" t="s">
        <v>71</v>
      </c>
      <c r="D7" s="43">
        <v>445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</v>
      </c>
      <c r="O7" s="44">
        <f t="shared" si="2"/>
        <v>0.2968645763842562</v>
      </c>
      <c r="P7" s="9"/>
    </row>
    <row r="8" spans="1:16" ht="15">
      <c r="A8" s="12"/>
      <c r="B8" s="42">
        <v>513</v>
      </c>
      <c r="C8" s="19" t="s">
        <v>20</v>
      </c>
      <c r="D8" s="43">
        <v>118889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118889</v>
      </c>
      <c r="O8" s="44">
        <f t="shared" si="2"/>
        <v>79.31220813875917</v>
      </c>
      <c r="P8" s="9"/>
    </row>
    <row r="9" spans="1:16" ht="15">
      <c r="A9" s="12"/>
      <c r="B9" s="42">
        <v>517</v>
      </c>
      <c r="C9" s="19" t="s">
        <v>21</v>
      </c>
      <c r="D9" s="43">
        <v>42530</v>
      </c>
      <c r="E9" s="43">
        <v>0</v>
      </c>
      <c r="F9" s="43">
        <v>0</v>
      </c>
      <c r="G9" s="43">
        <v>0</v>
      </c>
      <c r="H9" s="43">
        <v>0</v>
      </c>
      <c r="I9" s="43">
        <v>28294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70824</v>
      </c>
      <c r="O9" s="44">
        <f t="shared" si="2"/>
        <v>47.24749833222148</v>
      </c>
      <c r="P9" s="9"/>
    </row>
    <row r="10" spans="1:16" ht="15">
      <c r="A10" s="12"/>
      <c r="B10" s="42">
        <v>519</v>
      </c>
      <c r="C10" s="19" t="s">
        <v>55</v>
      </c>
      <c r="D10" s="43">
        <v>291265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291265</v>
      </c>
      <c r="O10" s="44">
        <f t="shared" si="2"/>
        <v>194.3062041360907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687009</v>
      </c>
      <c r="E11" s="29">
        <f t="shared" si="3"/>
        <v>9373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61751</v>
      </c>
      <c r="L11" s="29">
        <f t="shared" si="3"/>
        <v>0</v>
      </c>
      <c r="M11" s="29">
        <f t="shared" si="3"/>
        <v>0</v>
      </c>
      <c r="N11" s="40">
        <f t="shared" si="1"/>
        <v>758133</v>
      </c>
      <c r="O11" s="41">
        <f t="shared" si="2"/>
        <v>505.75917278185455</v>
      </c>
      <c r="P11" s="10"/>
    </row>
    <row r="12" spans="1:16" ht="15">
      <c r="A12" s="12"/>
      <c r="B12" s="42">
        <v>521</v>
      </c>
      <c r="C12" s="19" t="s">
        <v>24</v>
      </c>
      <c r="D12" s="43">
        <v>678768</v>
      </c>
      <c r="E12" s="43">
        <v>9373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61751</v>
      </c>
      <c r="L12" s="43">
        <v>0</v>
      </c>
      <c r="M12" s="43">
        <v>0</v>
      </c>
      <c r="N12" s="43">
        <f t="shared" si="1"/>
        <v>749892</v>
      </c>
      <c r="O12" s="44">
        <f t="shared" si="2"/>
        <v>500.2615076717812</v>
      </c>
      <c r="P12" s="9"/>
    </row>
    <row r="13" spans="1:16" ht="15">
      <c r="A13" s="12"/>
      <c r="B13" s="42">
        <v>524</v>
      </c>
      <c r="C13" s="19" t="s">
        <v>72</v>
      </c>
      <c r="D13" s="43">
        <v>8241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8241</v>
      </c>
      <c r="O13" s="44">
        <f t="shared" si="2"/>
        <v>5.497665110073382</v>
      </c>
      <c r="P13" s="9"/>
    </row>
    <row r="14" spans="1:16" ht="15.75">
      <c r="A14" s="26" t="s">
        <v>25</v>
      </c>
      <c r="B14" s="27"/>
      <c r="C14" s="28"/>
      <c r="D14" s="29">
        <f aca="true" t="shared" si="4" ref="D14:M14">SUM(D15:D18)</f>
        <v>168729</v>
      </c>
      <c r="E14" s="29">
        <f t="shared" si="4"/>
        <v>28816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660810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858355</v>
      </c>
      <c r="O14" s="41">
        <f t="shared" si="2"/>
        <v>572.6184122748499</v>
      </c>
      <c r="P14" s="10"/>
    </row>
    <row r="15" spans="1:16" ht="15">
      <c r="A15" s="12"/>
      <c r="B15" s="42">
        <v>533</v>
      </c>
      <c r="C15" s="19" t="s">
        <v>26</v>
      </c>
      <c r="D15" s="43">
        <v>0</v>
      </c>
      <c r="E15" s="43">
        <v>28816</v>
      </c>
      <c r="F15" s="43">
        <v>0</v>
      </c>
      <c r="G15" s="43">
        <v>0</v>
      </c>
      <c r="H15" s="43">
        <v>0</v>
      </c>
      <c r="I15" s="43">
        <v>530117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558933</v>
      </c>
      <c r="O15" s="44">
        <f t="shared" si="2"/>
        <v>372.87058038692464</v>
      </c>
      <c r="P15" s="9"/>
    </row>
    <row r="16" spans="1:16" ht="15">
      <c r="A16" s="12"/>
      <c r="B16" s="42">
        <v>534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125653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125653</v>
      </c>
      <c r="O16" s="44">
        <f t="shared" si="2"/>
        <v>83.82454969979986</v>
      </c>
      <c r="P16" s="9"/>
    </row>
    <row r="17" spans="1:16" ht="15">
      <c r="A17" s="12"/>
      <c r="B17" s="42">
        <v>538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5040</v>
      </c>
      <c r="O17" s="44">
        <f t="shared" si="2"/>
        <v>3.362241494329553</v>
      </c>
      <c r="P17" s="9"/>
    </row>
    <row r="18" spans="1:16" ht="15">
      <c r="A18" s="12"/>
      <c r="B18" s="42">
        <v>539</v>
      </c>
      <c r="C18" s="19" t="s">
        <v>29</v>
      </c>
      <c r="D18" s="43">
        <v>168729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168729</v>
      </c>
      <c r="O18" s="44">
        <f t="shared" si="2"/>
        <v>112.56104069379586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SUM(D20:D21)</f>
        <v>198810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198810</v>
      </c>
      <c r="O19" s="41">
        <f t="shared" si="2"/>
        <v>132.62841894596397</v>
      </c>
      <c r="P19" s="10"/>
    </row>
    <row r="20" spans="1:16" ht="15">
      <c r="A20" s="12"/>
      <c r="B20" s="42">
        <v>541</v>
      </c>
      <c r="C20" s="19" t="s">
        <v>58</v>
      </c>
      <c r="D20" s="43">
        <v>198013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198013</v>
      </c>
      <c r="O20" s="44">
        <f t="shared" si="2"/>
        <v>132.09673115410274</v>
      </c>
      <c r="P20" s="9"/>
    </row>
    <row r="21" spans="1:16" ht="15">
      <c r="A21" s="12"/>
      <c r="B21" s="42">
        <v>542</v>
      </c>
      <c r="C21" s="19" t="s">
        <v>68</v>
      </c>
      <c r="D21" s="43">
        <v>797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797</v>
      </c>
      <c r="O21" s="44">
        <f t="shared" si="2"/>
        <v>0.5316877918612408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SUM(D23:D26)</f>
        <v>128249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128249</v>
      </c>
      <c r="O22" s="41">
        <f t="shared" si="2"/>
        <v>85.55637091394263</v>
      </c>
      <c r="P22" s="9"/>
    </row>
    <row r="23" spans="1:16" ht="15">
      <c r="A23" s="12"/>
      <c r="B23" s="42">
        <v>571</v>
      </c>
      <c r="C23" s="19" t="s">
        <v>33</v>
      </c>
      <c r="D23" s="43">
        <v>84973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84973</v>
      </c>
      <c r="O23" s="44">
        <f t="shared" si="2"/>
        <v>56.686457638425615</v>
      </c>
      <c r="P23" s="9"/>
    </row>
    <row r="24" spans="1:16" ht="15">
      <c r="A24" s="12"/>
      <c r="B24" s="42">
        <v>572</v>
      </c>
      <c r="C24" s="19" t="s">
        <v>59</v>
      </c>
      <c r="D24" s="43">
        <v>26828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26828</v>
      </c>
      <c r="O24" s="44">
        <f t="shared" si="2"/>
        <v>17.897264843228818</v>
      </c>
      <c r="P24" s="9"/>
    </row>
    <row r="25" spans="1:16" ht="15">
      <c r="A25" s="12"/>
      <c r="B25" s="42">
        <v>573</v>
      </c>
      <c r="C25" s="19" t="s">
        <v>52</v>
      </c>
      <c r="D25" s="43">
        <v>1295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1295</v>
      </c>
      <c r="O25" s="44">
        <f t="shared" si="2"/>
        <v>0.8639092728485657</v>
      </c>
      <c r="P25" s="9"/>
    </row>
    <row r="26" spans="1:16" ht="15.75" thickBot="1">
      <c r="A26" s="12"/>
      <c r="B26" s="42">
        <v>574</v>
      </c>
      <c r="C26" s="19" t="s">
        <v>35</v>
      </c>
      <c r="D26" s="43">
        <v>15153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15153</v>
      </c>
      <c r="O26" s="44">
        <f t="shared" si="2"/>
        <v>10.108739159439626</v>
      </c>
      <c r="P26" s="9"/>
    </row>
    <row r="27" spans="1:119" ht="16.5" thickBot="1">
      <c r="A27" s="13" t="s">
        <v>10</v>
      </c>
      <c r="B27" s="21"/>
      <c r="C27" s="20"/>
      <c r="D27" s="14">
        <f>SUM(D5,D11,D14,D19,D22)</f>
        <v>1682353</v>
      </c>
      <c r="E27" s="14">
        <f aca="true" t="shared" si="7" ref="E27:M27">SUM(E5,E11,E14,E19,E22)</f>
        <v>38189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689104</v>
      </c>
      <c r="J27" s="14">
        <f t="shared" si="7"/>
        <v>0</v>
      </c>
      <c r="K27" s="14">
        <f t="shared" si="7"/>
        <v>61751</v>
      </c>
      <c r="L27" s="14">
        <f t="shared" si="7"/>
        <v>0</v>
      </c>
      <c r="M27" s="14">
        <f t="shared" si="7"/>
        <v>0</v>
      </c>
      <c r="N27" s="14">
        <f t="shared" si="1"/>
        <v>2471397</v>
      </c>
      <c r="O27" s="35">
        <f t="shared" si="2"/>
        <v>1648.6971314209472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1499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505280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65295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570575</v>
      </c>
      <c r="O5" s="30">
        <f aca="true" t="shared" si="2" ref="O5:O27">(N5/O$29)</f>
        <v>421.08856088560884</v>
      </c>
      <c r="P5" s="6"/>
    </row>
    <row r="6" spans="1:16" ht="15">
      <c r="A6" s="12"/>
      <c r="B6" s="42">
        <v>511</v>
      </c>
      <c r="C6" s="19" t="s">
        <v>19</v>
      </c>
      <c r="D6" s="43">
        <v>33075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33075</v>
      </c>
      <c r="O6" s="44">
        <f t="shared" si="2"/>
        <v>24.40959409594096</v>
      </c>
      <c r="P6" s="9"/>
    </row>
    <row r="7" spans="1:16" ht="15">
      <c r="A7" s="12"/>
      <c r="B7" s="42">
        <v>512</v>
      </c>
      <c r="C7" s="19" t="s">
        <v>71</v>
      </c>
      <c r="D7" s="43">
        <v>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</v>
      </c>
      <c r="O7" s="44">
        <f t="shared" si="2"/>
        <v>0.05387453874538745</v>
      </c>
      <c r="P7" s="9"/>
    </row>
    <row r="8" spans="1:16" ht="15">
      <c r="A8" s="12"/>
      <c r="B8" s="42">
        <v>513</v>
      </c>
      <c r="C8" s="19" t="s">
        <v>20</v>
      </c>
      <c r="D8" s="43">
        <v>121558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121558</v>
      </c>
      <c r="O8" s="44">
        <f t="shared" si="2"/>
        <v>89.71070110701108</v>
      </c>
      <c r="P8" s="9"/>
    </row>
    <row r="9" spans="1:16" ht="15">
      <c r="A9" s="12"/>
      <c r="B9" s="42">
        <v>517</v>
      </c>
      <c r="C9" s="19" t="s">
        <v>21</v>
      </c>
      <c r="D9" s="43">
        <v>60310</v>
      </c>
      <c r="E9" s="43">
        <v>0</v>
      </c>
      <c r="F9" s="43">
        <v>0</v>
      </c>
      <c r="G9" s="43">
        <v>0</v>
      </c>
      <c r="H9" s="43">
        <v>0</v>
      </c>
      <c r="I9" s="43">
        <v>65295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125605</v>
      </c>
      <c r="O9" s="44">
        <f t="shared" si="2"/>
        <v>92.69741697416974</v>
      </c>
      <c r="P9" s="9"/>
    </row>
    <row r="10" spans="1:16" ht="15">
      <c r="A10" s="12"/>
      <c r="B10" s="42">
        <v>519</v>
      </c>
      <c r="C10" s="19" t="s">
        <v>55</v>
      </c>
      <c r="D10" s="43">
        <v>290264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290264</v>
      </c>
      <c r="O10" s="44">
        <f t="shared" si="2"/>
        <v>214.2169741697417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669736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93699</v>
      </c>
      <c r="L11" s="29">
        <f t="shared" si="3"/>
        <v>0</v>
      </c>
      <c r="M11" s="29">
        <f t="shared" si="3"/>
        <v>0</v>
      </c>
      <c r="N11" s="40">
        <f t="shared" si="1"/>
        <v>763435</v>
      </c>
      <c r="O11" s="41">
        <f t="shared" si="2"/>
        <v>563.4206642066421</v>
      </c>
      <c r="P11" s="10"/>
    </row>
    <row r="12" spans="1:16" ht="15">
      <c r="A12" s="12"/>
      <c r="B12" s="42">
        <v>521</v>
      </c>
      <c r="C12" s="19" t="s">
        <v>24</v>
      </c>
      <c r="D12" s="43">
        <v>669444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93699</v>
      </c>
      <c r="L12" s="43">
        <v>0</v>
      </c>
      <c r="M12" s="43">
        <v>0</v>
      </c>
      <c r="N12" s="43">
        <f t="shared" si="1"/>
        <v>763143</v>
      </c>
      <c r="O12" s="44">
        <f t="shared" si="2"/>
        <v>563.2051660516605</v>
      </c>
      <c r="P12" s="9"/>
    </row>
    <row r="13" spans="1:16" ht="15">
      <c r="A13" s="12"/>
      <c r="B13" s="42">
        <v>524</v>
      </c>
      <c r="C13" s="19" t="s">
        <v>72</v>
      </c>
      <c r="D13" s="43">
        <v>292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292</v>
      </c>
      <c r="O13" s="44">
        <f t="shared" si="2"/>
        <v>0.2154981549815498</v>
      </c>
      <c r="P13" s="9"/>
    </row>
    <row r="14" spans="1:16" ht="15.75">
      <c r="A14" s="26" t="s">
        <v>25</v>
      </c>
      <c r="B14" s="27"/>
      <c r="C14" s="28"/>
      <c r="D14" s="29">
        <f aca="true" t="shared" si="4" ref="D14:M14">SUM(D15:D18)</f>
        <v>151279</v>
      </c>
      <c r="E14" s="29">
        <f t="shared" si="4"/>
        <v>22605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643287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817171</v>
      </c>
      <c r="O14" s="41">
        <f t="shared" si="2"/>
        <v>603.0782287822879</v>
      </c>
      <c r="P14" s="10"/>
    </row>
    <row r="15" spans="1:16" ht="15">
      <c r="A15" s="12"/>
      <c r="B15" s="42">
        <v>533</v>
      </c>
      <c r="C15" s="19" t="s">
        <v>26</v>
      </c>
      <c r="D15" s="43">
        <v>0</v>
      </c>
      <c r="E15" s="43">
        <v>22605</v>
      </c>
      <c r="F15" s="43">
        <v>0</v>
      </c>
      <c r="G15" s="43">
        <v>0</v>
      </c>
      <c r="H15" s="43">
        <v>0</v>
      </c>
      <c r="I15" s="43">
        <v>524573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547178</v>
      </c>
      <c r="O15" s="44">
        <f t="shared" si="2"/>
        <v>403.82140221402216</v>
      </c>
      <c r="P15" s="9"/>
    </row>
    <row r="16" spans="1:16" ht="15">
      <c r="A16" s="12"/>
      <c r="B16" s="42">
        <v>534</v>
      </c>
      <c r="C16" s="19" t="s">
        <v>56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113674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113674</v>
      </c>
      <c r="O16" s="44">
        <f t="shared" si="2"/>
        <v>83.89225092250922</v>
      </c>
      <c r="P16" s="9"/>
    </row>
    <row r="17" spans="1:16" ht="15">
      <c r="A17" s="12"/>
      <c r="B17" s="42">
        <v>538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5040</v>
      </c>
      <c r="O17" s="44">
        <f t="shared" si="2"/>
        <v>3.7195571955719555</v>
      </c>
      <c r="P17" s="9"/>
    </row>
    <row r="18" spans="1:16" ht="15">
      <c r="A18" s="12"/>
      <c r="B18" s="42">
        <v>539</v>
      </c>
      <c r="C18" s="19" t="s">
        <v>29</v>
      </c>
      <c r="D18" s="43">
        <v>151279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151279</v>
      </c>
      <c r="O18" s="44">
        <f t="shared" si="2"/>
        <v>111.64501845018451</v>
      </c>
      <c r="P18" s="9"/>
    </row>
    <row r="19" spans="1:16" ht="15.75">
      <c r="A19" s="26" t="s">
        <v>30</v>
      </c>
      <c r="B19" s="27"/>
      <c r="C19" s="28"/>
      <c r="D19" s="29">
        <f aca="true" t="shared" si="5" ref="D19:M19">SUM(D20:D21)</f>
        <v>109956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109956</v>
      </c>
      <c r="O19" s="41">
        <f t="shared" si="2"/>
        <v>81.14833948339484</v>
      </c>
      <c r="P19" s="10"/>
    </row>
    <row r="20" spans="1:16" ht="15">
      <c r="A20" s="12"/>
      <c r="B20" s="42">
        <v>541</v>
      </c>
      <c r="C20" s="19" t="s">
        <v>58</v>
      </c>
      <c r="D20" s="43">
        <v>106933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106933</v>
      </c>
      <c r="O20" s="44">
        <f t="shared" si="2"/>
        <v>78.91734317343173</v>
      </c>
      <c r="P20" s="9"/>
    </row>
    <row r="21" spans="1:16" ht="15">
      <c r="A21" s="12"/>
      <c r="B21" s="42">
        <v>542</v>
      </c>
      <c r="C21" s="19" t="s">
        <v>68</v>
      </c>
      <c r="D21" s="43">
        <v>3023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3023</v>
      </c>
      <c r="O21" s="44">
        <f t="shared" si="2"/>
        <v>2.2309963099631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SUM(D23:D26)</f>
        <v>161063</v>
      </c>
      <c r="E22" s="29">
        <f t="shared" si="6"/>
        <v>6598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167661</v>
      </c>
      <c r="O22" s="41">
        <f t="shared" si="2"/>
        <v>123.73505535055351</v>
      </c>
      <c r="P22" s="9"/>
    </row>
    <row r="23" spans="1:16" ht="15">
      <c r="A23" s="12"/>
      <c r="B23" s="42">
        <v>571</v>
      </c>
      <c r="C23" s="19" t="s">
        <v>33</v>
      </c>
      <c r="D23" s="43">
        <v>69588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69588</v>
      </c>
      <c r="O23" s="44">
        <f t="shared" si="2"/>
        <v>51.35645756457565</v>
      </c>
      <c r="P23" s="9"/>
    </row>
    <row r="24" spans="1:16" ht="15">
      <c r="A24" s="12"/>
      <c r="B24" s="42">
        <v>572</v>
      </c>
      <c r="C24" s="19" t="s">
        <v>59</v>
      </c>
      <c r="D24" s="43">
        <v>79947</v>
      </c>
      <c r="E24" s="43">
        <v>6598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86545</v>
      </c>
      <c r="O24" s="44">
        <f t="shared" si="2"/>
        <v>63.87084870848709</v>
      </c>
      <c r="P24" s="9"/>
    </row>
    <row r="25" spans="1:16" ht="15">
      <c r="A25" s="12"/>
      <c r="B25" s="42">
        <v>573</v>
      </c>
      <c r="C25" s="19" t="s">
        <v>52</v>
      </c>
      <c r="D25" s="43">
        <v>605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605</v>
      </c>
      <c r="O25" s="44">
        <f t="shared" si="2"/>
        <v>0.44649446494464945</v>
      </c>
      <c r="P25" s="9"/>
    </row>
    <row r="26" spans="1:16" ht="15.75" thickBot="1">
      <c r="A26" s="12"/>
      <c r="B26" s="42">
        <v>574</v>
      </c>
      <c r="C26" s="19" t="s">
        <v>35</v>
      </c>
      <c r="D26" s="43">
        <v>10923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10923</v>
      </c>
      <c r="O26" s="44">
        <f t="shared" si="2"/>
        <v>8.061254612546126</v>
      </c>
      <c r="P26" s="9"/>
    </row>
    <row r="27" spans="1:119" ht="16.5" thickBot="1">
      <c r="A27" s="13" t="s">
        <v>10</v>
      </c>
      <c r="B27" s="21"/>
      <c r="C27" s="20"/>
      <c r="D27" s="14">
        <f>SUM(D5,D11,D14,D19,D22)</f>
        <v>1597314</v>
      </c>
      <c r="E27" s="14">
        <f aca="true" t="shared" si="7" ref="E27:M27">SUM(E5,E11,E14,E19,E22)</f>
        <v>29203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708582</v>
      </c>
      <c r="J27" s="14">
        <f t="shared" si="7"/>
        <v>0</v>
      </c>
      <c r="K27" s="14">
        <f t="shared" si="7"/>
        <v>93699</v>
      </c>
      <c r="L27" s="14">
        <f t="shared" si="7"/>
        <v>0</v>
      </c>
      <c r="M27" s="14">
        <f t="shared" si="7"/>
        <v>0</v>
      </c>
      <c r="N27" s="14">
        <f t="shared" si="1"/>
        <v>2428798</v>
      </c>
      <c r="O27" s="35">
        <f t="shared" si="2"/>
        <v>1792.470848708487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73</v>
      </c>
      <c r="M29" s="90"/>
      <c r="N29" s="90"/>
      <c r="O29" s="39">
        <v>1355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377955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63738</v>
      </c>
      <c r="J5" s="24">
        <f t="shared" si="0"/>
        <v>0</v>
      </c>
      <c r="K5" s="24">
        <f t="shared" si="0"/>
        <v>85146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526839</v>
      </c>
      <c r="O5" s="30">
        <f aca="true" t="shared" si="2" ref="O5:O25">(N5/O$27)</f>
        <v>418.12619047619046</v>
      </c>
      <c r="P5" s="6"/>
    </row>
    <row r="6" spans="1:16" ht="15">
      <c r="A6" s="12"/>
      <c r="B6" s="42">
        <v>511</v>
      </c>
      <c r="C6" s="19" t="s">
        <v>19</v>
      </c>
      <c r="D6" s="43">
        <v>32333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32333</v>
      </c>
      <c r="O6" s="44">
        <f t="shared" si="2"/>
        <v>25.66111111111111</v>
      </c>
      <c r="P6" s="9"/>
    </row>
    <row r="7" spans="1:16" ht="15">
      <c r="A7" s="12"/>
      <c r="B7" s="42">
        <v>513</v>
      </c>
      <c r="C7" s="19" t="s">
        <v>20</v>
      </c>
      <c r="D7" s="43">
        <v>132456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132456</v>
      </c>
      <c r="O7" s="44">
        <f t="shared" si="2"/>
        <v>105.12380952380953</v>
      </c>
      <c r="P7" s="9"/>
    </row>
    <row r="8" spans="1:16" ht="15">
      <c r="A8" s="12"/>
      <c r="B8" s="42">
        <v>517</v>
      </c>
      <c r="C8" s="19" t="s">
        <v>21</v>
      </c>
      <c r="D8" s="43">
        <v>30556</v>
      </c>
      <c r="E8" s="43">
        <v>0</v>
      </c>
      <c r="F8" s="43">
        <v>0</v>
      </c>
      <c r="G8" s="43">
        <v>0</v>
      </c>
      <c r="H8" s="43">
        <v>0</v>
      </c>
      <c r="I8" s="43">
        <v>63738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94294</v>
      </c>
      <c r="O8" s="44">
        <f t="shared" si="2"/>
        <v>74.83650793650794</v>
      </c>
      <c r="P8" s="9"/>
    </row>
    <row r="9" spans="1:16" ht="15">
      <c r="A9" s="12"/>
      <c r="B9" s="42">
        <v>518</v>
      </c>
      <c r="C9" s="19" t="s">
        <v>51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85146</v>
      </c>
      <c r="L9" s="43">
        <v>0</v>
      </c>
      <c r="M9" s="43">
        <v>0</v>
      </c>
      <c r="N9" s="43">
        <f t="shared" si="1"/>
        <v>85146</v>
      </c>
      <c r="O9" s="44">
        <f t="shared" si="2"/>
        <v>67.57619047619048</v>
      </c>
      <c r="P9" s="9"/>
    </row>
    <row r="10" spans="1:16" ht="15">
      <c r="A10" s="12"/>
      <c r="B10" s="42">
        <v>519</v>
      </c>
      <c r="C10" s="19" t="s">
        <v>55</v>
      </c>
      <c r="D10" s="43">
        <v>182610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182610</v>
      </c>
      <c r="O10" s="44">
        <f t="shared" si="2"/>
        <v>144.92857142857142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488741</v>
      </c>
      <c r="E11" s="29">
        <f t="shared" si="3"/>
        <v>2465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491206</v>
      </c>
      <c r="O11" s="41">
        <f t="shared" si="2"/>
        <v>389.84603174603177</v>
      </c>
      <c r="P11" s="10"/>
    </row>
    <row r="12" spans="1:16" ht="15">
      <c r="A12" s="12"/>
      <c r="B12" s="42">
        <v>521</v>
      </c>
      <c r="C12" s="19" t="s">
        <v>24</v>
      </c>
      <c r="D12" s="43">
        <v>488741</v>
      </c>
      <c r="E12" s="43">
        <v>2465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491206</v>
      </c>
      <c r="O12" s="44">
        <f t="shared" si="2"/>
        <v>389.84603174603177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SUM(D14:D17)</f>
        <v>107963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520035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627998</v>
      </c>
      <c r="O13" s="41">
        <f t="shared" si="2"/>
        <v>498.4111111111111</v>
      </c>
      <c r="P13" s="10"/>
    </row>
    <row r="14" spans="1:16" ht="15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412565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412565</v>
      </c>
      <c r="O14" s="44">
        <f t="shared" si="2"/>
        <v>327.4325396825397</v>
      </c>
      <c r="P14" s="9"/>
    </row>
    <row r="15" spans="1:16" ht="15">
      <c r="A15" s="12"/>
      <c r="B15" s="42">
        <v>534</v>
      </c>
      <c r="C15" s="19" t="s">
        <v>56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102430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102430</v>
      </c>
      <c r="O15" s="44">
        <f t="shared" si="2"/>
        <v>81.2936507936508</v>
      </c>
      <c r="P15" s="9"/>
    </row>
    <row r="16" spans="1:16" ht="15">
      <c r="A16" s="12"/>
      <c r="B16" s="42">
        <v>538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5040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5040</v>
      </c>
      <c r="O16" s="44">
        <f t="shared" si="2"/>
        <v>4</v>
      </c>
      <c r="P16" s="9"/>
    </row>
    <row r="17" spans="1:16" ht="15">
      <c r="A17" s="12"/>
      <c r="B17" s="42">
        <v>539</v>
      </c>
      <c r="C17" s="19" t="s">
        <v>29</v>
      </c>
      <c r="D17" s="43">
        <v>107963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107963</v>
      </c>
      <c r="O17" s="44">
        <f t="shared" si="2"/>
        <v>85.68492063492063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208495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208495</v>
      </c>
      <c r="O18" s="41">
        <f t="shared" si="2"/>
        <v>165.47222222222223</v>
      </c>
      <c r="P18" s="10"/>
    </row>
    <row r="19" spans="1:16" ht="15">
      <c r="A19" s="12"/>
      <c r="B19" s="42">
        <v>541</v>
      </c>
      <c r="C19" s="19" t="s">
        <v>58</v>
      </c>
      <c r="D19" s="43">
        <v>206341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206341</v>
      </c>
      <c r="O19" s="44">
        <f t="shared" si="2"/>
        <v>163.76269841269843</v>
      </c>
      <c r="P19" s="9"/>
    </row>
    <row r="20" spans="1:16" ht="15">
      <c r="A20" s="12"/>
      <c r="B20" s="42">
        <v>542</v>
      </c>
      <c r="C20" s="19" t="s">
        <v>68</v>
      </c>
      <c r="D20" s="43">
        <v>2154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2154</v>
      </c>
      <c r="O20" s="44">
        <f t="shared" si="2"/>
        <v>1.7095238095238094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SUM(D22:D24)</f>
        <v>367287</v>
      </c>
      <c r="E21" s="29">
        <f t="shared" si="6"/>
        <v>403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367690</v>
      </c>
      <c r="O21" s="41">
        <f t="shared" si="2"/>
        <v>291.8174603174603</v>
      </c>
      <c r="P21" s="9"/>
    </row>
    <row r="22" spans="1:16" ht="15">
      <c r="A22" s="12"/>
      <c r="B22" s="42">
        <v>571</v>
      </c>
      <c r="C22" s="19" t="s">
        <v>33</v>
      </c>
      <c r="D22" s="43">
        <v>94358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94358</v>
      </c>
      <c r="O22" s="44">
        <f t="shared" si="2"/>
        <v>74.8873015873016</v>
      </c>
      <c r="P22" s="9"/>
    </row>
    <row r="23" spans="1:16" ht="15">
      <c r="A23" s="12"/>
      <c r="B23" s="42">
        <v>572</v>
      </c>
      <c r="C23" s="19" t="s">
        <v>59</v>
      </c>
      <c r="D23" s="43">
        <v>256905</v>
      </c>
      <c r="E23" s="43">
        <v>403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257308</v>
      </c>
      <c r="O23" s="44">
        <f t="shared" si="2"/>
        <v>204.21269841269842</v>
      </c>
      <c r="P23" s="9"/>
    </row>
    <row r="24" spans="1:16" ht="15.75" thickBot="1">
      <c r="A24" s="12"/>
      <c r="B24" s="42">
        <v>574</v>
      </c>
      <c r="C24" s="19" t="s">
        <v>35</v>
      </c>
      <c r="D24" s="43">
        <v>16024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16024</v>
      </c>
      <c r="O24" s="44">
        <f t="shared" si="2"/>
        <v>12.717460317460317</v>
      </c>
      <c r="P24" s="9"/>
    </row>
    <row r="25" spans="1:119" ht="16.5" thickBot="1">
      <c r="A25" s="13" t="s">
        <v>10</v>
      </c>
      <c r="B25" s="21"/>
      <c r="C25" s="20"/>
      <c r="D25" s="14">
        <f>SUM(D5,D11,D13,D18,D21)</f>
        <v>1550441</v>
      </c>
      <c r="E25" s="14">
        <f aca="true" t="shared" si="7" ref="E25:M25">SUM(E5,E11,E13,E18,E21)</f>
        <v>2868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583773</v>
      </c>
      <c r="J25" s="14">
        <f t="shared" si="7"/>
        <v>0</v>
      </c>
      <c r="K25" s="14">
        <f t="shared" si="7"/>
        <v>85146</v>
      </c>
      <c r="L25" s="14">
        <f t="shared" si="7"/>
        <v>0</v>
      </c>
      <c r="M25" s="14">
        <f t="shared" si="7"/>
        <v>0</v>
      </c>
      <c r="N25" s="14">
        <f t="shared" si="1"/>
        <v>2222228</v>
      </c>
      <c r="O25" s="35">
        <f t="shared" si="2"/>
        <v>1763.6730158730159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1260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416276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61919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478195</v>
      </c>
      <c r="O5" s="30">
        <f aca="true" t="shared" si="2" ref="O5:O25">(N5/O$27)</f>
        <v>432.36437613019893</v>
      </c>
      <c r="P5" s="6"/>
    </row>
    <row r="6" spans="1:16" ht="15">
      <c r="A6" s="12"/>
      <c r="B6" s="42">
        <v>511</v>
      </c>
      <c r="C6" s="19" t="s">
        <v>19</v>
      </c>
      <c r="D6" s="43">
        <v>37348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37348</v>
      </c>
      <c r="O6" s="44">
        <f t="shared" si="2"/>
        <v>33.76853526220615</v>
      </c>
      <c r="P6" s="9"/>
    </row>
    <row r="7" spans="1:16" ht="15">
      <c r="A7" s="12"/>
      <c r="B7" s="42">
        <v>513</v>
      </c>
      <c r="C7" s="19" t="s">
        <v>20</v>
      </c>
      <c r="D7" s="43">
        <v>133191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133191</v>
      </c>
      <c r="O7" s="44">
        <f t="shared" si="2"/>
        <v>120.42585895117541</v>
      </c>
      <c r="P7" s="9"/>
    </row>
    <row r="8" spans="1:16" ht="15">
      <c r="A8" s="12"/>
      <c r="B8" s="42">
        <v>517</v>
      </c>
      <c r="C8" s="19" t="s">
        <v>21</v>
      </c>
      <c r="D8" s="43">
        <v>30556</v>
      </c>
      <c r="E8" s="43">
        <v>0</v>
      </c>
      <c r="F8" s="43">
        <v>0</v>
      </c>
      <c r="G8" s="43">
        <v>0</v>
      </c>
      <c r="H8" s="43">
        <v>0</v>
      </c>
      <c r="I8" s="43">
        <v>61919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92475</v>
      </c>
      <c r="O8" s="44">
        <f t="shared" si="2"/>
        <v>83.61211573236889</v>
      </c>
      <c r="P8" s="9"/>
    </row>
    <row r="9" spans="1:16" ht="15">
      <c r="A9" s="12"/>
      <c r="B9" s="42">
        <v>519</v>
      </c>
      <c r="C9" s="19" t="s">
        <v>55</v>
      </c>
      <c r="D9" s="43">
        <v>215181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215181</v>
      </c>
      <c r="O9" s="44">
        <f t="shared" si="2"/>
        <v>194.55786618444847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487389</v>
      </c>
      <c r="E10" s="29">
        <f t="shared" si="3"/>
        <v>6342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168895</v>
      </c>
      <c r="L10" s="29">
        <f t="shared" si="3"/>
        <v>0</v>
      </c>
      <c r="M10" s="29">
        <f t="shared" si="3"/>
        <v>0</v>
      </c>
      <c r="N10" s="40">
        <f t="shared" si="1"/>
        <v>662626</v>
      </c>
      <c r="O10" s="41">
        <f t="shared" si="2"/>
        <v>599.119349005425</v>
      </c>
      <c r="P10" s="10"/>
    </row>
    <row r="11" spans="1:16" ht="15">
      <c r="A11" s="12"/>
      <c r="B11" s="42">
        <v>521</v>
      </c>
      <c r="C11" s="19" t="s">
        <v>24</v>
      </c>
      <c r="D11" s="43">
        <v>487389</v>
      </c>
      <c r="E11" s="43">
        <v>6342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168895</v>
      </c>
      <c r="L11" s="43">
        <v>0</v>
      </c>
      <c r="M11" s="43">
        <v>0</v>
      </c>
      <c r="N11" s="43">
        <f t="shared" si="1"/>
        <v>662626</v>
      </c>
      <c r="O11" s="44">
        <f t="shared" si="2"/>
        <v>599.119349005425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SUM(D13:D16)</f>
        <v>97923</v>
      </c>
      <c r="E12" s="29">
        <f t="shared" si="4"/>
        <v>5030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532347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635300</v>
      </c>
      <c r="O12" s="41">
        <f t="shared" si="2"/>
        <v>574.4122965641953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431776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431776</v>
      </c>
      <c r="O13" s="44">
        <f t="shared" si="2"/>
        <v>390.3942133815552</v>
      </c>
      <c r="P13" s="9"/>
    </row>
    <row r="14" spans="1:16" ht="15">
      <c r="A14" s="12"/>
      <c r="B14" s="42">
        <v>534</v>
      </c>
      <c r="C14" s="19" t="s">
        <v>56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95531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95531</v>
      </c>
      <c r="O14" s="44">
        <f t="shared" si="2"/>
        <v>86.375226039783</v>
      </c>
      <c r="P14" s="9"/>
    </row>
    <row r="15" spans="1:16" ht="15">
      <c r="A15" s="12"/>
      <c r="B15" s="42">
        <v>538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5040</v>
      </c>
      <c r="O15" s="44">
        <f t="shared" si="2"/>
        <v>4.556962025316456</v>
      </c>
      <c r="P15" s="9"/>
    </row>
    <row r="16" spans="1:16" ht="15">
      <c r="A16" s="12"/>
      <c r="B16" s="42">
        <v>539</v>
      </c>
      <c r="C16" s="19" t="s">
        <v>29</v>
      </c>
      <c r="D16" s="43">
        <v>97923</v>
      </c>
      <c r="E16" s="43">
        <v>5030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102953</v>
      </c>
      <c r="O16" s="44">
        <f t="shared" si="2"/>
        <v>93.08589511754069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94502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94502</v>
      </c>
      <c r="O17" s="41">
        <f t="shared" si="2"/>
        <v>85.44484629294756</v>
      </c>
      <c r="P17" s="10"/>
    </row>
    <row r="18" spans="1:16" ht="15">
      <c r="A18" s="12"/>
      <c r="B18" s="42">
        <v>541</v>
      </c>
      <c r="C18" s="19" t="s">
        <v>58</v>
      </c>
      <c r="D18" s="43">
        <v>94502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94502</v>
      </c>
      <c r="O18" s="44">
        <f t="shared" si="2"/>
        <v>85.44484629294756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166325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166325</v>
      </c>
      <c r="O19" s="41">
        <f t="shared" si="2"/>
        <v>150.38426763110309</v>
      </c>
      <c r="P19" s="9"/>
    </row>
    <row r="20" spans="1:16" ht="15">
      <c r="A20" s="12"/>
      <c r="B20" s="42">
        <v>571</v>
      </c>
      <c r="C20" s="19" t="s">
        <v>33</v>
      </c>
      <c r="D20" s="43">
        <v>87032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87032</v>
      </c>
      <c r="O20" s="44">
        <f t="shared" si="2"/>
        <v>78.69077757685352</v>
      </c>
      <c r="P20" s="9"/>
    </row>
    <row r="21" spans="1:16" ht="15">
      <c r="A21" s="12"/>
      <c r="B21" s="42">
        <v>572</v>
      </c>
      <c r="C21" s="19" t="s">
        <v>59</v>
      </c>
      <c r="D21" s="43">
        <v>65192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65192</v>
      </c>
      <c r="O21" s="44">
        <f t="shared" si="2"/>
        <v>58.943942133815554</v>
      </c>
      <c r="P21" s="9"/>
    </row>
    <row r="22" spans="1:16" ht="15">
      <c r="A22" s="12"/>
      <c r="B22" s="42">
        <v>574</v>
      </c>
      <c r="C22" s="19" t="s">
        <v>35</v>
      </c>
      <c r="D22" s="43">
        <v>14101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14101</v>
      </c>
      <c r="O22" s="44">
        <f t="shared" si="2"/>
        <v>12.749547920433997</v>
      </c>
      <c r="P22" s="9"/>
    </row>
    <row r="23" spans="1:16" ht="15.75">
      <c r="A23" s="26" t="s">
        <v>64</v>
      </c>
      <c r="B23" s="27"/>
      <c r="C23" s="28"/>
      <c r="D23" s="29">
        <f aca="true" t="shared" si="7" ref="D23:M23">SUM(D24:D24)</f>
        <v>8990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8990</v>
      </c>
      <c r="O23" s="41">
        <f t="shared" si="2"/>
        <v>8.128390596745026</v>
      </c>
      <c r="P23" s="9"/>
    </row>
    <row r="24" spans="1:16" ht="15.75" thickBot="1">
      <c r="A24" s="12"/>
      <c r="B24" s="42">
        <v>581</v>
      </c>
      <c r="C24" s="19" t="s">
        <v>65</v>
      </c>
      <c r="D24" s="43">
        <v>8990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8990</v>
      </c>
      <c r="O24" s="44">
        <f t="shared" si="2"/>
        <v>8.128390596745026</v>
      </c>
      <c r="P24" s="9"/>
    </row>
    <row r="25" spans="1:119" ht="16.5" thickBot="1">
      <c r="A25" s="13" t="s">
        <v>10</v>
      </c>
      <c r="B25" s="21"/>
      <c r="C25" s="20"/>
      <c r="D25" s="14">
        <f>SUM(D5,D10,D12,D17,D19,D23)</f>
        <v>1271405</v>
      </c>
      <c r="E25" s="14">
        <f aca="true" t="shared" si="8" ref="E25:M25">SUM(E5,E10,E12,E17,E19,E23)</f>
        <v>11372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594266</v>
      </c>
      <c r="J25" s="14">
        <f t="shared" si="8"/>
        <v>0</v>
      </c>
      <c r="K25" s="14">
        <f t="shared" si="8"/>
        <v>168895</v>
      </c>
      <c r="L25" s="14">
        <f t="shared" si="8"/>
        <v>0</v>
      </c>
      <c r="M25" s="14">
        <f t="shared" si="8"/>
        <v>0</v>
      </c>
      <c r="N25" s="14">
        <f t="shared" si="1"/>
        <v>2045938</v>
      </c>
      <c r="O25" s="35">
        <f t="shared" si="2"/>
        <v>1849.8535262206149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66</v>
      </c>
      <c r="M27" s="90"/>
      <c r="N27" s="90"/>
      <c r="O27" s="39">
        <v>1106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376204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46762</v>
      </c>
      <c r="J5" s="56">
        <f t="shared" si="0"/>
        <v>0</v>
      </c>
      <c r="K5" s="56">
        <f t="shared" si="0"/>
        <v>86073</v>
      </c>
      <c r="L5" s="56">
        <f t="shared" si="0"/>
        <v>0</v>
      </c>
      <c r="M5" s="56">
        <f t="shared" si="0"/>
        <v>0</v>
      </c>
      <c r="N5" s="57">
        <f aca="true" t="shared" si="1" ref="N5:N24">SUM(D5:M5)</f>
        <v>509039</v>
      </c>
      <c r="O5" s="58">
        <f aca="true" t="shared" si="2" ref="O5:O24">(N5/O$26)</f>
        <v>467.4370982552801</v>
      </c>
      <c r="P5" s="59"/>
    </row>
    <row r="6" spans="1:16" ht="15">
      <c r="A6" s="61"/>
      <c r="B6" s="62">
        <v>511</v>
      </c>
      <c r="C6" s="63" t="s">
        <v>19</v>
      </c>
      <c r="D6" s="64">
        <v>34098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34098</v>
      </c>
      <c r="O6" s="65">
        <f t="shared" si="2"/>
        <v>31.31129476584022</v>
      </c>
      <c r="P6" s="66"/>
    </row>
    <row r="7" spans="1:16" ht="15">
      <c r="A7" s="61"/>
      <c r="B7" s="62">
        <v>513</v>
      </c>
      <c r="C7" s="63" t="s">
        <v>20</v>
      </c>
      <c r="D7" s="64">
        <v>127713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13614</v>
      </c>
      <c r="L7" s="64">
        <v>0</v>
      </c>
      <c r="M7" s="64">
        <v>0</v>
      </c>
      <c r="N7" s="64">
        <f t="shared" si="1"/>
        <v>141327</v>
      </c>
      <c r="O7" s="65">
        <f t="shared" si="2"/>
        <v>129.77685950413223</v>
      </c>
      <c r="P7" s="66"/>
    </row>
    <row r="8" spans="1:16" ht="15">
      <c r="A8" s="61"/>
      <c r="B8" s="62">
        <v>517</v>
      </c>
      <c r="C8" s="63" t="s">
        <v>21</v>
      </c>
      <c r="D8" s="64">
        <v>20148</v>
      </c>
      <c r="E8" s="64">
        <v>0</v>
      </c>
      <c r="F8" s="64">
        <v>0</v>
      </c>
      <c r="G8" s="64">
        <v>0</v>
      </c>
      <c r="H8" s="64">
        <v>0</v>
      </c>
      <c r="I8" s="64">
        <v>46762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66910</v>
      </c>
      <c r="O8" s="65">
        <f t="shared" si="2"/>
        <v>61.441689623507806</v>
      </c>
      <c r="P8" s="66"/>
    </row>
    <row r="9" spans="1:16" ht="15">
      <c r="A9" s="61"/>
      <c r="B9" s="62">
        <v>518</v>
      </c>
      <c r="C9" s="63" t="s">
        <v>51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72459</v>
      </c>
      <c r="L9" s="64">
        <v>0</v>
      </c>
      <c r="M9" s="64">
        <v>0</v>
      </c>
      <c r="N9" s="64">
        <f t="shared" si="1"/>
        <v>72459</v>
      </c>
      <c r="O9" s="65">
        <f t="shared" si="2"/>
        <v>66.53719008264463</v>
      </c>
      <c r="P9" s="66"/>
    </row>
    <row r="10" spans="1:16" ht="15">
      <c r="A10" s="61"/>
      <c r="B10" s="62">
        <v>519</v>
      </c>
      <c r="C10" s="63" t="s">
        <v>55</v>
      </c>
      <c r="D10" s="64">
        <v>194245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194245</v>
      </c>
      <c r="O10" s="65">
        <f t="shared" si="2"/>
        <v>178.3700642791552</v>
      </c>
      <c r="P10" s="66"/>
    </row>
    <row r="11" spans="1:16" ht="15.75">
      <c r="A11" s="67" t="s">
        <v>23</v>
      </c>
      <c r="B11" s="68"/>
      <c r="C11" s="69"/>
      <c r="D11" s="70">
        <f aca="true" t="shared" si="3" ref="D11:M11">SUM(D12:D12)</f>
        <v>578179</v>
      </c>
      <c r="E11" s="70">
        <f t="shared" si="3"/>
        <v>12320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590499</v>
      </c>
      <c r="O11" s="72">
        <f t="shared" si="2"/>
        <v>542.2396694214876</v>
      </c>
      <c r="P11" s="73"/>
    </row>
    <row r="12" spans="1:16" ht="15">
      <c r="A12" s="61"/>
      <c r="B12" s="62">
        <v>521</v>
      </c>
      <c r="C12" s="63" t="s">
        <v>24</v>
      </c>
      <c r="D12" s="64">
        <v>578179</v>
      </c>
      <c r="E12" s="64">
        <v>12320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590499</v>
      </c>
      <c r="O12" s="65">
        <f t="shared" si="2"/>
        <v>542.2396694214876</v>
      </c>
      <c r="P12" s="66"/>
    </row>
    <row r="13" spans="1:16" ht="15.75">
      <c r="A13" s="67" t="s">
        <v>25</v>
      </c>
      <c r="B13" s="68"/>
      <c r="C13" s="69"/>
      <c r="D13" s="70">
        <f aca="true" t="shared" si="4" ref="D13:M13">SUM(D14:D17)</f>
        <v>93635</v>
      </c>
      <c r="E13" s="70">
        <f t="shared" si="4"/>
        <v>3005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448154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544794</v>
      </c>
      <c r="O13" s="72">
        <f t="shared" si="2"/>
        <v>500.26997245179064</v>
      </c>
      <c r="P13" s="73"/>
    </row>
    <row r="14" spans="1:16" ht="15">
      <c r="A14" s="61"/>
      <c r="B14" s="62">
        <v>533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333812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333812</v>
      </c>
      <c r="O14" s="65">
        <f t="shared" si="2"/>
        <v>306.53076216712583</v>
      </c>
      <c r="P14" s="66"/>
    </row>
    <row r="15" spans="1:16" ht="15">
      <c r="A15" s="61"/>
      <c r="B15" s="62">
        <v>534</v>
      </c>
      <c r="C15" s="63" t="s">
        <v>56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110800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110800</v>
      </c>
      <c r="O15" s="65">
        <f t="shared" si="2"/>
        <v>101.74471992653811</v>
      </c>
      <c r="P15" s="66"/>
    </row>
    <row r="16" spans="1:16" ht="15">
      <c r="A16" s="61"/>
      <c r="B16" s="62">
        <v>538</v>
      </c>
      <c r="C16" s="63" t="s">
        <v>57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3542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3542</v>
      </c>
      <c r="O16" s="65">
        <f t="shared" si="2"/>
        <v>3.2525252525252526</v>
      </c>
      <c r="P16" s="66"/>
    </row>
    <row r="17" spans="1:16" ht="15">
      <c r="A17" s="61"/>
      <c r="B17" s="62">
        <v>539</v>
      </c>
      <c r="C17" s="63" t="s">
        <v>29</v>
      </c>
      <c r="D17" s="64">
        <v>93635</v>
      </c>
      <c r="E17" s="64">
        <v>3005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96640</v>
      </c>
      <c r="O17" s="65">
        <f t="shared" si="2"/>
        <v>88.74196510560147</v>
      </c>
      <c r="P17" s="66"/>
    </row>
    <row r="18" spans="1:16" ht="15.75">
      <c r="A18" s="67" t="s">
        <v>30</v>
      </c>
      <c r="B18" s="68"/>
      <c r="C18" s="69"/>
      <c r="D18" s="70">
        <f aca="true" t="shared" si="5" ref="D18:M18">SUM(D19:D19)</f>
        <v>71659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71659</v>
      </c>
      <c r="O18" s="72">
        <f t="shared" si="2"/>
        <v>65.80257116620753</v>
      </c>
      <c r="P18" s="73"/>
    </row>
    <row r="19" spans="1:16" ht="15">
      <c r="A19" s="61"/>
      <c r="B19" s="62">
        <v>541</v>
      </c>
      <c r="C19" s="63" t="s">
        <v>58</v>
      </c>
      <c r="D19" s="64">
        <v>71659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71659</v>
      </c>
      <c r="O19" s="65">
        <f t="shared" si="2"/>
        <v>65.80257116620753</v>
      </c>
      <c r="P19" s="66"/>
    </row>
    <row r="20" spans="1:16" ht="15.75">
      <c r="A20" s="67" t="s">
        <v>32</v>
      </c>
      <c r="B20" s="68"/>
      <c r="C20" s="69"/>
      <c r="D20" s="70">
        <f aca="true" t="shared" si="6" ref="D20:M20">SUM(D21:D23)</f>
        <v>111420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111420</v>
      </c>
      <c r="O20" s="72">
        <f t="shared" si="2"/>
        <v>102.31404958677686</v>
      </c>
      <c r="P20" s="66"/>
    </row>
    <row r="21" spans="1:16" ht="15">
      <c r="A21" s="61"/>
      <c r="B21" s="62">
        <v>571</v>
      </c>
      <c r="C21" s="63" t="s">
        <v>33</v>
      </c>
      <c r="D21" s="64">
        <v>63099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63099</v>
      </c>
      <c r="O21" s="65">
        <f t="shared" si="2"/>
        <v>57.94214876033058</v>
      </c>
      <c r="P21" s="66"/>
    </row>
    <row r="22" spans="1:16" ht="15">
      <c r="A22" s="61"/>
      <c r="B22" s="62">
        <v>572</v>
      </c>
      <c r="C22" s="63" t="s">
        <v>59</v>
      </c>
      <c r="D22" s="64">
        <v>44518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44518</v>
      </c>
      <c r="O22" s="65">
        <f t="shared" si="2"/>
        <v>40.87970615243343</v>
      </c>
      <c r="P22" s="66"/>
    </row>
    <row r="23" spans="1:16" ht="15.75" thickBot="1">
      <c r="A23" s="61"/>
      <c r="B23" s="62">
        <v>574</v>
      </c>
      <c r="C23" s="63" t="s">
        <v>35</v>
      </c>
      <c r="D23" s="64">
        <v>3803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3803</v>
      </c>
      <c r="O23" s="65">
        <f t="shared" si="2"/>
        <v>3.4921946740128558</v>
      </c>
      <c r="P23" s="66"/>
    </row>
    <row r="24" spans="1:119" ht="16.5" thickBot="1">
      <c r="A24" s="74" t="s">
        <v>10</v>
      </c>
      <c r="B24" s="75"/>
      <c r="C24" s="76"/>
      <c r="D24" s="77">
        <f>SUM(D5,D11,D13,D18,D20)</f>
        <v>1231097</v>
      </c>
      <c r="E24" s="77">
        <f aca="true" t="shared" si="7" ref="E24:M24">SUM(E5,E11,E13,E18,E20)</f>
        <v>15325</v>
      </c>
      <c r="F24" s="77">
        <f t="shared" si="7"/>
        <v>0</v>
      </c>
      <c r="G24" s="77">
        <f t="shared" si="7"/>
        <v>0</v>
      </c>
      <c r="H24" s="77">
        <f t="shared" si="7"/>
        <v>0</v>
      </c>
      <c r="I24" s="77">
        <f t="shared" si="7"/>
        <v>494916</v>
      </c>
      <c r="J24" s="77">
        <f t="shared" si="7"/>
        <v>0</v>
      </c>
      <c r="K24" s="77">
        <f t="shared" si="7"/>
        <v>86073</v>
      </c>
      <c r="L24" s="77">
        <f t="shared" si="7"/>
        <v>0</v>
      </c>
      <c r="M24" s="77">
        <f t="shared" si="7"/>
        <v>0</v>
      </c>
      <c r="N24" s="77">
        <f t="shared" si="1"/>
        <v>1827411</v>
      </c>
      <c r="O24" s="78">
        <f t="shared" si="2"/>
        <v>1678.0633608815426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60</v>
      </c>
      <c r="M26" s="114"/>
      <c r="N26" s="114"/>
      <c r="O26" s="88">
        <v>1089</v>
      </c>
    </row>
    <row r="27" spans="1:15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309805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20782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330587</v>
      </c>
      <c r="O5" s="30">
        <f aca="true" t="shared" si="2" ref="O5:O23">(N5/O$25)</f>
        <v>305.2511542012927</v>
      </c>
      <c r="P5" s="6"/>
    </row>
    <row r="6" spans="1:16" ht="15">
      <c r="A6" s="12"/>
      <c r="B6" s="42">
        <v>511</v>
      </c>
      <c r="C6" s="19" t="s">
        <v>19</v>
      </c>
      <c r="D6" s="43">
        <v>34091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34091</v>
      </c>
      <c r="O6" s="44">
        <f t="shared" si="2"/>
        <v>31.478301015697138</v>
      </c>
      <c r="P6" s="9"/>
    </row>
    <row r="7" spans="1:16" ht="15">
      <c r="A7" s="12"/>
      <c r="B7" s="42">
        <v>513</v>
      </c>
      <c r="C7" s="19" t="s">
        <v>20</v>
      </c>
      <c r="D7" s="43">
        <v>131934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131934</v>
      </c>
      <c r="O7" s="44">
        <f t="shared" si="2"/>
        <v>121.82271468144044</v>
      </c>
      <c r="P7" s="9"/>
    </row>
    <row r="8" spans="1:16" ht="15">
      <c r="A8" s="12"/>
      <c r="B8" s="42">
        <v>517</v>
      </c>
      <c r="C8" s="19" t="s">
        <v>21</v>
      </c>
      <c r="D8" s="43">
        <v>5980</v>
      </c>
      <c r="E8" s="43">
        <v>0</v>
      </c>
      <c r="F8" s="43">
        <v>0</v>
      </c>
      <c r="G8" s="43">
        <v>0</v>
      </c>
      <c r="H8" s="43">
        <v>0</v>
      </c>
      <c r="I8" s="43">
        <v>20782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26762</v>
      </c>
      <c r="O8" s="44">
        <f t="shared" si="2"/>
        <v>24.710987996306557</v>
      </c>
      <c r="P8" s="9"/>
    </row>
    <row r="9" spans="1:16" ht="15">
      <c r="A9" s="12"/>
      <c r="B9" s="42">
        <v>519</v>
      </c>
      <c r="C9" s="19" t="s">
        <v>22</v>
      </c>
      <c r="D9" s="43">
        <v>137800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137800</v>
      </c>
      <c r="O9" s="44">
        <f t="shared" si="2"/>
        <v>127.23915050784856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495564</v>
      </c>
      <c r="E10" s="29">
        <f t="shared" si="3"/>
        <v>17046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49527</v>
      </c>
      <c r="L10" s="29">
        <f t="shared" si="3"/>
        <v>0</v>
      </c>
      <c r="M10" s="29">
        <f t="shared" si="3"/>
        <v>0</v>
      </c>
      <c r="N10" s="40">
        <f t="shared" si="1"/>
        <v>562137</v>
      </c>
      <c r="O10" s="41">
        <f t="shared" si="2"/>
        <v>519.0554016620499</v>
      </c>
      <c r="P10" s="10"/>
    </row>
    <row r="11" spans="1:16" ht="15">
      <c r="A11" s="12"/>
      <c r="B11" s="42">
        <v>521</v>
      </c>
      <c r="C11" s="19" t="s">
        <v>24</v>
      </c>
      <c r="D11" s="43">
        <v>495564</v>
      </c>
      <c r="E11" s="43">
        <v>17046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49527</v>
      </c>
      <c r="L11" s="43">
        <v>0</v>
      </c>
      <c r="M11" s="43">
        <v>0</v>
      </c>
      <c r="N11" s="43">
        <f t="shared" si="1"/>
        <v>562137</v>
      </c>
      <c r="O11" s="44">
        <f t="shared" si="2"/>
        <v>519.0554016620499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SUM(D13:D16)</f>
        <v>80696</v>
      </c>
      <c r="E12" s="29">
        <f t="shared" si="4"/>
        <v>6050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351133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437879</v>
      </c>
      <c r="O12" s="41">
        <f t="shared" si="2"/>
        <v>404.32040627885505</v>
      </c>
      <c r="P12" s="10"/>
    </row>
    <row r="13" spans="1:16" ht="15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247590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247590</v>
      </c>
      <c r="O13" s="44">
        <f t="shared" si="2"/>
        <v>228.61495844875347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100001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100001</v>
      </c>
      <c r="O14" s="44">
        <f t="shared" si="2"/>
        <v>92.33702677746999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3542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3542</v>
      </c>
      <c r="O15" s="44">
        <f t="shared" si="2"/>
        <v>3.270544783010157</v>
      </c>
      <c r="P15" s="9"/>
    </row>
    <row r="16" spans="1:16" ht="15">
      <c r="A16" s="12"/>
      <c r="B16" s="42">
        <v>539</v>
      </c>
      <c r="C16" s="19" t="s">
        <v>29</v>
      </c>
      <c r="D16" s="43">
        <v>80696</v>
      </c>
      <c r="E16" s="43">
        <v>6050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86746</v>
      </c>
      <c r="O16" s="44">
        <f t="shared" si="2"/>
        <v>80.09787626962142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199275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199275</v>
      </c>
      <c r="O17" s="41">
        <f t="shared" si="2"/>
        <v>184.0027700831025</v>
      </c>
      <c r="P17" s="10"/>
    </row>
    <row r="18" spans="1:16" ht="15">
      <c r="A18" s="12"/>
      <c r="B18" s="42">
        <v>541</v>
      </c>
      <c r="C18" s="19" t="s">
        <v>31</v>
      </c>
      <c r="D18" s="43">
        <v>199275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199275</v>
      </c>
      <c r="O18" s="44">
        <f t="shared" si="2"/>
        <v>184.0027700831025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SUM(D20:D22)</f>
        <v>317554</v>
      </c>
      <c r="E19" s="29">
        <f t="shared" si="6"/>
        <v>47868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365422</v>
      </c>
      <c r="O19" s="41">
        <f t="shared" si="2"/>
        <v>337.41643582640813</v>
      </c>
      <c r="P19" s="9"/>
    </row>
    <row r="20" spans="1:16" ht="15">
      <c r="A20" s="12"/>
      <c r="B20" s="42">
        <v>571</v>
      </c>
      <c r="C20" s="19" t="s">
        <v>33</v>
      </c>
      <c r="D20" s="43">
        <v>247676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247676</v>
      </c>
      <c r="O20" s="44">
        <f t="shared" si="2"/>
        <v>228.6943674976916</v>
      </c>
      <c r="P20" s="9"/>
    </row>
    <row r="21" spans="1:16" ht="15">
      <c r="A21" s="12"/>
      <c r="B21" s="42">
        <v>572</v>
      </c>
      <c r="C21" s="19" t="s">
        <v>34</v>
      </c>
      <c r="D21" s="43">
        <v>62476</v>
      </c>
      <c r="E21" s="43">
        <v>47868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110344</v>
      </c>
      <c r="O21" s="44">
        <f t="shared" si="2"/>
        <v>101.88734995383194</v>
      </c>
      <c r="P21" s="9"/>
    </row>
    <row r="22" spans="1:16" ht="15.75" thickBot="1">
      <c r="A22" s="12"/>
      <c r="B22" s="42">
        <v>574</v>
      </c>
      <c r="C22" s="19" t="s">
        <v>35</v>
      </c>
      <c r="D22" s="43">
        <v>7402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7402</v>
      </c>
      <c r="O22" s="44">
        <f t="shared" si="2"/>
        <v>6.83471837488458</v>
      </c>
      <c r="P22" s="9"/>
    </row>
    <row r="23" spans="1:119" ht="16.5" thickBot="1">
      <c r="A23" s="13" t="s">
        <v>10</v>
      </c>
      <c r="B23" s="21"/>
      <c r="C23" s="20"/>
      <c r="D23" s="14">
        <f>SUM(D5,D10,D12,D17,D19)</f>
        <v>1402894</v>
      </c>
      <c r="E23" s="14">
        <f aca="true" t="shared" si="7" ref="E23:M23">SUM(E5,E10,E12,E17,E19)</f>
        <v>70964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371915</v>
      </c>
      <c r="J23" s="14">
        <f t="shared" si="7"/>
        <v>0</v>
      </c>
      <c r="K23" s="14">
        <f t="shared" si="7"/>
        <v>49527</v>
      </c>
      <c r="L23" s="14">
        <f t="shared" si="7"/>
        <v>0</v>
      </c>
      <c r="M23" s="14">
        <f t="shared" si="7"/>
        <v>0</v>
      </c>
      <c r="N23" s="14">
        <f t="shared" si="1"/>
        <v>1895300</v>
      </c>
      <c r="O23" s="35">
        <f t="shared" si="2"/>
        <v>1750.0461680517083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1083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2022-06-02T18:36:08Z</cp:lastPrinted>
  <dcterms:created xsi:type="dcterms:W3CDTF">2000-08-31T21:26:31Z</dcterms:created>
  <dcterms:modified xsi:type="dcterms:W3CDTF">2022-06-02T18:36:11Z</dcterms:modified>
  <cp:category/>
  <cp:version/>
  <cp:contentType/>
  <cp:contentStatus/>
</cp:coreProperties>
</file>