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603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'2008'!$A$1:$O$46</definedName>
    <definedName name="_xlnm.Print_Area" localSheetId="12">'2009'!$A$1:$O$49</definedName>
    <definedName name="_xlnm.Print_Area" localSheetId="11">'2010'!$A$1:$O$48</definedName>
    <definedName name="_xlnm.Print_Area" localSheetId="10">'2011'!$A$1:$O$46</definedName>
    <definedName name="_xlnm.Print_Area" localSheetId="9">'2012'!$A$1:$O$47</definedName>
    <definedName name="_xlnm.Print_Area" localSheetId="8">'2013'!$A$1:$O$45</definedName>
    <definedName name="_xlnm.Print_Area" localSheetId="7">'2014'!$A$1:$O$46</definedName>
    <definedName name="_xlnm.Print_Area" localSheetId="6">'2015'!$A$1:$O$46</definedName>
    <definedName name="_xlnm.Print_Area" localSheetId="5">'2016'!$A$1:$O$44</definedName>
    <definedName name="_xlnm.Print_Area" localSheetId="4">'2017'!$A$1:$O$47</definedName>
    <definedName name="_xlnm.Print_Area" localSheetId="3">'2018'!$A$1:$O$47</definedName>
    <definedName name="_xlnm.Print_Area" localSheetId="2">'2019'!$A$1:$O$49</definedName>
    <definedName name="_xlnm.Print_Area" localSheetId="1">'2020'!$A$1:$O$47</definedName>
    <definedName name="_xlnm.Print_Area" localSheetId="0">'2021'!$A$1:$P$44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<sst xmlns="http://schemas.openxmlformats.org/spreadsheetml/2006/main" count="820" uniqueCount="125">
  <si>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</si>
  <si>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</si>
  <si>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</si>
  <si>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</si>
  <si>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</si>
  <si>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</si>
  <si>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</si>
  <si>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</si>
  <si>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</si>
  <si>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</si>
  <si>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</si>
  <si>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</si>
  <si>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</si>
  <si>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Second Local Option Fuel Tax (1 to 5 Cents)</t>
  </si>
  <si>
    <t>First Local Option Fuel Tax (1 to 6 Cents)</t>
  </si>
  <si>
    <t>Utility Service Tax - Other</t>
  </si>
  <si>
    <t>Communications Services Taxes</t>
  </si>
  <si>
    <t>Other General Taxes</t>
  </si>
  <si>
    <t>Permits, Fees, and Special Assessments</t>
  </si>
  <si>
    <t>Franchise Fee - Electricity</t>
  </si>
  <si>
    <t>Franchise Fee - Gas</t>
  </si>
  <si>
    <t>Franchise Fee - Solid Waste</t>
  </si>
  <si>
    <t>Other Permits, Fees, and Special Assessments</t>
  </si>
  <si>
    <t>Intergovernmental Revenue</t>
  </si>
  <si>
    <t>Federal Grant - Other Federal Grants</t>
  </si>
  <si>
    <t>State Grant - Public Safety</t>
  </si>
  <si>
    <t>State Grant - Other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</si>
  <si>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</si>
  <si>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</si>
  <si>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</si>
  <si>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</si>
  <si>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</si>
  <si>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</si>
  <si>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</si>
  <si>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</si>
  <si>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</si>
  <si>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General Gov't (Not Court-Related) - Other General Gov't Charges and Fees</t>
  </si>
  <si>
    <t>Public Safety - Other Public Safety Charges and Fees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</si>
  <si>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</si>
  <si>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</si>
  <si>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</si>
  <si>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Civil</t>
  </si>
  <si>
    <t>Fines - Local Ordinance Violations</t>
  </si>
  <si>
    <t>Judgments and Fines - Other Court-Ordered</t>
  </si>
  <si>
    <t>Interest and Other Earnings - Interest</t>
  </si>
  <si>
    <t>Interest and Other Earnings - Net Increase (Decrease) in Fair Value of Investments</t>
  </si>
  <si>
    <t>Interest and Other Earnings - Gain or Loss on Sale of Investments</t>
  </si>
  <si>
    <t>Disposition of Fixed Assets</t>
  </si>
  <si>
    <t>Contributions and Donations from Private Sources</t>
  </si>
  <si>
    <t>Pension Fund Contributions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</si>
  <si>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</si>
  <si>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</si>
  <si>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</si>
  <si>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</si>
  <si>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</si>
  <si>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</si>
  <si>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</si>
  <si>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</si>
  <si>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Casualty Insurance Premium Tax for Police Officers' Retirement</t>
  </si>
  <si>
    <t>Holmes Beach Revenues Reported by Account Code and Fund Type</t>
  </si>
  <si>
    <t>Local Fiscal Year Ended September 30, 2010</t>
  </si>
  <si>
    <t>Local Business Tax</t>
  </si>
  <si>
    <t>2010 Municipal Census Population:</t>
  </si>
  <si>
    <t>Local Fiscal Year Ended September 30, 2011</t>
  </si>
  <si>
    <t>Grants from Other Local Units - Other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</si>
  <si>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</si>
  <si>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</si>
  <si>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</si>
  <si>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</si>
  <si>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</si>
  <si>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</si>
  <si>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</si>
  <si>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</si>
  <si>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</si>
  <si>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</si>
  <si>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</si>
  <si>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</si>
  <si>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Court-Ordered Judgments and Fines - Other Court-Ordered</t>
  </si>
  <si>
    <t>Sales - Disposition of Fixed Assets</t>
  </si>
  <si>
    <t>2013 Municipal Population:</t>
  </si>
  <si>
    <t>Local Fiscal Year Ended September 30, 2008</t>
  </si>
  <si>
    <t>Special Act Fuel Tax (Section 206.61, F.S.)</t>
  </si>
  <si>
    <t>Permits and Franchise Fees</t>
  </si>
  <si>
    <t>Franchise Fee - Telecommunications</t>
  </si>
  <si>
    <t>Other Permits and Fees</t>
  </si>
  <si>
    <t>Public Safety - Protective Inspection Fees</t>
  </si>
  <si>
    <t>Culture / Recreation - Special Recreation Facilities</t>
  </si>
  <si>
    <t>Court-Ordered Judgments and Fines - As Decided by Traffic Court</t>
  </si>
  <si>
    <t>2008 Municipal Population:</t>
  </si>
  <si>
    <t>Local Fiscal Year Ended September 30, 2014</t>
  </si>
  <si>
    <t>Franchise Fee - Other</t>
  </si>
  <si>
    <t>2014 Municipal Population:</t>
  </si>
  <si>
    <t>Local Fiscal Year Ended September 30, 2015</t>
  </si>
  <si>
    <t>Other Sources</t>
  </si>
  <si>
    <t>Proceeds - Debt Proceeds</t>
  </si>
  <si>
    <t>2015 Municipal Population:</t>
  </si>
  <si>
    <t>Local Fiscal Year Ended September 30, 2016</t>
  </si>
  <si>
    <t>2016 Municipal Population:</t>
  </si>
  <si>
    <t>Local Fiscal Year Ended September 30, 2017</t>
  </si>
  <si>
    <t>Discretionary Sales Surtaxes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</si>
  <si>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</si>
  <si>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</si>
  <si>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</si>
  <si>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</si>
  <si>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</si>
  <si>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</si>
  <si>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Federal Grant - Public Safety</t>
  </si>
  <si>
    <t>Federal Grant - Physical Environment - Other Physical Environment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</si>
  <si>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</si>
  <si>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</si>
  <si>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</si>
  <si>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</si>
  <si>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</si>
  <si>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</si>
  <si>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</si>
  <si>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</si>
  <si>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</si>
  <si>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</si>
  <si>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Permits - Other</t>
  </si>
  <si>
    <t>Stormwater Fee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</si>
  <si>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</si>
  <si>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</si>
  <si>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</si>
  <si>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Court-Ordered Judgments and Fines - Other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</si>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</sst>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4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8"/>
      <c r="M3" s="69"/>
      <c r="N3" s="36"/>
      <c r="O3" s="37"/>
      <c r="P3" s="70" t="s">
        <v>110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52</v>
      </c>
      <c r="F4" s="34" t="s">
        <v>53</v>
      </c>
      <c r="G4" s="34" t="s">
        <v>54</v>
      </c>
      <c r="H4" s="34" t="s">
        <v>6</v>
      </c>
      <c r="I4" s="34" t="s">
        <v>7</v>
      </c>
      <c r="J4" s="35" t="s">
        <v>55</v>
      </c>
      <c r="K4" s="35" t="s">
        <v>8</v>
      </c>
      <c r="L4" s="35" t="s">
        <v>9</v>
      </c>
      <c r="M4" s="35" t="s">
        <v>111</v>
      </c>
      <c r="N4" s="35" t="s">
        <v>10</v>
      </c>
      <c r="O4" s="35" t="s">
        <v>112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113</v>
      </c>
      <c r="B5" s="26"/>
      <c r="C5" s="26"/>
      <c r="D5" s="27">
        <f>SUM(D6:D12)</f>
        <v>5774375</v>
      </c>
      <c r="E5" s="27">
        <f>SUM(E6:E12)</f>
        <v>0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5774375</v>
      </c>
      <c r="P5" s="33">
        <f>(O5/P$42)</f>
        <v>1913.9459728206828</v>
      </c>
      <c r="Q5" s="6"/>
    </row>
    <row r="6" spans="1:17" ht="15">
      <c r="A6" s="12"/>
      <c r="B6" s="25">
        <v>311</v>
      </c>
      <c r="C6" s="20" t="s">
        <v>3</v>
      </c>
      <c r="D6" s="46">
        <v>4797683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4797683</v>
      </c>
      <c r="P6" s="47">
        <f>(O6/P$42)</f>
        <v>1590.2164401723567</v>
      </c>
      <c r="Q6" s="9"/>
    </row>
    <row r="7" spans="1:17" ht="15">
      <c r="A7" s="12"/>
      <c r="B7" s="25">
        <v>312.41</v>
      </c>
      <c r="C7" s="20" t="s">
        <v>114</v>
      </c>
      <c r="D7" s="46">
        <v>49690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49690</v>
      </c>
      <c r="P7" s="47">
        <f>(O7/P$42)</f>
        <v>16.47000331455088</v>
      </c>
      <c r="Q7" s="9"/>
    </row>
    <row r="8" spans="1:17" ht="15">
      <c r="A8" s="12"/>
      <c r="B8" s="25">
        <v>312.43</v>
      </c>
      <c r="C8" s="20" t="s">
        <v>115</v>
      </c>
      <c r="D8" s="46">
        <v>106113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106113</v>
      </c>
      <c r="P8" s="47">
        <f>(O8/P$42)</f>
        <v>35.17169373549884</v>
      </c>
      <c r="Q8" s="9"/>
    </row>
    <row r="9" spans="1:17" ht="15">
      <c r="A9" s="12"/>
      <c r="B9" s="25">
        <v>312.52</v>
      </c>
      <c r="C9" s="20" t="s">
        <v>70</v>
      </c>
      <c r="D9" s="46">
        <v>55693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55693</v>
      </c>
      <c r="P9" s="47">
        <f>(O9/P$42)</f>
        <v>18.459728206827975</v>
      </c>
      <c r="Q9" s="9"/>
    </row>
    <row r="10" spans="1:17" ht="15">
      <c r="A10" s="12"/>
      <c r="B10" s="25">
        <v>315.1</v>
      </c>
      <c r="C10" s="20" t="s">
        <v>116</v>
      </c>
      <c r="D10" s="46">
        <v>224697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224697</v>
      </c>
      <c r="P10" s="47">
        <f>(O10/P$42)</f>
        <v>74.47696387139543</v>
      </c>
      <c r="Q10" s="9"/>
    </row>
    <row r="11" spans="1:17" ht="15">
      <c r="A11" s="12"/>
      <c r="B11" s="25">
        <v>316</v>
      </c>
      <c r="C11" s="20" t="s">
        <v>72</v>
      </c>
      <c r="D11" s="46">
        <v>43284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43284</v>
      </c>
      <c r="P11" s="47">
        <f>(O11/P$42)</f>
        <v>14.346702021876036</v>
      </c>
      <c r="Q11" s="9"/>
    </row>
    <row r="12" spans="1:17" ht="15">
      <c r="A12" s="12"/>
      <c r="B12" s="25">
        <v>319.9</v>
      </c>
      <c r="C12" s="20" t="s">
        <v>17</v>
      </c>
      <c r="D12" s="46">
        <v>497215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497215</v>
      </c>
      <c r="P12" s="47">
        <f>(O12/P$42)</f>
        <v>164.804441498177</v>
      </c>
      <c r="Q12" s="9"/>
    </row>
    <row r="13" spans="1:17" ht="15.75">
      <c r="A13" s="29" t="s">
        <v>18</v>
      </c>
      <c r="B13" s="30"/>
      <c r="C13" s="31"/>
      <c r="D13" s="32">
        <f>SUM(D14:D19)</f>
        <v>3367708</v>
      </c>
      <c r="E13" s="32">
        <f>SUM(E14:E19)</f>
        <v>0</v>
      </c>
      <c r="F13" s="32">
        <f>SUM(F14:F19)</f>
        <v>0</v>
      </c>
      <c r="G13" s="32">
        <f>SUM(G14:G19)</f>
        <v>0</v>
      </c>
      <c r="H13" s="32">
        <f>SUM(H14:H19)</f>
        <v>0</v>
      </c>
      <c r="I13" s="32">
        <f>SUM(I14:I19)</f>
        <v>0</v>
      </c>
      <c r="J13" s="32">
        <f>SUM(J14:J19)</f>
        <v>0</v>
      </c>
      <c r="K13" s="32">
        <f>SUM(K14:K19)</f>
        <v>0</v>
      </c>
      <c r="L13" s="32">
        <f>SUM(L14:L19)</f>
        <v>0</v>
      </c>
      <c r="M13" s="32">
        <f>SUM(M14:M19)</f>
        <v>0</v>
      </c>
      <c r="N13" s="32">
        <f>SUM(N14:N19)</f>
        <v>0</v>
      </c>
      <c r="O13" s="44">
        <f>SUM(D13:N13)</f>
        <v>3367708</v>
      </c>
      <c r="P13" s="45">
        <f>(O13/P$42)</f>
        <v>1116.243950944647</v>
      </c>
      <c r="Q13" s="10"/>
    </row>
    <row r="14" spans="1:17" ht="15">
      <c r="A14" s="12"/>
      <c r="B14" s="25">
        <v>322</v>
      </c>
      <c r="C14" s="20" t="s">
        <v>117</v>
      </c>
      <c r="D14" s="46">
        <v>1412842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1412842</v>
      </c>
      <c r="P14" s="47">
        <f>(O14/P$42)</f>
        <v>468.29366920782235</v>
      </c>
      <c r="Q14" s="9"/>
    </row>
    <row r="15" spans="1:17" ht="15">
      <c r="A15" s="12"/>
      <c r="B15" s="25">
        <v>322.9</v>
      </c>
      <c r="C15" s="20" t="s">
        <v>118</v>
      </c>
      <c r="D15" s="46">
        <v>466596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466596</v>
      </c>
      <c r="P15" s="47">
        <f>(O15/P$42)</f>
        <v>154.6556181637388</v>
      </c>
      <c r="Q15" s="9"/>
    </row>
    <row r="16" spans="1:17" ht="15">
      <c r="A16" s="12"/>
      <c r="B16" s="25">
        <v>323.1</v>
      </c>
      <c r="C16" s="20" t="s">
        <v>19</v>
      </c>
      <c r="D16" s="46">
        <v>502480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502480</v>
      </c>
      <c r="P16" s="47">
        <f>(O16/P$42)</f>
        <v>166.54955253563142</v>
      </c>
      <c r="Q16" s="9"/>
    </row>
    <row r="17" spans="1:17" ht="15">
      <c r="A17" s="12"/>
      <c r="B17" s="25">
        <v>323.4</v>
      </c>
      <c r="C17" s="20" t="s">
        <v>20</v>
      </c>
      <c r="D17" s="46">
        <v>9046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9046</v>
      </c>
      <c r="P17" s="47">
        <f>(O17/P$42)</f>
        <v>2.998342724560822</v>
      </c>
      <c r="Q17" s="9"/>
    </row>
    <row r="18" spans="1:17" ht="15">
      <c r="A18" s="12"/>
      <c r="B18" s="25">
        <v>323.7</v>
      </c>
      <c r="C18" s="20" t="s">
        <v>21</v>
      </c>
      <c r="D18" s="46">
        <v>142234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142234</v>
      </c>
      <c r="P18" s="47">
        <f>(O18/P$42)</f>
        <v>47.144182963208486</v>
      </c>
      <c r="Q18" s="9"/>
    </row>
    <row r="19" spans="1:17" ht="15">
      <c r="A19" s="12"/>
      <c r="B19" s="25">
        <v>329.2</v>
      </c>
      <c r="C19" s="20" t="s">
        <v>119</v>
      </c>
      <c r="D19" s="46">
        <v>834510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834510</v>
      </c>
      <c r="P19" s="47">
        <f>(O19/P$42)</f>
        <v>276.6025853496851</v>
      </c>
      <c r="Q19" s="9"/>
    </row>
    <row r="20" spans="1:17" ht="15.75">
      <c r="A20" s="29" t="s">
        <v>120</v>
      </c>
      <c r="B20" s="30"/>
      <c r="C20" s="31"/>
      <c r="D20" s="32">
        <f>SUM(D21:D25)</f>
        <v>848807</v>
      </c>
      <c r="E20" s="32">
        <f>SUM(E21:E25)</f>
        <v>0</v>
      </c>
      <c r="F20" s="32">
        <f>SUM(F21:F25)</f>
        <v>0</v>
      </c>
      <c r="G20" s="32">
        <f>SUM(G21:G25)</f>
        <v>0</v>
      </c>
      <c r="H20" s="32">
        <f>SUM(H21:H25)</f>
        <v>0</v>
      </c>
      <c r="I20" s="32">
        <f>SUM(I21:I25)</f>
        <v>0</v>
      </c>
      <c r="J20" s="32">
        <f>SUM(J21:J25)</f>
        <v>0</v>
      </c>
      <c r="K20" s="32">
        <f>SUM(K21:K25)</f>
        <v>0</v>
      </c>
      <c r="L20" s="32">
        <f>SUM(L21:L25)</f>
        <v>0</v>
      </c>
      <c r="M20" s="32">
        <f>SUM(M21:M25)</f>
        <v>0</v>
      </c>
      <c r="N20" s="32">
        <f>SUM(N21:N25)</f>
        <v>0</v>
      </c>
      <c r="O20" s="44">
        <f>SUM(D20:N20)</f>
        <v>848807</v>
      </c>
      <c r="P20" s="45">
        <f>(O20/P$42)</f>
        <v>281.34139874047065</v>
      </c>
      <c r="Q20" s="10"/>
    </row>
    <row r="21" spans="1:17" ht="15">
      <c r="A21" s="12"/>
      <c r="B21" s="25">
        <v>334.2</v>
      </c>
      <c r="C21" s="20" t="s">
        <v>25</v>
      </c>
      <c r="D21" s="46">
        <v>212713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212713</v>
      </c>
      <c r="P21" s="47">
        <f>(O21/P$42)</f>
        <v>70.50480609877361</v>
      </c>
      <c r="Q21" s="9"/>
    </row>
    <row r="22" spans="1:17" ht="15">
      <c r="A22" s="12"/>
      <c r="B22" s="25">
        <v>334.9</v>
      </c>
      <c r="C22" s="20" t="s">
        <v>26</v>
      </c>
      <c r="D22" s="46">
        <v>130828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130828</v>
      </c>
      <c r="P22" s="47">
        <f>(O22/P$42)</f>
        <v>43.363606231355654</v>
      </c>
      <c r="Q22" s="9"/>
    </row>
    <row r="23" spans="1:17" ht="15">
      <c r="A23" s="12"/>
      <c r="B23" s="25">
        <v>335.125</v>
      </c>
      <c r="C23" s="20" t="s">
        <v>121</v>
      </c>
      <c r="D23" s="46">
        <v>141255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141255</v>
      </c>
      <c r="P23" s="47">
        <f>(O23/P$42)</f>
        <v>46.81968843221743</v>
      </c>
      <c r="Q23" s="9"/>
    </row>
    <row r="24" spans="1:17" ht="15">
      <c r="A24" s="12"/>
      <c r="B24" s="25">
        <v>335.15</v>
      </c>
      <c r="C24" s="20" t="s">
        <v>74</v>
      </c>
      <c r="D24" s="46">
        <v>7127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7127</v>
      </c>
      <c r="P24" s="47">
        <f>(O24/P$42)</f>
        <v>2.362280411004309</v>
      </c>
      <c r="Q24" s="9"/>
    </row>
    <row r="25" spans="1:17" ht="15">
      <c r="A25" s="12"/>
      <c r="B25" s="25">
        <v>335.18</v>
      </c>
      <c r="C25" s="20" t="s">
        <v>122</v>
      </c>
      <c r="D25" s="46">
        <v>356884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356884</v>
      </c>
      <c r="P25" s="47">
        <f>(O25/P$42)</f>
        <v>118.29101756711965</v>
      </c>
      <c r="Q25" s="9"/>
    </row>
    <row r="26" spans="1:17" ht="15.75">
      <c r="A26" s="29" t="s">
        <v>34</v>
      </c>
      <c r="B26" s="30"/>
      <c r="C26" s="31"/>
      <c r="D26" s="32">
        <f>SUM(D27:D28)</f>
        <v>61291</v>
      </c>
      <c r="E26" s="32">
        <f>SUM(E27:E28)</f>
        <v>0</v>
      </c>
      <c r="F26" s="32">
        <f>SUM(F27:F28)</f>
        <v>0</v>
      </c>
      <c r="G26" s="32">
        <f>SUM(G27:G28)</f>
        <v>0</v>
      </c>
      <c r="H26" s="32">
        <f>SUM(H27:H28)</f>
        <v>0</v>
      </c>
      <c r="I26" s="32">
        <f>SUM(I27:I28)</f>
        <v>0</v>
      </c>
      <c r="J26" s="32">
        <f>SUM(J27:J28)</f>
        <v>0</v>
      </c>
      <c r="K26" s="32">
        <f>SUM(K27:K28)</f>
        <v>0</v>
      </c>
      <c r="L26" s="32">
        <f>SUM(L27:L28)</f>
        <v>0</v>
      </c>
      <c r="M26" s="32">
        <f>SUM(M27:M28)</f>
        <v>0</v>
      </c>
      <c r="N26" s="32">
        <f>SUM(N27:N28)</f>
        <v>0</v>
      </c>
      <c r="O26" s="32">
        <f>SUM(D26:N26)</f>
        <v>61291</v>
      </c>
      <c r="P26" s="45">
        <f>(O26/P$42)</f>
        <v>20.315213788531654</v>
      </c>
      <c r="Q26" s="10"/>
    </row>
    <row r="27" spans="1:17" ht="15">
      <c r="A27" s="12"/>
      <c r="B27" s="25">
        <v>341.9</v>
      </c>
      <c r="C27" s="20" t="s">
        <v>76</v>
      </c>
      <c r="D27" s="46">
        <v>56578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56578</v>
      </c>
      <c r="P27" s="47">
        <f>(O27/P$42)</f>
        <v>18.75306595956248</v>
      </c>
      <c r="Q27" s="9"/>
    </row>
    <row r="28" spans="1:17" ht="15">
      <c r="A28" s="12"/>
      <c r="B28" s="25">
        <v>342.9</v>
      </c>
      <c r="C28" s="20" t="s">
        <v>37</v>
      </c>
      <c r="D28" s="46">
        <v>4713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4713</v>
      </c>
      <c r="P28" s="47">
        <f>(O28/P$42)</f>
        <v>1.5621478289691746</v>
      </c>
      <c r="Q28" s="9"/>
    </row>
    <row r="29" spans="1:17" ht="15.75">
      <c r="A29" s="29" t="s">
        <v>35</v>
      </c>
      <c r="B29" s="30"/>
      <c r="C29" s="31"/>
      <c r="D29" s="32">
        <f>SUM(D30:D32)</f>
        <v>281926</v>
      </c>
      <c r="E29" s="32">
        <f>SUM(E30:E32)</f>
        <v>0</v>
      </c>
      <c r="F29" s="32">
        <f>SUM(F30:F32)</f>
        <v>0</v>
      </c>
      <c r="G29" s="32">
        <f>SUM(G30:G32)</f>
        <v>0</v>
      </c>
      <c r="H29" s="32">
        <f>SUM(H30:H32)</f>
        <v>0</v>
      </c>
      <c r="I29" s="32">
        <f>SUM(I30:I32)</f>
        <v>0</v>
      </c>
      <c r="J29" s="32">
        <f>SUM(J30:J32)</f>
        <v>0</v>
      </c>
      <c r="K29" s="32">
        <f>SUM(K30:K32)</f>
        <v>0</v>
      </c>
      <c r="L29" s="32">
        <f>SUM(L30:L32)</f>
        <v>0</v>
      </c>
      <c r="M29" s="32">
        <f>SUM(M30:M32)</f>
        <v>0</v>
      </c>
      <c r="N29" s="32">
        <f>SUM(N30:N32)</f>
        <v>0</v>
      </c>
      <c r="O29" s="32">
        <f>SUM(D29:N29)</f>
        <v>281926</v>
      </c>
      <c r="P29" s="45">
        <f>(O29/P$42)</f>
        <v>93.44580709313888</v>
      </c>
      <c r="Q29" s="10"/>
    </row>
    <row r="30" spans="1:17" ht="15">
      <c r="A30" s="13"/>
      <c r="B30" s="39">
        <v>351.3</v>
      </c>
      <c r="C30" s="21" t="s">
        <v>41</v>
      </c>
      <c r="D30" s="46">
        <v>16450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16450</v>
      </c>
      <c r="P30" s="47">
        <f>(O30/P$42)</f>
        <v>5.452436194895592</v>
      </c>
      <c r="Q30" s="9"/>
    </row>
    <row r="31" spans="1:17" ht="15">
      <c r="A31" s="13"/>
      <c r="B31" s="39">
        <v>351.9</v>
      </c>
      <c r="C31" s="21" t="s">
        <v>123</v>
      </c>
      <c r="D31" s="46">
        <v>27206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27206</v>
      </c>
      <c r="P31" s="47">
        <f>(O31/P$42)</f>
        <v>9.017567119655286</v>
      </c>
      <c r="Q31" s="9"/>
    </row>
    <row r="32" spans="1:17" ht="15">
      <c r="A32" s="13"/>
      <c r="B32" s="39">
        <v>354</v>
      </c>
      <c r="C32" s="21" t="s">
        <v>42</v>
      </c>
      <c r="D32" s="46">
        <v>238270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238270</v>
      </c>
      <c r="P32" s="47">
        <f>(O32/P$42)</f>
        <v>78.975803778588</v>
      </c>
      <c r="Q32" s="9"/>
    </row>
    <row r="33" spans="1:17" ht="15.75">
      <c r="A33" s="29" t="s">
        <v>4</v>
      </c>
      <c r="B33" s="30"/>
      <c r="C33" s="31"/>
      <c r="D33" s="32">
        <f>SUM(D34:D39)</f>
        <v>180641</v>
      </c>
      <c r="E33" s="32">
        <f>SUM(E34:E39)</f>
        <v>0</v>
      </c>
      <c r="F33" s="32">
        <f>SUM(F34:F39)</f>
        <v>0</v>
      </c>
      <c r="G33" s="32">
        <f>SUM(G34:G39)</f>
        <v>0</v>
      </c>
      <c r="H33" s="32">
        <f>SUM(H34:H39)</f>
        <v>0</v>
      </c>
      <c r="I33" s="32">
        <f>SUM(I34:I39)</f>
        <v>0</v>
      </c>
      <c r="J33" s="32">
        <f>SUM(J34:J39)</f>
        <v>0</v>
      </c>
      <c r="K33" s="32">
        <f>SUM(K34:K39)</f>
        <v>2291915</v>
      </c>
      <c r="L33" s="32">
        <f>SUM(L34:L39)</f>
        <v>0</v>
      </c>
      <c r="M33" s="32">
        <f>SUM(M34:M39)</f>
        <v>0</v>
      </c>
      <c r="N33" s="32">
        <f>SUM(N34:N39)</f>
        <v>0</v>
      </c>
      <c r="O33" s="32">
        <f>SUM(D33:N33)</f>
        <v>2472556</v>
      </c>
      <c r="P33" s="45">
        <f>(O33/P$42)</f>
        <v>819.5412661584355</v>
      </c>
      <c r="Q33" s="10"/>
    </row>
    <row r="34" spans="1:17" ht="15">
      <c r="A34" s="12"/>
      <c r="B34" s="25">
        <v>361.1</v>
      </c>
      <c r="C34" s="20" t="s">
        <v>44</v>
      </c>
      <c r="D34" s="46">
        <v>23387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281597</v>
      </c>
      <c r="L34" s="46">
        <v>0</v>
      </c>
      <c r="M34" s="46">
        <v>0</v>
      </c>
      <c r="N34" s="46">
        <v>0</v>
      </c>
      <c r="O34" s="46">
        <f>SUM(D34:N34)</f>
        <v>304984</v>
      </c>
      <c r="P34" s="47">
        <f>(O34/P$42)</f>
        <v>101.0884985084521</v>
      </c>
      <c r="Q34" s="9"/>
    </row>
    <row r="35" spans="1:17" ht="15">
      <c r="A35" s="12"/>
      <c r="B35" s="25">
        <v>361.3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1512876</v>
      </c>
      <c r="L35" s="46">
        <v>0</v>
      </c>
      <c r="M35" s="46">
        <v>0</v>
      </c>
      <c r="N35" s="46">
        <v>0</v>
      </c>
      <c r="O35" s="46">
        <f>SUM(D35:N35)</f>
        <v>1512876</v>
      </c>
      <c r="P35" s="47">
        <f>(O35/P$42)</f>
        <v>501.45044746436855</v>
      </c>
      <c r="Q35" s="9"/>
    </row>
    <row r="36" spans="1:17" ht="15">
      <c r="A36" s="12"/>
      <c r="B36" s="25">
        <v>364</v>
      </c>
      <c r="C36" s="20" t="s">
        <v>78</v>
      </c>
      <c r="D36" s="46">
        <v>13755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13755</v>
      </c>
      <c r="P36" s="47">
        <f>(O36/P$42)</f>
        <v>4.559164733178655</v>
      </c>
      <c r="Q36" s="9"/>
    </row>
    <row r="37" spans="1:17" ht="15">
      <c r="A37" s="12"/>
      <c r="B37" s="25">
        <v>366</v>
      </c>
      <c r="C37" s="20" t="s">
        <v>48</v>
      </c>
      <c r="D37" s="46">
        <v>54451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54451</v>
      </c>
      <c r="P37" s="47">
        <f>(O37/P$42)</f>
        <v>18.04806098773616</v>
      </c>
      <c r="Q37" s="9"/>
    </row>
    <row r="38" spans="1:17" ht="15">
      <c r="A38" s="12"/>
      <c r="B38" s="25">
        <v>368</v>
      </c>
      <c r="C38" s="20" t="s">
        <v>49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497442</v>
      </c>
      <c r="L38" s="46">
        <v>0</v>
      </c>
      <c r="M38" s="46">
        <v>0</v>
      </c>
      <c r="N38" s="46">
        <v>0</v>
      </c>
      <c r="O38" s="46">
        <f>SUM(D38:N38)</f>
        <v>497442</v>
      </c>
      <c r="P38" s="47">
        <f>(O38/P$42)</f>
        <v>164.8796818031157</v>
      </c>
      <c r="Q38" s="9"/>
    </row>
    <row r="39" spans="1:17" ht="15.75" thickBot="1">
      <c r="A39" s="12"/>
      <c r="B39" s="25">
        <v>369.9</v>
      </c>
      <c r="C39" s="20" t="s">
        <v>50</v>
      </c>
      <c r="D39" s="46">
        <v>89048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89048</v>
      </c>
      <c r="P39" s="47">
        <f>(O39/P$42)</f>
        <v>29.515412661584357</v>
      </c>
      <c r="Q39" s="9"/>
    </row>
    <row r="40" spans="1:120" ht="16.5" thickBot="1">
      <c r="A40" s="14" t="s">
        <v>39</v>
      </c>
      <c r="B40" s="23"/>
      <c r="C40" s="22"/>
      <c r="D40" s="15">
        <f>SUM(D5,D13,D20,D26,D29,D33)</f>
        <v>10514748</v>
      </c>
      <c r="E40" s="15">
        <f aca="true" t="shared" si="0" ref="E40:N40">SUM(E5,E13,E20,E26,E29,E33)</f>
        <v>0</v>
      </c>
      <c r="F40" s="15">
        <f t="shared" si="0"/>
        <v>0</v>
      </c>
      <c r="G40" s="15">
        <f t="shared" si="0"/>
        <v>0</v>
      </c>
      <c r="H40" s="15">
        <f t="shared" si="0"/>
        <v>0</v>
      </c>
      <c r="I40" s="15">
        <f t="shared" si="0"/>
        <v>0</v>
      </c>
      <c r="J40" s="15">
        <f t="shared" si="0"/>
        <v>0</v>
      </c>
      <c r="K40" s="15">
        <f t="shared" si="0"/>
        <v>2291915</v>
      </c>
      <c r="L40" s="15">
        <f t="shared" si="0"/>
        <v>0</v>
      </c>
      <c r="M40" s="15">
        <f t="shared" si="0"/>
        <v>0</v>
      </c>
      <c r="N40" s="15">
        <f t="shared" si="0"/>
        <v>0</v>
      </c>
      <c r="O40" s="15">
        <f>SUM(D40:N40)</f>
        <v>12806663</v>
      </c>
      <c r="P40" s="38">
        <f>(O40/P$42)</f>
        <v>4244.833609545906</v>
      </c>
      <c r="Q40" s="6"/>
      <c r="R40" s="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</row>
    <row r="41" spans="1:16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9"/>
    </row>
    <row r="42" spans="1:16" ht="15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8" t="s">
        <v>124</v>
      </c>
      <c r="N42" s="48"/>
      <c r="O42" s="48"/>
      <c r="P42" s="43">
        <v>3017</v>
      </c>
    </row>
    <row r="43" spans="1:16" ht="1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1"/>
    </row>
    <row r="44" spans="1:16" ht="15.75" customHeight="1" thickBot="1">
      <c r="A44" s="52" t="s">
        <v>66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4"/>
    </row>
  </sheetData>
  <sheetProtection/>
  <mergeCells count="10">
    <mergeCell ref="M42:O42"/>
    <mergeCell ref="A43:P43"/>
    <mergeCell ref="A44:P4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52</v>
      </c>
      <c r="F4" s="34" t="s">
        <v>53</v>
      </c>
      <c r="G4" s="34" t="s">
        <v>54</v>
      </c>
      <c r="H4" s="34" t="s">
        <v>6</v>
      </c>
      <c r="I4" s="34" t="s">
        <v>7</v>
      </c>
      <c r="J4" s="35" t="s">
        <v>55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2922305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2922305</v>
      </c>
      <c r="O5" s="33">
        <f aca="true" t="shared" si="1" ref="O5:O43">(N5/O$45)</f>
        <v>757.4663037843442</v>
      </c>
      <c r="P5" s="6"/>
    </row>
    <row r="6" spans="1:16" ht="15">
      <c r="A6" s="12"/>
      <c r="B6" s="25">
        <v>311</v>
      </c>
      <c r="C6" s="20" t="s">
        <v>3</v>
      </c>
      <c r="D6" s="46">
        <v>2085702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2085702</v>
      </c>
      <c r="O6" s="47">
        <f t="shared" si="1"/>
        <v>540.6174183514775</v>
      </c>
      <c r="P6" s="9"/>
    </row>
    <row r="7" spans="1:16" ht="15">
      <c r="A7" s="12"/>
      <c r="B7" s="25">
        <v>312.1</v>
      </c>
      <c r="C7" s="20" t="s">
        <v>11</v>
      </c>
      <c r="D7" s="46">
        <v>78097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78097</v>
      </c>
      <c r="O7" s="47">
        <f t="shared" si="1"/>
        <v>20.242871954380508</v>
      </c>
      <c r="P7" s="9"/>
    </row>
    <row r="8" spans="1:16" ht="15">
      <c r="A8" s="12"/>
      <c r="B8" s="25">
        <v>312.3</v>
      </c>
      <c r="C8" s="20" t="s">
        <v>12</v>
      </c>
      <c r="D8" s="46">
        <v>18602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18602</v>
      </c>
      <c r="O8" s="47">
        <f t="shared" si="1"/>
        <v>4.821669258683255</v>
      </c>
      <c r="P8" s="9"/>
    </row>
    <row r="9" spans="1:16" ht="15">
      <c r="A9" s="12"/>
      <c r="B9" s="25">
        <v>312.41</v>
      </c>
      <c r="C9" s="20" t="s">
        <v>14</v>
      </c>
      <c r="D9" s="46">
        <v>64792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64792</v>
      </c>
      <c r="O9" s="47">
        <f t="shared" si="1"/>
        <v>16.79419388284085</v>
      </c>
      <c r="P9" s="9"/>
    </row>
    <row r="10" spans="1:16" ht="15">
      <c r="A10" s="12"/>
      <c r="B10" s="25">
        <v>312.42</v>
      </c>
      <c r="C10" s="20" t="s">
        <v>13</v>
      </c>
      <c r="D10" s="46">
        <v>143395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143395</v>
      </c>
      <c r="O10" s="47">
        <f t="shared" si="1"/>
        <v>37.16822187662001</v>
      </c>
      <c r="P10" s="9"/>
    </row>
    <row r="11" spans="1:16" ht="15">
      <c r="A11" s="12"/>
      <c r="B11" s="25">
        <v>312.52</v>
      </c>
      <c r="C11" s="20" t="s">
        <v>58</v>
      </c>
      <c r="D11" s="46">
        <v>37511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37511</v>
      </c>
      <c r="O11" s="47">
        <f t="shared" si="1"/>
        <v>9.722913426645931</v>
      </c>
      <c r="P11" s="9"/>
    </row>
    <row r="12" spans="1:16" ht="15">
      <c r="A12" s="12"/>
      <c r="B12" s="25">
        <v>314.9</v>
      </c>
      <c r="C12" s="20" t="s">
        <v>15</v>
      </c>
      <c r="D12" s="46">
        <v>221209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221209</v>
      </c>
      <c r="O12" s="47">
        <f t="shared" si="1"/>
        <v>57.33773976153447</v>
      </c>
      <c r="P12" s="9"/>
    </row>
    <row r="13" spans="1:16" ht="15">
      <c r="A13" s="12"/>
      <c r="B13" s="25">
        <v>315</v>
      </c>
      <c r="C13" s="20" t="s">
        <v>16</v>
      </c>
      <c r="D13" s="46">
        <v>245848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245848</v>
      </c>
      <c r="O13" s="47">
        <f t="shared" si="1"/>
        <v>63.724209434940384</v>
      </c>
      <c r="P13" s="9"/>
    </row>
    <row r="14" spans="1:16" ht="15">
      <c r="A14" s="12"/>
      <c r="B14" s="25">
        <v>316</v>
      </c>
      <c r="C14" s="20" t="s">
        <v>61</v>
      </c>
      <c r="D14" s="46">
        <v>27149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27149</v>
      </c>
      <c r="O14" s="47">
        <f t="shared" si="1"/>
        <v>7.037065837221358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SUM(D16:D20)</f>
        <v>853325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36">SUM(D15:M15)</f>
        <v>853325</v>
      </c>
      <c r="O15" s="45">
        <f t="shared" si="1"/>
        <v>221.18325557283566</v>
      </c>
      <c r="P15" s="10"/>
    </row>
    <row r="16" spans="1:16" ht="15">
      <c r="A16" s="12"/>
      <c r="B16" s="25">
        <v>322</v>
      </c>
      <c r="C16" s="20" t="s">
        <v>0</v>
      </c>
      <c r="D16" s="46">
        <v>375613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375613</v>
      </c>
      <c r="O16" s="47">
        <f t="shared" si="1"/>
        <v>97.35951270088128</v>
      </c>
      <c r="P16" s="9"/>
    </row>
    <row r="17" spans="1:16" ht="15">
      <c r="A17" s="12"/>
      <c r="B17" s="25">
        <v>323.1</v>
      </c>
      <c r="C17" s="20" t="s">
        <v>19</v>
      </c>
      <c r="D17" s="46">
        <v>386992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386992</v>
      </c>
      <c r="O17" s="47">
        <f t="shared" si="1"/>
        <v>100.30896837739762</v>
      </c>
      <c r="P17" s="9"/>
    </row>
    <row r="18" spans="1:16" ht="15">
      <c r="A18" s="12"/>
      <c r="B18" s="25">
        <v>323.4</v>
      </c>
      <c r="C18" s="20" t="s">
        <v>20</v>
      </c>
      <c r="D18" s="46">
        <v>5213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5213</v>
      </c>
      <c r="O18" s="47">
        <f t="shared" si="1"/>
        <v>1.351218247796786</v>
      </c>
      <c r="P18" s="9"/>
    </row>
    <row r="19" spans="1:16" ht="15">
      <c r="A19" s="12"/>
      <c r="B19" s="25">
        <v>323.7</v>
      </c>
      <c r="C19" s="20" t="s">
        <v>21</v>
      </c>
      <c r="D19" s="46">
        <v>38759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38759</v>
      </c>
      <c r="O19" s="47">
        <f t="shared" si="1"/>
        <v>10.046397096941421</v>
      </c>
      <c r="P19" s="9"/>
    </row>
    <row r="20" spans="1:16" ht="15">
      <c r="A20" s="12"/>
      <c r="B20" s="25">
        <v>329</v>
      </c>
      <c r="C20" s="20" t="s">
        <v>22</v>
      </c>
      <c r="D20" s="46">
        <v>46748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46748</v>
      </c>
      <c r="O20" s="47">
        <f t="shared" si="1"/>
        <v>12.117159149818558</v>
      </c>
      <c r="P20" s="9"/>
    </row>
    <row r="21" spans="1:16" ht="15.75">
      <c r="A21" s="29" t="s">
        <v>23</v>
      </c>
      <c r="B21" s="30"/>
      <c r="C21" s="31"/>
      <c r="D21" s="32">
        <f aca="true" t="shared" si="5" ref="D21:M21">SUM(D22:D26)</f>
        <v>911406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911406</v>
      </c>
      <c r="O21" s="45">
        <f t="shared" si="1"/>
        <v>236.23794712286158</v>
      </c>
      <c r="P21" s="10"/>
    </row>
    <row r="22" spans="1:16" ht="15">
      <c r="A22" s="12"/>
      <c r="B22" s="25">
        <v>334.2</v>
      </c>
      <c r="C22" s="20" t="s">
        <v>25</v>
      </c>
      <c r="D22" s="46">
        <v>10000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10000</v>
      </c>
      <c r="O22" s="47">
        <f t="shared" si="1"/>
        <v>2.592016588906169</v>
      </c>
      <c r="P22" s="9"/>
    </row>
    <row r="23" spans="1:16" ht="15">
      <c r="A23" s="12"/>
      <c r="B23" s="25">
        <v>334.9</v>
      </c>
      <c r="C23" s="20" t="s">
        <v>26</v>
      </c>
      <c r="D23" s="46">
        <v>516000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516000</v>
      </c>
      <c r="O23" s="47">
        <f t="shared" si="1"/>
        <v>133.74805598755833</v>
      </c>
      <c r="P23" s="9"/>
    </row>
    <row r="24" spans="1:16" ht="15">
      <c r="A24" s="12"/>
      <c r="B24" s="25">
        <v>335.12</v>
      </c>
      <c r="C24" s="20" t="s">
        <v>27</v>
      </c>
      <c r="D24" s="46">
        <v>136803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136803</v>
      </c>
      <c r="O24" s="47">
        <f t="shared" si="1"/>
        <v>35.45956454121306</v>
      </c>
      <c r="P24" s="9"/>
    </row>
    <row r="25" spans="1:16" ht="15">
      <c r="A25" s="12"/>
      <c r="B25" s="25">
        <v>335.15</v>
      </c>
      <c r="C25" s="20" t="s">
        <v>28</v>
      </c>
      <c r="D25" s="46">
        <v>6326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6326</v>
      </c>
      <c r="O25" s="47">
        <f t="shared" si="1"/>
        <v>1.6397096941420426</v>
      </c>
      <c r="P25" s="9"/>
    </row>
    <row r="26" spans="1:16" ht="15">
      <c r="A26" s="12"/>
      <c r="B26" s="25">
        <v>335.18</v>
      </c>
      <c r="C26" s="20" t="s">
        <v>29</v>
      </c>
      <c r="D26" s="46">
        <v>242277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242277</v>
      </c>
      <c r="O26" s="47">
        <f t="shared" si="1"/>
        <v>62.79860031104199</v>
      </c>
      <c r="P26" s="9"/>
    </row>
    <row r="27" spans="1:16" ht="15.75">
      <c r="A27" s="29" t="s">
        <v>34</v>
      </c>
      <c r="B27" s="30"/>
      <c r="C27" s="31"/>
      <c r="D27" s="32">
        <f aca="true" t="shared" si="6" ref="D27:M27">SUM(D28:D30)</f>
        <v>8425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8425</v>
      </c>
      <c r="O27" s="45">
        <f t="shared" si="1"/>
        <v>2.1837739761534474</v>
      </c>
      <c r="P27" s="10"/>
    </row>
    <row r="28" spans="1:16" ht="15">
      <c r="A28" s="12"/>
      <c r="B28" s="25">
        <v>341.9</v>
      </c>
      <c r="C28" s="20" t="s">
        <v>36</v>
      </c>
      <c r="D28" s="46">
        <v>5809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5809</v>
      </c>
      <c r="O28" s="47">
        <f t="shared" si="1"/>
        <v>1.5057024364955935</v>
      </c>
      <c r="P28" s="9"/>
    </row>
    <row r="29" spans="1:16" ht="15">
      <c r="A29" s="12"/>
      <c r="B29" s="25">
        <v>342.9</v>
      </c>
      <c r="C29" s="20" t="s">
        <v>37</v>
      </c>
      <c r="D29" s="46">
        <v>2276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2276</v>
      </c>
      <c r="O29" s="47">
        <f t="shared" si="1"/>
        <v>0.589942975635044</v>
      </c>
      <c r="P29" s="9"/>
    </row>
    <row r="30" spans="1:16" ht="15">
      <c r="A30" s="12"/>
      <c r="B30" s="25">
        <v>347.2</v>
      </c>
      <c r="C30" s="20" t="s">
        <v>38</v>
      </c>
      <c r="D30" s="46">
        <v>340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340</v>
      </c>
      <c r="O30" s="47">
        <f t="shared" si="1"/>
        <v>0.08812856402280975</v>
      </c>
      <c r="P30" s="9"/>
    </row>
    <row r="31" spans="1:16" ht="15.75">
      <c r="A31" s="29" t="s">
        <v>35</v>
      </c>
      <c r="B31" s="30"/>
      <c r="C31" s="31"/>
      <c r="D31" s="32">
        <f aca="true" t="shared" si="7" ref="D31:M31">SUM(D32:D34)</f>
        <v>17513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17513</v>
      </c>
      <c r="O31" s="45">
        <f t="shared" si="1"/>
        <v>4.539398652151374</v>
      </c>
      <c r="P31" s="10"/>
    </row>
    <row r="32" spans="1:16" ht="15">
      <c r="A32" s="13"/>
      <c r="B32" s="39">
        <v>351.3</v>
      </c>
      <c r="C32" s="21" t="s">
        <v>41</v>
      </c>
      <c r="D32" s="46">
        <v>733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733</v>
      </c>
      <c r="O32" s="47">
        <f t="shared" si="1"/>
        <v>0.1899948159668222</v>
      </c>
      <c r="P32" s="9"/>
    </row>
    <row r="33" spans="1:16" ht="15">
      <c r="A33" s="13"/>
      <c r="B33" s="39">
        <v>351.9</v>
      </c>
      <c r="C33" s="21" t="s">
        <v>43</v>
      </c>
      <c r="D33" s="46">
        <v>5755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5755</v>
      </c>
      <c r="O33" s="47">
        <f t="shared" si="1"/>
        <v>1.4917055469155003</v>
      </c>
      <c r="P33" s="9"/>
    </row>
    <row r="34" spans="1:16" ht="15">
      <c r="A34" s="13"/>
      <c r="B34" s="39">
        <v>354</v>
      </c>
      <c r="C34" s="21" t="s">
        <v>42</v>
      </c>
      <c r="D34" s="46">
        <v>11025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11025</v>
      </c>
      <c r="O34" s="47">
        <f t="shared" si="1"/>
        <v>2.8576982892690515</v>
      </c>
      <c r="P34" s="9"/>
    </row>
    <row r="35" spans="1:16" ht="15.75">
      <c r="A35" s="29" t="s">
        <v>4</v>
      </c>
      <c r="B35" s="30"/>
      <c r="C35" s="31"/>
      <c r="D35" s="32">
        <f aca="true" t="shared" si="8" ref="D35:M35">SUM(D36:D42)</f>
        <v>70060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1232308</v>
      </c>
      <c r="L35" s="32">
        <f t="shared" si="8"/>
        <v>0</v>
      </c>
      <c r="M35" s="32">
        <f t="shared" si="8"/>
        <v>0</v>
      </c>
      <c r="N35" s="32">
        <f t="shared" si="4"/>
        <v>1302368</v>
      </c>
      <c r="O35" s="45">
        <f t="shared" si="1"/>
        <v>337.57594608605496</v>
      </c>
      <c r="P35" s="10"/>
    </row>
    <row r="36" spans="1:16" ht="15">
      <c r="A36" s="12"/>
      <c r="B36" s="25">
        <v>361.1</v>
      </c>
      <c r="C36" s="20" t="s">
        <v>44</v>
      </c>
      <c r="D36" s="46">
        <v>13905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162789</v>
      </c>
      <c r="L36" s="46">
        <v>0</v>
      </c>
      <c r="M36" s="46">
        <v>0</v>
      </c>
      <c r="N36" s="46">
        <f t="shared" si="4"/>
        <v>176694</v>
      </c>
      <c r="O36" s="47">
        <f t="shared" si="1"/>
        <v>45.79937791601866</v>
      </c>
      <c r="P36" s="9"/>
    </row>
    <row r="37" spans="1:16" ht="15">
      <c r="A37" s="12"/>
      <c r="B37" s="25">
        <v>361.3</v>
      </c>
      <c r="C37" s="20" t="s">
        <v>45</v>
      </c>
      <c r="D37" s="46">
        <v>8563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552814</v>
      </c>
      <c r="L37" s="46">
        <v>0</v>
      </c>
      <c r="M37" s="46">
        <v>0</v>
      </c>
      <c r="N37" s="46">
        <f aca="true" t="shared" si="9" ref="N37:N42">SUM(D37:M37)</f>
        <v>561377</v>
      </c>
      <c r="O37" s="47">
        <f t="shared" si="1"/>
        <v>145.50984966303784</v>
      </c>
      <c r="P37" s="9"/>
    </row>
    <row r="38" spans="1:16" ht="15">
      <c r="A38" s="12"/>
      <c r="B38" s="25">
        <v>361.4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279356</v>
      </c>
      <c r="L38" s="46">
        <v>0</v>
      </c>
      <c r="M38" s="46">
        <v>0</v>
      </c>
      <c r="N38" s="46">
        <f t="shared" si="9"/>
        <v>279356</v>
      </c>
      <c r="O38" s="47">
        <f t="shared" si="1"/>
        <v>72.40953862104718</v>
      </c>
      <c r="P38" s="9"/>
    </row>
    <row r="39" spans="1:16" ht="15">
      <c r="A39" s="12"/>
      <c r="B39" s="25">
        <v>364</v>
      </c>
      <c r="C39" s="20" t="s">
        <v>47</v>
      </c>
      <c r="D39" s="46">
        <v>3870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3870</v>
      </c>
      <c r="O39" s="47">
        <f t="shared" si="1"/>
        <v>1.0031104199066874</v>
      </c>
      <c r="P39" s="9"/>
    </row>
    <row r="40" spans="1:16" ht="15">
      <c r="A40" s="12"/>
      <c r="B40" s="25">
        <v>366</v>
      </c>
      <c r="C40" s="20" t="s">
        <v>48</v>
      </c>
      <c r="D40" s="46">
        <v>2425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2425</v>
      </c>
      <c r="O40" s="47">
        <f t="shared" si="1"/>
        <v>0.628564022809746</v>
      </c>
      <c r="P40" s="9"/>
    </row>
    <row r="41" spans="1:16" ht="15">
      <c r="A41" s="12"/>
      <c r="B41" s="25">
        <v>368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237349</v>
      </c>
      <c r="L41" s="46">
        <v>0</v>
      </c>
      <c r="M41" s="46">
        <v>0</v>
      </c>
      <c r="N41" s="46">
        <f t="shared" si="9"/>
        <v>237349</v>
      </c>
      <c r="O41" s="47">
        <f t="shared" si="1"/>
        <v>61.52125453602903</v>
      </c>
      <c r="P41" s="9"/>
    </row>
    <row r="42" spans="1:16" ht="15.75" thickBot="1">
      <c r="A42" s="12"/>
      <c r="B42" s="25">
        <v>369.9</v>
      </c>
      <c r="C42" s="20" t="s">
        <v>50</v>
      </c>
      <c r="D42" s="46">
        <v>41297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41297</v>
      </c>
      <c r="O42" s="47">
        <f t="shared" si="1"/>
        <v>10.704250907205806</v>
      </c>
      <c r="P42" s="9"/>
    </row>
    <row r="43" spans="1:119" ht="16.5" thickBot="1">
      <c r="A43" s="14" t="s">
        <v>39</v>
      </c>
      <c r="B43" s="23"/>
      <c r="C43" s="22"/>
      <c r="D43" s="15">
        <f>SUM(D5,D15,D21,D27,D31,D35)</f>
        <v>4783034</v>
      </c>
      <c r="E43" s="15">
        <f aca="true" t="shared" si="10" ref="E43:M43">SUM(E5,E15,E21,E27,E31,E35)</f>
        <v>0</v>
      </c>
      <c r="F43" s="15">
        <f t="shared" si="10"/>
        <v>0</v>
      </c>
      <c r="G43" s="15">
        <f t="shared" si="10"/>
        <v>0</v>
      </c>
      <c r="H43" s="15">
        <f t="shared" si="10"/>
        <v>0</v>
      </c>
      <c r="I43" s="15">
        <f t="shared" si="10"/>
        <v>0</v>
      </c>
      <c r="J43" s="15">
        <f t="shared" si="10"/>
        <v>0</v>
      </c>
      <c r="K43" s="15">
        <f t="shared" si="10"/>
        <v>1232308</v>
      </c>
      <c r="L43" s="15">
        <f t="shared" si="10"/>
        <v>0</v>
      </c>
      <c r="M43" s="15">
        <f t="shared" si="10"/>
        <v>0</v>
      </c>
      <c r="N43" s="15">
        <f>SUM(D43:M43)</f>
        <v>6015342</v>
      </c>
      <c r="O43" s="38">
        <f t="shared" si="1"/>
        <v>1559.1866251944011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68</v>
      </c>
      <c r="M45" s="48"/>
      <c r="N45" s="48"/>
      <c r="O45" s="43">
        <v>3858</v>
      </c>
    </row>
    <row r="46" spans="1:15" ht="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5" ht="15.75" customHeight="1" thickBot="1">
      <c r="A47" s="52" t="s">
        <v>66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52</v>
      </c>
      <c r="F4" s="34" t="s">
        <v>53</v>
      </c>
      <c r="G4" s="34" t="s">
        <v>54</v>
      </c>
      <c r="H4" s="34" t="s">
        <v>6</v>
      </c>
      <c r="I4" s="34" t="s">
        <v>7</v>
      </c>
      <c r="J4" s="35" t="s">
        <v>55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3027626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3027626</v>
      </c>
      <c r="O5" s="33">
        <f aca="true" t="shared" si="1" ref="O5:O42">(N5/O$44)</f>
        <v>788.4442708333333</v>
      </c>
      <c r="P5" s="6"/>
    </row>
    <row r="6" spans="1:16" ht="15">
      <c r="A6" s="12"/>
      <c r="B6" s="25">
        <v>311</v>
      </c>
      <c r="C6" s="20" t="s">
        <v>3</v>
      </c>
      <c r="D6" s="46">
        <v>2095603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2095603</v>
      </c>
      <c r="O6" s="47">
        <f t="shared" si="1"/>
        <v>545.7299479166667</v>
      </c>
      <c r="P6" s="9"/>
    </row>
    <row r="7" spans="1:16" ht="15">
      <c r="A7" s="12"/>
      <c r="B7" s="25">
        <v>312.1</v>
      </c>
      <c r="C7" s="20" t="s">
        <v>11</v>
      </c>
      <c r="D7" s="46">
        <v>159709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159709</v>
      </c>
      <c r="O7" s="47">
        <f t="shared" si="1"/>
        <v>41.590885416666666</v>
      </c>
      <c r="P7" s="9"/>
    </row>
    <row r="8" spans="1:16" ht="15">
      <c r="A8" s="12"/>
      <c r="B8" s="25">
        <v>312.3</v>
      </c>
      <c r="C8" s="20" t="s">
        <v>12</v>
      </c>
      <c r="D8" s="46">
        <v>27017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27017</v>
      </c>
      <c r="O8" s="47">
        <f t="shared" si="1"/>
        <v>7.035677083333334</v>
      </c>
      <c r="P8" s="9"/>
    </row>
    <row r="9" spans="1:16" ht="15">
      <c r="A9" s="12"/>
      <c r="B9" s="25">
        <v>312.41</v>
      </c>
      <c r="C9" s="20" t="s">
        <v>14</v>
      </c>
      <c r="D9" s="46">
        <v>69601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69601</v>
      </c>
      <c r="O9" s="47">
        <f t="shared" si="1"/>
        <v>18.125260416666666</v>
      </c>
      <c r="P9" s="9"/>
    </row>
    <row r="10" spans="1:16" ht="15">
      <c r="A10" s="12"/>
      <c r="B10" s="25">
        <v>312.42</v>
      </c>
      <c r="C10" s="20" t="s">
        <v>13</v>
      </c>
      <c r="D10" s="46">
        <v>153680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153680</v>
      </c>
      <c r="O10" s="47">
        <f t="shared" si="1"/>
        <v>40.020833333333336</v>
      </c>
      <c r="P10" s="9"/>
    </row>
    <row r="11" spans="1:16" ht="15">
      <c r="A11" s="12"/>
      <c r="B11" s="25">
        <v>312.52</v>
      </c>
      <c r="C11" s="20" t="s">
        <v>58</v>
      </c>
      <c r="D11" s="46">
        <v>33290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33290</v>
      </c>
      <c r="O11" s="47">
        <f t="shared" si="1"/>
        <v>8.669270833333334</v>
      </c>
      <c r="P11" s="9"/>
    </row>
    <row r="12" spans="1:16" ht="15">
      <c r="A12" s="12"/>
      <c r="B12" s="25">
        <v>314.9</v>
      </c>
      <c r="C12" s="20" t="s">
        <v>15</v>
      </c>
      <c r="D12" s="46">
        <v>220854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220854</v>
      </c>
      <c r="O12" s="47">
        <f t="shared" si="1"/>
        <v>57.5140625</v>
      </c>
      <c r="P12" s="9"/>
    </row>
    <row r="13" spans="1:16" ht="15">
      <c r="A13" s="12"/>
      <c r="B13" s="25">
        <v>315</v>
      </c>
      <c r="C13" s="20" t="s">
        <v>16</v>
      </c>
      <c r="D13" s="46">
        <v>236881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236881</v>
      </c>
      <c r="O13" s="47">
        <f t="shared" si="1"/>
        <v>61.68776041666667</v>
      </c>
      <c r="P13" s="9"/>
    </row>
    <row r="14" spans="1:16" ht="15">
      <c r="A14" s="12"/>
      <c r="B14" s="25">
        <v>316</v>
      </c>
      <c r="C14" s="20" t="s">
        <v>61</v>
      </c>
      <c r="D14" s="46">
        <v>30991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30991</v>
      </c>
      <c r="O14" s="47">
        <f t="shared" si="1"/>
        <v>8.070572916666666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SUM(D16:D20)</f>
        <v>909642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42">SUM(D15:M15)</f>
        <v>909642</v>
      </c>
      <c r="O15" s="45">
        <f t="shared" si="1"/>
        <v>236.8859375</v>
      </c>
      <c r="P15" s="10"/>
    </row>
    <row r="16" spans="1:16" ht="15">
      <c r="A16" s="12"/>
      <c r="B16" s="25">
        <v>322</v>
      </c>
      <c r="C16" s="20" t="s">
        <v>0</v>
      </c>
      <c r="D16" s="46">
        <v>411518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411518</v>
      </c>
      <c r="O16" s="47">
        <f t="shared" si="1"/>
        <v>107.16614583333333</v>
      </c>
      <c r="P16" s="9"/>
    </row>
    <row r="17" spans="1:16" ht="15">
      <c r="A17" s="12"/>
      <c r="B17" s="25">
        <v>323.1</v>
      </c>
      <c r="C17" s="20" t="s">
        <v>19</v>
      </c>
      <c r="D17" s="46">
        <v>407989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407989</v>
      </c>
      <c r="O17" s="47">
        <f t="shared" si="1"/>
        <v>106.24713541666667</v>
      </c>
      <c r="P17" s="9"/>
    </row>
    <row r="18" spans="1:16" ht="15">
      <c r="A18" s="12"/>
      <c r="B18" s="25">
        <v>323.4</v>
      </c>
      <c r="C18" s="20" t="s">
        <v>20</v>
      </c>
      <c r="D18" s="46">
        <v>4175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4175</v>
      </c>
      <c r="O18" s="47">
        <f t="shared" si="1"/>
        <v>1.0872395833333333</v>
      </c>
      <c r="P18" s="9"/>
    </row>
    <row r="19" spans="1:16" ht="15">
      <c r="A19" s="12"/>
      <c r="B19" s="25">
        <v>323.7</v>
      </c>
      <c r="C19" s="20" t="s">
        <v>21</v>
      </c>
      <c r="D19" s="46">
        <v>35971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35971</v>
      </c>
      <c r="O19" s="47">
        <f t="shared" si="1"/>
        <v>9.367447916666666</v>
      </c>
      <c r="P19" s="9"/>
    </row>
    <row r="20" spans="1:16" ht="15">
      <c r="A20" s="12"/>
      <c r="B20" s="25">
        <v>329</v>
      </c>
      <c r="C20" s="20" t="s">
        <v>22</v>
      </c>
      <c r="D20" s="46">
        <v>49989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49989</v>
      </c>
      <c r="O20" s="47">
        <f t="shared" si="1"/>
        <v>13.01796875</v>
      </c>
      <c r="P20" s="9"/>
    </row>
    <row r="21" spans="1:16" ht="15.75">
      <c r="A21" s="29" t="s">
        <v>23</v>
      </c>
      <c r="B21" s="30"/>
      <c r="C21" s="31"/>
      <c r="D21" s="32">
        <f aca="true" t="shared" si="5" ref="D21:M21">SUM(D22:D27)</f>
        <v>484292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484292</v>
      </c>
      <c r="O21" s="45">
        <f t="shared" si="1"/>
        <v>126.11770833333334</v>
      </c>
      <c r="P21" s="10"/>
    </row>
    <row r="22" spans="1:16" ht="15">
      <c r="A22" s="12"/>
      <c r="B22" s="25">
        <v>334.2</v>
      </c>
      <c r="C22" s="20" t="s">
        <v>25</v>
      </c>
      <c r="D22" s="46">
        <v>10000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10000</v>
      </c>
      <c r="O22" s="47">
        <f t="shared" si="1"/>
        <v>2.6041666666666665</v>
      </c>
      <c r="P22" s="9"/>
    </row>
    <row r="23" spans="1:16" ht="15">
      <c r="A23" s="12"/>
      <c r="B23" s="25">
        <v>334.9</v>
      </c>
      <c r="C23" s="20" t="s">
        <v>26</v>
      </c>
      <c r="D23" s="46">
        <v>25076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25076</v>
      </c>
      <c r="O23" s="47">
        <f t="shared" si="1"/>
        <v>6.530208333333333</v>
      </c>
      <c r="P23" s="9"/>
    </row>
    <row r="24" spans="1:16" ht="15">
      <c r="A24" s="12"/>
      <c r="B24" s="25">
        <v>335.12</v>
      </c>
      <c r="C24" s="20" t="s">
        <v>27</v>
      </c>
      <c r="D24" s="46">
        <v>136199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136199</v>
      </c>
      <c r="O24" s="47">
        <f t="shared" si="1"/>
        <v>35.46848958333333</v>
      </c>
      <c r="P24" s="9"/>
    </row>
    <row r="25" spans="1:16" ht="15">
      <c r="A25" s="12"/>
      <c r="B25" s="25">
        <v>335.15</v>
      </c>
      <c r="C25" s="20" t="s">
        <v>28</v>
      </c>
      <c r="D25" s="46">
        <v>5463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5463</v>
      </c>
      <c r="O25" s="47">
        <f t="shared" si="1"/>
        <v>1.42265625</v>
      </c>
      <c r="P25" s="9"/>
    </row>
    <row r="26" spans="1:16" ht="15">
      <c r="A26" s="12"/>
      <c r="B26" s="25">
        <v>335.18</v>
      </c>
      <c r="C26" s="20" t="s">
        <v>29</v>
      </c>
      <c r="D26" s="46">
        <v>303804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303804</v>
      </c>
      <c r="O26" s="47">
        <f t="shared" si="1"/>
        <v>79.115625</v>
      </c>
      <c r="P26" s="9"/>
    </row>
    <row r="27" spans="1:16" ht="15">
      <c r="A27" s="12"/>
      <c r="B27" s="25">
        <v>337.9</v>
      </c>
      <c r="C27" s="20" t="s">
        <v>64</v>
      </c>
      <c r="D27" s="46">
        <v>3750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3750</v>
      </c>
      <c r="O27" s="47">
        <f t="shared" si="1"/>
        <v>0.9765625</v>
      </c>
      <c r="P27" s="9"/>
    </row>
    <row r="28" spans="1:16" ht="15.75">
      <c r="A28" s="29" t="s">
        <v>34</v>
      </c>
      <c r="B28" s="30"/>
      <c r="C28" s="31"/>
      <c r="D28" s="32">
        <f aca="true" t="shared" si="6" ref="D28:M28">SUM(D29:D31)</f>
        <v>5229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5229</v>
      </c>
      <c r="O28" s="45">
        <f t="shared" si="1"/>
        <v>1.36171875</v>
      </c>
      <c r="P28" s="10"/>
    </row>
    <row r="29" spans="1:16" ht="15">
      <c r="A29" s="12"/>
      <c r="B29" s="25">
        <v>341.9</v>
      </c>
      <c r="C29" s="20" t="s">
        <v>36</v>
      </c>
      <c r="D29" s="46">
        <v>4054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4054</v>
      </c>
      <c r="O29" s="47">
        <f t="shared" si="1"/>
        <v>1.0557291666666666</v>
      </c>
      <c r="P29" s="9"/>
    </row>
    <row r="30" spans="1:16" ht="15">
      <c r="A30" s="12"/>
      <c r="B30" s="25">
        <v>342.9</v>
      </c>
      <c r="C30" s="20" t="s">
        <v>37</v>
      </c>
      <c r="D30" s="46">
        <v>775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775</v>
      </c>
      <c r="O30" s="47">
        <f t="shared" si="1"/>
        <v>0.20182291666666666</v>
      </c>
      <c r="P30" s="9"/>
    </row>
    <row r="31" spans="1:16" ht="15">
      <c r="A31" s="12"/>
      <c r="B31" s="25">
        <v>347.2</v>
      </c>
      <c r="C31" s="20" t="s">
        <v>38</v>
      </c>
      <c r="D31" s="46">
        <v>400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400</v>
      </c>
      <c r="O31" s="47">
        <f t="shared" si="1"/>
        <v>0.10416666666666667</v>
      </c>
      <c r="P31" s="9"/>
    </row>
    <row r="32" spans="1:16" ht="15.75">
      <c r="A32" s="29" t="s">
        <v>35</v>
      </c>
      <c r="B32" s="30"/>
      <c r="C32" s="31"/>
      <c r="D32" s="32">
        <f aca="true" t="shared" si="7" ref="D32:M32">SUM(D33:D35)</f>
        <v>13578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13578</v>
      </c>
      <c r="O32" s="45">
        <f t="shared" si="1"/>
        <v>3.5359375</v>
      </c>
      <c r="P32" s="10"/>
    </row>
    <row r="33" spans="1:16" ht="15">
      <c r="A33" s="13"/>
      <c r="B33" s="39">
        <v>351.3</v>
      </c>
      <c r="C33" s="21" t="s">
        <v>41</v>
      </c>
      <c r="D33" s="46">
        <v>342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342</v>
      </c>
      <c r="O33" s="47">
        <f t="shared" si="1"/>
        <v>0.0890625</v>
      </c>
      <c r="P33" s="9"/>
    </row>
    <row r="34" spans="1:16" ht="15">
      <c r="A34" s="13"/>
      <c r="B34" s="39">
        <v>351.9</v>
      </c>
      <c r="C34" s="21" t="s">
        <v>43</v>
      </c>
      <c r="D34" s="46">
        <v>5616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5616</v>
      </c>
      <c r="O34" s="47">
        <f t="shared" si="1"/>
        <v>1.4625</v>
      </c>
      <c r="P34" s="9"/>
    </row>
    <row r="35" spans="1:16" ht="15">
      <c r="A35" s="13"/>
      <c r="B35" s="39">
        <v>354</v>
      </c>
      <c r="C35" s="21" t="s">
        <v>42</v>
      </c>
      <c r="D35" s="46">
        <v>7620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7620</v>
      </c>
      <c r="O35" s="47">
        <f t="shared" si="1"/>
        <v>1.984375</v>
      </c>
      <c r="P35" s="9"/>
    </row>
    <row r="36" spans="1:16" ht="15.75">
      <c r="A36" s="29" t="s">
        <v>4</v>
      </c>
      <c r="B36" s="30"/>
      <c r="C36" s="31"/>
      <c r="D36" s="32">
        <f aca="true" t="shared" si="8" ref="D36:M36">SUM(D37:D41)</f>
        <v>64172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409581</v>
      </c>
      <c r="L36" s="32">
        <f t="shared" si="8"/>
        <v>0</v>
      </c>
      <c r="M36" s="32">
        <f t="shared" si="8"/>
        <v>0</v>
      </c>
      <c r="N36" s="32">
        <f t="shared" si="4"/>
        <v>473753</v>
      </c>
      <c r="O36" s="45">
        <f t="shared" si="1"/>
        <v>123.37317708333333</v>
      </c>
      <c r="P36" s="10"/>
    </row>
    <row r="37" spans="1:16" ht="15">
      <c r="A37" s="12"/>
      <c r="B37" s="25">
        <v>361.1</v>
      </c>
      <c r="C37" s="20" t="s">
        <v>44</v>
      </c>
      <c r="D37" s="46">
        <v>10572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135563</v>
      </c>
      <c r="L37" s="46">
        <v>0</v>
      </c>
      <c r="M37" s="46">
        <v>0</v>
      </c>
      <c r="N37" s="46">
        <f t="shared" si="4"/>
        <v>146135</v>
      </c>
      <c r="O37" s="47">
        <f t="shared" si="1"/>
        <v>38.055989583333336</v>
      </c>
      <c r="P37" s="9"/>
    </row>
    <row r="38" spans="1:16" ht="15">
      <c r="A38" s="12"/>
      <c r="B38" s="25">
        <v>361.3</v>
      </c>
      <c r="C38" s="20" t="s">
        <v>45</v>
      </c>
      <c r="D38" s="46">
        <v>5350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-34191</v>
      </c>
      <c r="L38" s="46">
        <v>0</v>
      </c>
      <c r="M38" s="46">
        <v>0</v>
      </c>
      <c r="N38" s="46">
        <f t="shared" si="4"/>
        <v>-28841</v>
      </c>
      <c r="O38" s="47">
        <f t="shared" si="1"/>
        <v>-7.510677083333333</v>
      </c>
      <c r="P38" s="9"/>
    </row>
    <row r="39" spans="1:16" ht="15">
      <c r="A39" s="12"/>
      <c r="B39" s="25">
        <v>366</v>
      </c>
      <c r="C39" s="20" t="s">
        <v>48</v>
      </c>
      <c r="D39" s="46">
        <v>10375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10375</v>
      </c>
      <c r="O39" s="47">
        <f t="shared" si="1"/>
        <v>2.7018229166666665</v>
      </c>
      <c r="P39" s="9"/>
    </row>
    <row r="40" spans="1:16" ht="15">
      <c r="A40" s="12"/>
      <c r="B40" s="25">
        <v>368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308209</v>
      </c>
      <c r="L40" s="46">
        <v>0</v>
      </c>
      <c r="M40" s="46">
        <v>0</v>
      </c>
      <c r="N40" s="46">
        <f t="shared" si="4"/>
        <v>308209</v>
      </c>
      <c r="O40" s="47">
        <f t="shared" si="1"/>
        <v>80.26276041666667</v>
      </c>
      <c r="P40" s="9"/>
    </row>
    <row r="41" spans="1:16" ht="15.75" thickBot="1">
      <c r="A41" s="12"/>
      <c r="B41" s="25">
        <v>369.9</v>
      </c>
      <c r="C41" s="20" t="s">
        <v>50</v>
      </c>
      <c r="D41" s="46">
        <v>37875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37875</v>
      </c>
      <c r="O41" s="47">
        <f t="shared" si="1"/>
        <v>9.86328125</v>
      </c>
      <c r="P41" s="9"/>
    </row>
    <row r="42" spans="1:119" ht="16.5" thickBot="1">
      <c r="A42" s="14" t="s">
        <v>39</v>
      </c>
      <c r="B42" s="23"/>
      <c r="C42" s="22"/>
      <c r="D42" s="15">
        <f>SUM(D5,D15,D21,D28,D32,D36)</f>
        <v>4504539</v>
      </c>
      <c r="E42" s="15">
        <f aca="true" t="shared" si="9" ref="E42:M42">SUM(E5,E15,E21,E28,E32,E36)</f>
        <v>0</v>
      </c>
      <c r="F42" s="15">
        <f t="shared" si="9"/>
        <v>0</v>
      </c>
      <c r="G42" s="15">
        <f t="shared" si="9"/>
        <v>0</v>
      </c>
      <c r="H42" s="15">
        <f t="shared" si="9"/>
        <v>0</v>
      </c>
      <c r="I42" s="15">
        <f t="shared" si="9"/>
        <v>0</v>
      </c>
      <c r="J42" s="15">
        <f t="shared" si="9"/>
        <v>0</v>
      </c>
      <c r="K42" s="15">
        <f t="shared" si="9"/>
        <v>409581</v>
      </c>
      <c r="L42" s="15">
        <f t="shared" si="9"/>
        <v>0</v>
      </c>
      <c r="M42" s="15">
        <f t="shared" si="9"/>
        <v>0</v>
      </c>
      <c r="N42" s="15">
        <f t="shared" si="4"/>
        <v>4914120</v>
      </c>
      <c r="O42" s="38">
        <f t="shared" si="1"/>
        <v>1279.71875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65</v>
      </c>
      <c r="M44" s="48"/>
      <c r="N44" s="48"/>
      <c r="O44" s="43">
        <v>3840</v>
      </c>
    </row>
    <row r="45" spans="1:15" ht="1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5" ht="15.75" customHeight="1" thickBot="1">
      <c r="A46" s="52" t="s">
        <v>66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52</v>
      </c>
      <c r="F4" s="34" t="s">
        <v>53</v>
      </c>
      <c r="G4" s="34" t="s">
        <v>54</v>
      </c>
      <c r="H4" s="34" t="s">
        <v>6</v>
      </c>
      <c r="I4" s="34" t="s">
        <v>7</v>
      </c>
      <c r="J4" s="35" t="s">
        <v>55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3219887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3219887</v>
      </c>
      <c r="O5" s="33">
        <f aca="true" t="shared" si="1" ref="O5:O44">(N5/O$46)</f>
        <v>839.3866006256517</v>
      </c>
      <c r="P5" s="6"/>
    </row>
    <row r="6" spans="1:16" ht="15">
      <c r="A6" s="12"/>
      <c r="B6" s="25">
        <v>311</v>
      </c>
      <c r="C6" s="20" t="s">
        <v>3</v>
      </c>
      <c r="D6" s="46">
        <v>2305185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2305185</v>
      </c>
      <c r="O6" s="47">
        <f t="shared" si="1"/>
        <v>600.9345672575599</v>
      </c>
      <c r="P6" s="9"/>
    </row>
    <row r="7" spans="1:16" ht="15">
      <c r="A7" s="12"/>
      <c r="B7" s="25">
        <v>312.1</v>
      </c>
      <c r="C7" s="20" t="s">
        <v>11</v>
      </c>
      <c r="D7" s="46">
        <v>149308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149308</v>
      </c>
      <c r="O7" s="47">
        <f t="shared" si="1"/>
        <v>38.92283628779979</v>
      </c>
      <c r="P7" s="9"/>
    </row>
    <row r="8" spans="1:16" ht="15">
      <c r="A8" s="12"/>
      <c r="B8" s="25">
        <v>312.3</v>
      </c>
      <c r="C8" s="20" t="s">
        <v>12</v>
      </c>
      <c r="D8" s="46">
        <v>25262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25262</v>
      </c>
      <c r="O8" s="47">
        <f t="shared" si="1"/>
        <v>6.585505735140772</v>
      </c>
      <c r="P8" s="9"/>
    </row>
    <row r="9" spans="1:16" ht="15">
      <c r="A9" s="12"/>
      <c r="B9" s="25">
        <v>312.41</v>
      </c>
      <c r="C9" s="20" t="s">
        <v>14</v>
      </c>
      <c r="D9" s="46">
        <v>65068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65068</v>
      </c>
      <c r="O9" s="47">
        <f t="shared" si="1"/>
        <v>16.962460896767467</v>
      </c>
      <c r="P9" s="9"/>
    </row>
    <row r="10" spans="1:16" ht="15">
      <c r="A10" s="12"/>
      <c r="B10" s="25">
        <v>312.42</v>
      </c>
      <c r="C10" s="20" t="s">
        <v>13</v>
      </c>
      <c r="D10" s="46">
        <v>142671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142671</v>
      </c>
      <c r="O10" s="47">
        <f t="shared" si="1"/>
        <v>37.19264859228363</v>
      </c>
      <c r="P10" s="9"/>
    </row>
    <row r="11" spans="1:16" ht="15">
      <c r="A11" s="12"/>
      <c r="B11" s="25">
        <v>312.52</v>
      </c>
      <c r="C11" s="20" t="s">
        <v>58</v>
      </c>
      <c r="D11" s="46">
        <v>38350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38350</v>
      </c>
      <c r="O11" s="47">
        <f t="shared" si="1"/>
        <v>9.997393117831074</v>
      </c>
      <c r="P11" s="9"/>
    </row>
    <row r="12" spans="1:16" ht="15">
      <c r="A12" s="12"/>
      <c r="B12" s="25">
        <v>314.9</v>
      </c>
      <c r="C12" s="20" t="s">
        <v>15</v>
      </c>
      <c r="D12" s="46">
        <v>219012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219012</v>
      </c>
      <c r="O12" s="47">
        <f t="shared" si="1"/>
        <v>57.09384775808133</v>
      </c>
      <c r="P12" s="9"/>
    </row>
    <row r="13" spans="1:16" ht="15">
      <c r="A13" s="12"/>
      <c r="B13" s="25">
        <v>315</v>
      </c>
      <c r="C13" s="20" t="s">
        <v>16</v>
      </c>
      <c r="D13" s="46">
        <v>244701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244701</v>
      </c>
      <c r="O13" s="47">
        <f t="shared" si="1"/>
        <v>63.79066736183525</v>
      </c>
      <c r="P13" s="9"/>
    </row>
    <row r="14" spans="1:16" ht="15">
      <c r="A14" s="12"/>
      <c r="B14" s="25">
        <v>316</v>
      </c>
      <c r="C14" s="20" t="s">
        <v>61</v>
      </c>
      <c r="D14" s="46">
        <v>30330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30330</v>
      </c>
      <c r="O14" s="47">
        <f t="shared" si="1"/>
        <v>7.906673618352451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SUM(D16:D20)</f>
        <v>865658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44">SUM(D15:M15)</f>
        <v>865658</v>
      </c>
      <c r="O15" s="45">
        <f t="shared" si="1"/>
        <v>225.66684045881127</v>
      </c>
      <c r="P15" s="10"/>
    </row>
    <row r="16" spans="1:16" ht="15">
      <c r="A16" s="12"/>
      <c r="B16" s="25">
        <v>322</v>
      </c>
      <c r="C16" s="20" t="s">
        <v>0</v>
      </c>
      <c r="D16" s="46">
        <v>371825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371825</v>
      </c>
      <c r="O16" s="47">
        <f t="shared" si="1"/>
        <v>96.93039624608967</v>
      </c>
      <c r="P16" s="9"/>
    </row>
    <row r="17" spans="1:16" ht="15">
      <c r="A17" s="12"/>
      <c r="B17" s="25">
        <v>323.1</v>
      </c>
      <c r="C17" s="20" t="s">
        <v>19</v>
      </c>
      <c r="D17" s="46">
        <v>402298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402298</v>
      </c>
      <c r="O17" s="47">
        <f t="shared" si="1"/>
        <v>104.87434827945776</v>
      </c>
      <c r="P17" s="9"/>
    </row>
    <row r="18" spans="1:16" ht="15">
      <c r="A18" s="12"/>
      <c r="B18" s="25">
        <v>323.4</v>
      </c>
      <c r="C18" s="20" t="s">
        <v>20</v>
      </c>
      <c r="D18" s="46">
        <v>3189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3189</v>
      </c>
      <c r="O18" s="47">
        <f t="shared" si="1"/>
        <v>0.8313347236704901</v>
      </c>
      <c r="P18" s="9"/>
    </row>
    <row r="19" spans="1:16" ht="15">
      <c r="A19" s="12"/>
      <c r="B19" s="25">
        <v>323.7</v>
      </c>
      <c r="C19" s="20" t="s">
        <v>21</v>
      </c>
      <c r="D19" s="46">
        <v>41284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41284</v>
      </c>
      <c r="O19" s="47">
        <f t="shared" si="1"/>
        <v>10.762252346193952</v>
      </c>
      <c r="P19" s="9"/>
    </row>
    <row r="20" spans="1:16" ht="15">
      <c r="A20" s="12"/>
      <c r="B20" s="25">
        <v>329</v>
      </c>
      <c r="C20" s="20" t="s">
        <v>22</v>
      </c>
      <c r="D20" s="46">
        <v>47062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47062</v>
      </c>
      <c r="O20" s="47">
        <f t="shared" si="1"/>
        <v>12.268508863399374</v>
      </c>
      <c r="P20" s="9"/>
    </row>
    <row r="21" spans="1:16" ht="15.75">
      <c r="A21" s="29" t="s">
        <v>23</v>
      </c>
      <c r="B21" s="30"/>
      <c r="C21" s="31"/>
      <c r="D21" s="32">
        <f aca="true" t="shared" si="5" ref="D21:M21">SUM(D22:D27)</f>
        <v>455341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455341</v>
      </c>
      <c r="O21" s="45">
        <f t="shared" si="1"/>
        <v>118.70203336809176</v>
      </c>
      <c r="P21" s="10"/>
    </row>
    <row r="22" spans="1:16" ht="15">
      <c r="A22" s="12"/>
      <c r="B22" s="25">
        <v>331.9</v>
      </c>
      <c r="C22" s="20" t="s">
        <v>24</v>
      </c>
      <c r="D22" s="46">
        <v>19978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19978</v>
      </c>
      <c r="O22" s="47">
        <f t="shared" si="1"/>
        <v>5.208029197080292</v>
      </c>
      <c r="P22" s="9"/>
    </row>
    <row r="23" spans="1:16" ht="15">
      <c r="A23" s="12"/>
      <c r="B23" s="25">
        <v>334.2</v>
      </c>
      <c r="C23" s="20" t="s">
        <v>25</v>
      </c>
      <c r="D23" s="46">
        <v>5000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5000</v>
      </c>
      <c r="O23" s="47">
        <f t="shared" si="1"/>
        <v>1.3034410844629822</v>
      </c>
      <c r="P23" s="9"/>
    </row>
    <row r="24" spans="1:16" ht="15">
      <c r="A24" s="12"/>
      <c r="B24" s="25">
        <v>334.9</v>
      </c>
      <c r="C24" s="20" t="s">
        <v>26</v>
      </c>
      <c r="D24" s="46">
        <v>3750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3750</v>
      </c>
      <c r="O24" s="47">
        <f t="shared" si="1"/>
        <v>0.9775808133472367</v>
      </c>
      <c r="P24" s="9"/>
    </row>
    <row r="25" spans="1:16" ht="15">
      <c r="A25" s="12"/>
      <c r="B25" s="25">
        <v>335.12</v>
      </c>
      <c r="C25" s="20" t="s">
        <v>27</v>
      </c>
      <c r="D25" s="46">
        <v>135145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135145</v>
      </c>
      <c r="O25" s="47">
        <f t="shared" si="1"/>
        <v>35.230709071949946</v>
      </c>
      <c r="P25" s="9"/>
    </row>
    <row r="26" spans="1:16" ht="15">
      <c r="A26" s="12"/>
      <c r="B26" s="25">
        <v>335.15</v>
      </c>
      <c r="C26" s="20" t="s">
        <v>28</v>
      </c>
      <c r="D26" s="46">
        <v>4924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4924</v>
      </c>
      <c r="O26" s="47">
        <f t="shared" si="1"/>
        <v>1.283628779979145</v>
      </c>
      <c r="P26" s="9"/>
    </row>
    <row r="27" spans="1:16" ht="15">
      <c r="A27" s="12"/>
      <c r="B27" s="25">
        <v>335.18</v>
      </c>
      <c r="C27" s="20" t="s">
        <v>29</v>
      </c>
      <c r="D27" s="46">
        <v>286544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286544</v>
      </c>
      <c r="O27" s="47">
        <f t="shared" si="1"/>
        <v>74.69864442127216</v>
      </c>
      <c r="P27" s="9"/>
    </row>
    <row r="28" spans="1:16" ht="15.75">
      <c r="A28" s="29" t="s">
        <v>34</v>
      </c>
      <c r="B28" s="30"/>
      <c r="C28" s="31"/>
      <c r="D28" s="32">
        <f aca="true" t="shared" si="6" ref="D28:M28">SUM(D29:D32)</f>
        <v>6965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6965</v>
      </c>
      <c r="O28" s="45">
        <f t="shared" si="1"/>
        <v>1.8156934306569343</v>
      </c>
      <c r="P28" s="10"/>
    </row>
    <row r="29" spans="1:16" ht="15">
      <c r="A29" s="12"/>
      <c r="B29" s="25">
        <v>341.9</v>
      </c>
      <c r="C29" s="20" t="s">
        <v>36</v>
      </c>
      <c r="D29" s="46">
        <v>4200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4200</v>
      </c>
      <c r="O29" s="47">
        <f t="shared" si="1"/>
        <v>1.094890510948905</v>
      </c>
      <c r="P29" s="9"/>
    </row>
    <row r="30" spans="1:16" ht="15">
      <c r="A30" s="12"/>
      <c r="B30" s="25">
        <v>342.9</v>
      </c>
      <c r="C30" s="20" t="s">
        <v>37</v>
      </c>
      <c r="D30" s="46">
        <v>1245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1245</v>
      </c>
      <c r="O30" s="47">
        <f t="shared" si="1"/>
        <v>0.3245568300312826</v>
      </c>
      <c r="P30" s="9"/>
    </row>
    <row r="31" spans="1:16" ht="15">
      <c r="A31" s="12"/>
      <c r="B31" s="25">
        <v>347.2</v>
      </c>
      <c r="C31" s="20" t="s">
        <v>38</v>
      </c>
      <c r="D31" s="46">
        <v>520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520</v>
      </c>
      <c r="O31" s="47">
        <f t="shared" si="1"/>
        <v>0.13555787278415016</v>
      </c>
      <c r="P31" s="9"/>
    </row>
    <row r="32" spans="1:16" ht="15">
      <c r="A32" s="12"/>
      <c r="B32" s="25">
        <v>349</v>
      </c>
      <c r="C32" s="20" t="s">
        <v>1</v>
      </c>
      <c r="D32" s="46">
        <v>1000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1000</v>
      </c>
      <c r="O32" s="47">
        <f t="shared" si="1"/>
        <v>0.26068821689259647</v>
      </c>
      <c r="P32" s="9"/>
    </row>
    <row r="33" spans="1:16" ht="15.75">
      <c r="A33" s="29" t="s">
        <v>35</v>
      </c>
      <c r="B33" s="30"/>
      <c r="C33" s="31"/>
      <c r="D33" s="32">
        <f aca="true" t="shared" si="7" ref="D33:M33">SUM(D34:D36)</f>
        <v>32211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32211</v>
      </c>
      <c r="O33" s="45">
        <f t="shared" si="1"/>
        <v>8.397028154327424</v>
      </c>
      <c r="P33" s="10"/>
    </row>
    <row r="34" spans="1:16" ht="15">
      <c r="A34" s="13"/>
      <c r="B34" s="39">
        <v>351.3</v>
      </c>
      <c r="C34" s="21" t="s">
        <v>41</v>
      </c>
      <c r="D34" s="46">
        <v>540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540</v>
      </c>
      <c r="O34" s="47">
        <f t="shared" si="1"/>
        <v>0.14077163712200208</v>
      </c>
      <c r="P34" s="9"/>
    </row>
    <row r="35" spans="1:16" ht="15">
      <c r="A35" s="13"/>
      <c r="B35" s="39">
        <v>351.9</v>
      </c>
      <c r="C35" s="21" t="s">
        <v>43</v>
      </c>
      <c r="D35" s="46">
        <v>25111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25111</v>
      </c>
      <c r="O35" s="47">
        <f t="shared" si="1"/>
        <v>6.54614181438999</v>
      </c>
      <c r="P35" s="9"/>
    </row>
    <row r="36" spans="1:16" ht="15">
      <c r="A36" s="13"/>
      <c r="B36" s="39">
        <v>354</v>
      </c>
      <c r="C36" s="21" t="s">
        <v>42</v>
      </c>
      <c r="D36" s="46">
        <v>6560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6560</v>
      </c>
      <c r="O36" s="47">
        <f t="shared" si="1"/>
        <v>1.7101147028154327</v>
      </c>
      <c r="P36" s="9"/>
    </row>
    <row r="37" spans="1:16" ht="15.75">
      <c r="A37" s="29" t="s">
        <v>4</v>
      </c>
      <c r="B37" s="30"/>
      <c r="C37" s="31"/>
      <c r="D37" s="32">
        <f aca="true" t="shared" si="8" ref="D37:M37">SUM(D38:D43)</f>
        <v>68059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864056</v>
      </c>
      <c r="L37" s="32">
        <f t="shared" si="8"/>
        <v>0</v>
      </c>
      <c r="M37" s="32">
        <f t="shared" si="8"/>
        <v>0</v>
      </c>
      <c r="N37" s="32">
        <f t="shared" si="4"/>
        <v>932115</v>
      </c>
      <c r="O37" s="45">
        <f t="shared" si="1"/>
        <v>242.99139728884253</v>
      </c>
      <c r="P37" s="10"/>
    </row>
    <row r="38" spans="1:16" ht="15">
      <c r="A38" s="12"/>
      <c r="B38" s="25">
        <v>361.1</v>
      </c>
      <c r="C38" s="20" t="s">
        <v>44</v>
      </c>
      <c r="D38" s="46">
        <v>17108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122633</v>
      </c>
      <c r="L38" s="46">
        <v>0</v>
      </c>
      <c r="M38" s="46">
        <v>0</v>
      </c>
      <c r="N38" s="46">
        <f t="shared" si="4"/>
        <v>139741</v>
      </c>
      <c r="O38" s="47">
        <f t="shared" si="1"/>
        <v>36.42883211678832</v>
      </c>
      <c r="P38" s="9"/>
    </row>
    <row r="39" spans="1:16" ht="15">
      <c r="A39" s="12"/>
      <c r="B39" s="25">
        <v>361.3</v>
      </c>
      <c r="C39" s="20" t="s">
        <v>45</v>
      </c>
      <c r="D39" s="46">
        <v>15539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438941</v>
      </c>
      <c r="L39" s="46">
        <v>0</v>
      </c>
      <c r="M39" s="46">
        <v>0</v>
      </c>
      <c r="N39" s="46">
        <f t="shared" si="4"/>
        <v>454480</v>
      </c>
      <c r="O39" s="47">
        <f t="shared" si="1"/>
        <v>118.47758081334723</v>
      </c>
      <c r="P39" s="9"/>
    </row>
    <row r="40" spans="1:16" ht="15">
      <c r="A40" s="12"/>
      <c r="B40" s="25">
        <v>364</v>
      </c>
      <c r="C40" s="20" t="s">
        <v>47</v>
      </c>
      <c r="D40" s="46">
        <v>7380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7380</v>
      </c>
      <c r="O40" s="47">
        <f t="shared" si="1"/>
        <v>1.9238790406673618</v>
      </c>
      <c r="P40" s="9"/>
    </row>
    <row r="41" spans="1:16" ht="15">
      <c r="A41" s="12"/>
      <c r="B41" s="25">
        <v>366</v>
      </c>
      <c r="C41" s="20" t="s">
        <v>48</v>
      </c>
      <c r="D41" s="46">
        <v>790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790</v>
      </c>
      <c r="O41" s="47">
        <f t="shared" si="1"/>
        <v>0.2059436913451512</v>
      </c>
      <c r="P41" s="9"/>
    </row>
    <row r="42" spans="1:16" ht="15">
      <c r="A42" s="12"/>
      <c r="B42" s="25">
        <v>368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302482</v>
      </c>
      <c r="L42" s="46">
        <v>0</v>
      </c>
      <c r="M42" s="46">
        <v>0</v>
      </c>
      <c r="N42" s="46">
        <f t="shared" si="4"/>
        <v>302482</v>
      </c>
      <c r="O42" s="47">
        <f t="shared" si="1"/>
        <v>78.85349322210637</v>
      </c>
      <c r="P42" s="9"/>
    </row>
    <row r="43" spans="1:16" ht="15.75" thickBot="1">
      <c r="A43" s="12"/>
      <c r="B43" s="25">
        <v>369.9</v>
      </c>
      <c r="C43" s="20" t="s">
        <v>50</v>
      </c>
      <c r="D43" s="46">
        <v>27242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27242</v>
      </c>
      <c r="O43" s="47">
        <f t="shared" si="1"/>
        <v>7.101668404588112</v>
      </c>
      <c r="P43" s="9"/>
    </row>
    <row r="44" spans="1:119" ht="16.5" thickBot="1">
      <c r="A44" s="14" t="s">
        <v>39</v>
      </c>
      <c r="B44" s="23"/>
      <c r="C44" s="22"/>
      <c r="D44" s="15">
        <f>SUM(D5,D15,D21,D28,D33,D37)</f>
        <v>4648121</v>
      </c>
      <c r="E44" s="15">
        <f aca="true" t="shared" si="9" ref="E44:M44">SUM(E5,E15,E21,E28,E33,E37)</f>
        <v>0</v>
      </c>
      <c r="F44" s="15">
        <f t="shared" si="9"/>
        <v>0</v>
      </c>
      <c r="G44" s="15">
        <f t="shared" si="9"/>
        <v>0</v>
      </c>
      <c r="H44" s="15">
        <f t="shared" si="9"/>
        <v>0</v>
      </c>
      <c r="I44" s="15">
        <f t="shared" si="9"/>
        <v>0</v>
      </c>
      <c r="J44" s="15">
        <f t="shared" si="9"/>
        <v>0</v>
      </c>
      <c r="K44" s="15">
        <f t="shared" si="9"/>
        <v>864056</v>
      </c>
      <c r="L44" s="15">
        <f t="shared" si="9"/>
        <v>0</v>
      </c>
      <c r="M44" s="15">
        <f t="shared" si="9"/>
        <v>0</v>
      </c>
      <c r="N44" s="15">
        <f t="shared" si="4"/>
        <v>5512177</v>
      </c>
      <c r="O44" s="38">
        <f t="shared" si="1"/>
        <v>1436.9595933263815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5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62</v>
      </c>
      <c r="M46" s="48"/>
      <c r="N46" s="48"/>
      <c r="O46" s="43">
        <v>3836</v>
      </c>
    </row>
    <row r="47" spans="1:15" ht="15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5" ht="15.75" thickBot="1">
      <c r="A48" s="52" t="s">
        <v>66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sheetProtection/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52</v>
      </c>
      <c r="F4" s="34" t="s">
        <v>53</v>
      </c>
      <c r="G4" s="34" t="s">
        <v>54</v>
      </c>
      <c r="H4" s="34" t="s">
        <v>6</v>
      </c>
      <c r="I4" s="34" t="s">
        <v>7</v>
      </c>
      <c r="J4" s="35" t="s">
        <v>55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3246510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3246510</v>
      </c>
      <c r="O5" s="33">
        <f aca="true" t="shared" si="1" ref="O5:O45">(N5/O$47)</f>
        <v>634.827923347673</v>
      </c>
      <c r="P5" s="6"/>
    </row>
    <row r="6" spans="1:16" ht="15">
      <c r="A6" s="12"/>
      <c r="B6" s="25">
        <v>311</v>
      </c>
      <c r="C6" s="20" t="s">
        <v>3</v>
      </c>
      <c r="D6" s="46">
        <v>2315452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2315452</v>
      </c>
      <c r="O6" s="47">
        <f t="shared" si="1"/>
        <v>452.7673054360579</v>
      </c>
      <c r="P6" s="9"/>
    </row>
    <row r="7" spans="1:16" ht="15">
      <c r="A7" s="12"/>
      <c r="B7" s="25">
        <v>312.1</v>
      </c>
      <c r="C7" s="20" t="s">
        <v>11</v>
      </c>
      <c r="D7" s="46">
        <v>142304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142304</v>
      </c>
      <c r="O7" s="47">
        <f t="shared" si="1"/>
        <v>27.826359014470082</v>
      </c>
      <c r="P7" s="9"/>
    </row>
    <row r="8" spans="1:16" ht="15">
      <c r="A8" s="12"/>
      <c r="B8" s="25">
        <v>312.3</v>
      </c>
      <c r="C8" s="20" t="s">
        <v>12</v>
      </c>
      <c r="D8" s="46">
        <v>24534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24534</v>
      </c>
      <c r="O8" s="47">
        <f t="shared" si="1"/>
        <v>4.797418850215096</v>
      </c>
      <c r="P8" s="9"/>
    </row>
    <row r="9" spans="1:16" ht="15">
      <c r="A9" s="12"/>
      <c r="B9" s="25">
        <v>312.41</v>
      </c>
      <c r="C9" s="20" t="s">
        <v>14</v>
      </c>
      <c r="D9" s="46">
        <v>62016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62016</v>
      </c>
      <c r="O9" s="47">
        <f t="shared" si="1"/>
        <v>12.12671098944075</v>
      </c>
      <c r="P9" s="9"/>
    </row>
    <row r="10" spans="1:16" ht="15">
      <c r="A10" s="12"/>
      <c r="B10" s="25">
        <v>312.42</v>
      </c>
      <c r="C10" s="20" t="s">
        <v>13</v>
      </c>
      <c r="D10" s="46">
        <v>145345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145345</v>
      </c>
      <c r="O10" s="47">
        <f t="shared" si="1"/>
        <v>28.421001173249902</v>
      </c>
      <c r="P10" s="9"/>
    </row>
    <row r="11" spans="1:16" ht="15">
      <c r="A11" s="12"/>
      <c r="B11" s="25">
        <v>312.52</v>
      </c>
      <c r="C11" s="20" t="s">
        <v>58</v>
      </c>
      <c r="D11" s="46">
        <v>39717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39717</v>
      </c>
      <c r="O11" s="47">
        <f t="shared" si="1"/>
        <v>7.766327727806023</v>
      </c>
      <c r="P11" s="9"/>
    </row>
    <row r="12" spans="1:16" ht="15">
      <c r="A12" s="12"/>
      <c r="B12" s="25">
        <v>314.9</v>
      </c>
      <c r="C12" s="20" t="s">
        <v>15</v>
      </c>
      <c r="D12" s="46">
        <v>220824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220824</v>
      </c>
      <c r="O12" s="47">
        <f t="shared" si="1"/>
        <v>43.18028940164255</v>
      </c>
      <c r="P12" s="9"/>
    </row>
    <row r="13" spans="1:16" ht="15">
      <c r="A13" s="12"/>
      <c r="B13" s="25">
        <v>315</v>
      </c>
      <c r="C13" s="20" t="s">
        <v>16</v>
      </c>
      <c r="D13" s="46">
        <v>261738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261738</v>
      </c>
      <c r="O13" s="47">
        <f t="shared" si="1"/>
        <v>51.180680484943295</v>
      </c>
      <c r="P13" s="9"/>
    </row>
    <row r="14" spans="1:16" ht="15">
      <c r="A14" s="12"/>
      <c r="B14" s="25">
        <v>319</v>
      </c>
      <c r="C14" s="20" t="s">
        <v>17</v>
      </c>
      <c r="D14" s="46">
        <v>34580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34580</v>
      </c>
      <c r="O14" s="47">
        <f t="shared" si="1"/>
        <v>6.7618302698474775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SUM(D16:D20)</f>
        <v>810027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1">SUM(D15:M15)</f>
        <v>810027</v>
      </c>
      <c r="O15" s="45">
        <f t="shared" si="1"/>
        <v>158.39401642549862</v>
      </c>
      <c r="P15" s="10"/>
    </row>
    <row r="16" spans="1:16" ht="15">
      <c r="A16" s="12"/>
      <c r="B16" s="25">
        <v>322</v>
      </c>
      <c r="C16" s="20" t="s">
        <v>0</v>
      </c>
      <c r="D16" s="46">
        <v>295874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295874</v>
      </c>
      <c r="O16" s="47">
        <f t="shared" si="1"/>
        <v>57.85569026202581</v>
      </c>
      <c r="P16" s="9"/>
    </row>
    <row r="17" spans="1:16" ht="15">
      <c r="A17" s="12"/>
      <c r="B17" s="25">
        <v>323.1</v>
      </c>
      <c r="C17" s="20" t="s">
        <v>19</v>
      </c>
      <c r="D17" s="46">
        <v>424017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424017</v>
      </c>
      <c r="O17" s="47">
        <f t="shared" si="1"/>
        <v>82.91298396558467</v>
      </c>
      <c r="P17" s="9"/>
    </row>
    <row r="18" spans="1:16" ht="15">
      <c r="A18" s="12"/>
      <c r="B18" s="25">
        <v>323.4</v>
      </c>
      <c r="C18" s="20" t="s">
        <v>20</v>
      </c>
      <c r="D18" s="46">
        <v>1805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1805</v>
      </c>
      <c r="O18" s="47">
        <f t="shared" si="1"/>
        <v>0.3529526789206101</v>
      </c>
      <c r="P18" s="9"/>
    </row>
    <row r="19" spans="1:16" ht="15">
      <c r="A19" s="12"/>
      <c r="B19" s="25">
        <v>323.7</v>
      </c>
      <c r="C19" s="20" t="s">
        <v>21</v>
      </c>
      <c r="D19" s="46">
        <v>39779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39779</v>
      </c>
      <c r="O19" s="47">
        <f t="shared" si="1"/>
        <v>7.778451310129057</v>
      </c>
      <c r="P19" s="9"/>
    </row>
    <row r="20" spans="1:16" ht="15">
      <c r="A20" s="12"/>
      <c r="B20" s="25">
        <v>329</v>
      </c>
      <c r="C20" s="20" t="s">
        <v>22</v>
      </c>
      <c r="D20" s="46">
        <v>48552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48552</v>
      </c>
      <c r="O20" s="47">
        <f t="shared" si="1"/>
        <v>9.493938208838482</v>
      </c>
      <c r="P20" s="9"/>
    </row>
    <row r="21" spans="1:16" ht="15.75">
      <c r="A21" s="29" t="s">
        <v>23</v>
      </c>
      <c r="B21" s="30"/>
      <c r="C21" s="31"/>
      <c r="D21" s="32">
        <f aca="true" t="shared" si="5" ref="D21:M21">SUM(D22:D27)</f>
        <v>1291120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1291120</v>
      </c>
      <c r="O21" s="45">
        <f t="shared" si="1"/>
        <v>252.4677356276887</v>
      </c>
      <c r="P21" s="10"/>
    </row>
    <row r="22" spans="1:16" ht="15">
      <c r="A22" s="12"/>
      <c r="B22" s="25">
        <v>331.9</v>
      </c>
      <c r="C22" s="20" t="s">
        <v>24</v>
      </c>
      <c r="D22" s="46">
        <v>846486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7">SUM(D22:M22)</f>
        <v>846486</v>
      </c>
      <c r="O22" s="47">
        <f t="shared" si="1"/>
        <v>165.52326945639422</v>
      </c>
      <c r="P22" s="9"/>
    </row>
    <row r="23" spans="1:16" ht="15">
      <c r="A23" s="12"/>
      <c r="B23" s="25">
        <v>334.2</v>
      </c>
      <c r="C23" s="20" t="s">
        <v>25</v>
      </c>
      <c r="D23" s="46">
        <v>10000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10000</v>
      </c>
      <c r="O23" s="47">
        <f t="shared" si="1"/>
        <v>1.9554165037152913</v>
      </c>
      <c r="P23" s="9"/>
    </row>
    <row r="24" spans="1:16" ht="15">
      <c r="A24" s="12"/>
      <c r="B24" s="25">
        <v>334.9</v>
      </c>
      <c r="C24" s="20" t="s">
        <v>26</v>
      </c>
      <c r="D24" s="46">
        <v>9051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9051</v>
      </c>
      <c r="O24" s="47">
        <f t="shared" si="1"/>
        <v>1.7698474775127102</v>
      </c>
      <c r="P24" s="9"/>
    </row>
    <row r="25" spans="1:16" ht="15">
      <c r="A25" s="12"/>
      <c r="B25" s="25">
        <v>335.12</v>
      </c>
      <c r="C25" s="20" t="s">
        <v>27</v>
      </c>
      <c r="D25" s="46">
        <v>134830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134830</v>
      </c>
      <c r="O25" s="47">
        <f t="shared" si="1"/>
        <v>26.364880719593273</v>
      </c>
      <c r="P25" s="9"/>
    </row>
    <row r="26" spans="1:16" ht="15">
      <c r="A26" s="12"/>
      <c r="B26" s="25">
        <v>335.15</v>
      </c>
      <c r="C26" s="20" t="s">
        <v>28</v>
      </c>
      <c r="D26" s="46">
        <v>4814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4814</v>
      </c>
      <c r="O26" s="47">
        <f t="shared" si="1"/>
        <v>0.9413375048885413</v>
      </c>
      <c r="P26" s="9"/>
    </row>
    <row r="27" spans="1:16" ht="15">
      <c r="A27" s="12"/>
      <c r="B27" s="25">
        <v>335.18</v>
      </c>
      <c r="C27" s="20" t="s">
        <v>29</v>
      </c>
      <c r="D27" s="46">
        <v>285939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285939</v>
      </c>
      <c r="O27" s="47">
        <f t="shared" si="1"/>
        <v>55.91298396558467</v>
      </c>
      <c r="P27" s="9"/>
    </row>
    <row r="28" spans="1:16" ht="15.75">
      <c r="A28" s="29" t="s">
        <v>34</v>
      </c>
      <c r="B28" s="30"/>
      <c r="C28" s="31"/>
      <c r="D28" s="32">
        <f aca="true" t="shared" si="7" ref="D28:M28">SUM(D29:D32)</f>
        <v>7392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aca="true" t="shared" si="8" ref="N28:N38">SUM(D28:M28)</f>
        <v>7392</v>
      </c>
      <c r="O28" s="45">
        <f t="shared" si="1"/>
        <v>1.4454438795463433</v>
      </c>
      <c r="P28" s="10"/>
    </row>
    <row r="29" spans="1:16" ht="15">
      <c r="A29" s="12"/>
      <c r="B29" s="25">
        <v>341.9</v>
      </c>
      <c r="C29" s="20" t="s">
        <v>36</v>
      </c>
      <c r="D29" s="46">
        <v>4118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4118</v>
      </c>
      <c r="O29" s="47">
        <f t="shared" si="1"/>
        <v>0.805240516229957</v>
      </c>
      <c r="P29" s="9"/>
    </row>
    <row r="30" spans="1:16" ht="15">
      <c r="A30" s="12"/>
      <c r="B30" s="25">
        <v>342.9</v>
      </c>
      <c r="C30" s="20" t="s">
        <v>37</v>
      </c>
      <c r="D30" s="46">
        <v>704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704</v>
      </c>
      <c r="O30" s="47">
        <f t="shared" si="1"/>
        <v>0.13766132186155652</v>
      </c>
      <c r="P30" s="9"/>
    </row>
    <row r="31" spans="1:16" ht="15">
      <c r="A31" s="12"/>
      <c r="B31" s="25">
        <v>347.2</v>
      </c>
      <c r="C31" s="20" t="s">
        <v>38</v>
      </c>
      <c r="D31" s="46">
        <v>570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570</v>
      </c>
      <c r="O31" s="47">
        <f t="shared" si="1"/>
        <v>0.1114587407117716</v>
      </c>
      <c r="P31" s="9"/>
    </row>
    <row r="32" spans="1:16" ht="15">
      <c r="A32" s="12"/>
      <c r="B32" s="25">
        <v>349</v>
      </c>
      <c r="C32" s="20" t="s">
        <v>1</v>
      </c>
      <c r="D32" s="46">
        <v>2000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2000</v>
      </c>
      <c r="O32" s="47">
        <f t="shared" si="1"/>
        <v>0.39108330074305825</v>
      </c>
      <c r="P32" s="9"/>
    </row>
    <row r="33" spans="1:16" ht="15.75">
      <c r="A33" s="29" t="s">
        <v>35</v>
      </c>
      <c r="B33" s="30"/>
      <c r="C33" s="31"/>
      <c r="D33" s="32">
        <f aca="true" t="shared" si="9" ref="D33:M33">SUM(D34:D36)</f>
        <v>15273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8"/>
        <v>15273</v>
      </c>
      <c r="O33" s="45">
        <f t="shared" si="1"/>
        <v>2.9865076261243644</v>
      </c>
      <c r="P33" s="10"/>
    </row>
    <row r="34" spans="1:16" ht="15">
      <c r="A34" s="13"/>
      <c r="B34" s="39">
        <v>351.3</v>
      </c>
      <c r="C34" s="21" t="s">
        <v>41</v>
      </c>
      <c r="D34" s="46">
        <v>652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652</v>
      </c>
      <c r="O34" s="47">
        <f t="shared" si="1"/>
        <v>0.127493156042237</v>
      </c>
      <c r="P34" s="9"/>
    </row>
    <row r="35" spans="1:16" ht="15">
      <c r="A35" s="13"/>
      <c r="B35" s="39">
        <v>351.9</v>
      </c>
      <c r="C35" s="21" t="s">
        <v>43</v>
      </c>
      <c r="D35" s="46">
        <v>6813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6813</v>
      </c>
      <c r="O35" s="47">
        <f t="shared" si="1"/>
        <v>1.332225263981228</v>
      </c>
      <c r="P35" s="9"/>
    </row>
    <row r="36" spans="1:16" ht="15">
      <c r="A36" s="13"/>
      <c r="B36" s="39">
        <v>354</v>
      </c>
      <c r="C36" s="21" t="s">
        <v>42</v>
      </c>
      <c r="D36" s="46">
        <v>7808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7808</v>
      </c>
      <c r="O36" s="47">
        <f t="shared" si="1"/>
        <v>1.5267892061008994</v>
      </c>
      <c r="P36" s="9"/>
    </row>
    <row r="37" spans="1:16" ht="15.75">
      <c r="A37" s="29" t="s">
        <v>4</v>
      </c>
      <c r="B37" s="30"/>
      <c r="C37" s="31"/>
      <c r="D37" s="32">
        <f aca="true" t="shared" si="10" ref="D37:M37">SUM(D38:D44)</f>
        <v>47821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0</v>
      </c>
      <c r="J37" s="32">
        <f t="shared" si="10"/>
        <v>0</v>
      </c>
      <c r="K37" s="32">
        <f t="shared" si="10"/>
        <v>326673</v>
      </c>
      <c r="L37" s="32">
        <f t="shared" si="10"/>
        <v>0</v>
      </c>
      <c r="M37" s="32">
        <f t="shared" si="10"/>
        <v>0</v>
      </c>
      <c r="N37" s="32">
        <f t="shared" si="8"/>
        <v>374494</v>
      </c>
      <c r="O37" s="45">
        <f t="shared" si="1"/>
        <v>73.22917481423544</v>
      </c>
      <c r="P37" s="10"/>
    </row>
    <row r="38" spans="1:16" ht="15">
      <c r="A38" s="12"/>
      <c r="B38" s="25">
        <v>361.1</v>
      </c>
      <c r="C38" s="20" t="s">
        <v>44</v>
      </c>
      <c r="D38" s="46">
        <v>34585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126570</v>
      </c>
      <c r="L38" s="46">
        <v>0</v>
      </c>
      <c r="M38" s="46">
        <v>0</v>
      </c>
      <c r="N38" s="46">
        <f t="shared" si="8"/>
        <v>161155</v>
      </c>
      <c r="O38" s="47">
        <f t="shared" si="1"/>
        <v>31.51251466562378</v>
      </c>
      <c r="P38" s="9"/>
    </row>
    <row r="39" spans="1:16" ht="15">
      <c r="A39" s="12"/>
      <c r="B39" s="25">
        <v>361.3</v>
      </c>
      <c r="C39" s="20" t="s">
        <v>45</v>
      </c>
      <c r="D39" s="46">
        <v>-31240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319780</v>
      </c>
      <c r="L39" s="46">
        <v>0</v>
      </c>
      <c r="M39" s="46">
        <v>0</v>
      </c>
      <c r="N39" s="46">
        <f aca="true" t="shared" si="11" ref="N39:N44">SUM(D39:M39)</f>
        <v>288540</v>
      </c>
      <c r="O39" s="47">
        <f t="shared" si="1"/>
        <v>56.42158779820102</v>
      </c>
      <c r="P39" s="9"/>
    </row>
    <row r="40" spans="1:16" ht="15">
      <c r="A40" s="12"/>
      <c r="B40" s="25">
        <v>361.4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-384985</v>
      </c>
      <c r="L40" s="46">
        <v>0</v>
      </c>
      <c r="M40" s="46">
        <v>0</v>
      </c>
      <c r="N40" s="46">
        <f t="shared" si="11"/>
        <v>-384985</v>
      </c>
      <c r="O40" s="47">
        <f t="shared" si="1"/>
        <v>-75.28060226828315</v>
      </c>
      <c r="P40" s="9"/>
    </row>
    <row r="41" spans="1:16" ht="15">
      <c r="A41" s="12"/>
      <c r="B41" s="25">
        <v>364</v>
      </c>
      <c r="C41" s="20" t="s">
        <v>47</v>
      </c>
      <c r="D41" s="46">
        <v>900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900</v>
      </c>
      <c r="O41" s="47">
        <f t="shared" si="1"/>
        <v>0.17598748533437622</v>
      </c>
      <c r="P41" s="9"/>
    </row>
    <row r="42" spans="1:16" ht="15">
      <c r="A42" s="12"/>
      <c r="B42" s="25">
        <v>366</v>
      </c>
      <c r="C42" s="20" t="s">
        <v>48</v>
      </c>
      <c r="D42" s="46">
        <v>350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350</v>
      </c>
      <c r="O42" s="47">
        <f t="shared" si="1"/>
        <v>0.06843957763003519</v>
      </c>
      <c r="P42" s="9"/>
    </row>
    <row r="43" spans="1:16" ht="15">
      <c r="A43" s="12"/>
      <c r="B43" s="25">
        <v>368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265308</v>
      </c>
      <c r="L43" s="46">
        <v>0</v>
      </c>
      <c r="M43" s="46">
        <v>0</v>
      </c>
      <c r="N43" s="46">
        <f t="shared" si="11"/>
        <v>265308</v>
      </c>
      <c r="O43" s="47">
        <f t="shared" si="1"/>
        <v>51.87876417676965</v>
      </c>
      <c r="P43" s="9"/>
    </row>
    <row r="44" spans="1:16" ht="15.75" thickBot="1">
      <c r="A44" s="12"/>
      <c r="B44" s="25">
        <v>369.9</v>
      </c>
      <c r="C44" s="20" t="s">
        <v>50</v>
      </c>
      <c r="D44" s="46">
        <v>43226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43226</v>
      </c>
      <c r="O44" s="47">
        <f t="shared" si="1"/>
        <v>8.452483378959718</v>
      </c>
      <c r="P44" s="9"/>
    </row>
    <row r="45" spans="1:119" ht="16.5" thickBot="1">
      <c r="A45" s="14" t="s">
        <v>39</v>
      </c>
      <c r="B45" s="23"/>
      <c r="C45" s="22"/>
      <c r="D45" s="15">
        <f>SUM(D5,D15,D21,D28,D33,D37)</f>
        <v>5418143</v>
      </c>
      <c r="E45" s="15">
        <f aca="true" t="shared" si="12" ref="E45:M45">SUM(E5,E15,E21,E28,E33,E37)</f>
        <v>0</v>
      </c>
      <c r="F45" s="15">
        <f t="shared" si="12"/>
        <v>0</v>
      </c>
      <c r="G45" s="15">
        <f t="shared" si="12"/>
        <v>0</v>
      </c>
      <c r="H45" s="15">
        <f t="shared" si="12"/>
        <v>0</v>
      </c>
      <c r="I45" s="15">
        <f t="shared" si="12"/>
        <v>0</v>
      </c>
      <c r="J45" s="15">
        <f t="shared" si="12"/>
        <v>0</v>
      </c>
      <c r="K45" s="15">
        <f t="shared" si="12"/>
        <v>326673</v>
      </c>
      <c r="L45" s="15">
        <f t="shared" si="12"/>
        <v>0</v>
      </c>
      <c r="M45" s="15">
        <f t="shared" si="12"/>
        <v>0</v>
      </c>
      <c r="N45" s="15">
        <f>SUM(D45:M45)</f>
        <v>5744816</v>
      </c>
      <c r="O45" s="38">
        <f t="shared" si="1"/>
        <v>1123.3508017207664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57</v>
      </c>
      <c r="M47" s="48"/>
      <c r="N47" s="48"/>
      <c r="O47" s="43">
        <v>5114</v>
      </c>
    </row>
    <row r="48" spans="1:15" ht="1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thickBot="1">
      <c r="A49" s="52" t="s">
        <v>66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sheetProtection/>
  <mergeCells count="10">
    <mergeCell ref="A49:O49"/>
    <mergeCell ref="A48:O48"/>
    <mergeCell ref="L47:N4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52</v>
      </c>
      <c r="F4" s="34" t="s">
        <v>53</v>
      </c>
      <c r="G4" s="34" t="s">
        <v>54</v>
      </c>
      <c r="H4" s="34" t="s">
        <v>6</v>
      </c>
      <c r="I4" s="34" t="s">
        <v>7</v>
      </c>
      <c r="J4" s="35" t="s">
        <v>55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3211619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3211619</v>
      </c>
      <c r="O5" s="33">
        <f aca="true" t="shared" si="1" ref="O5:O42">(N5/O$44)</f>
        <v>628.8660661836694</v>
      </c>
      <c r="P5" s="6"/>
    </row>
    <row r="6" spans="1:16" ht="15">
      <c r="A6" s="12"/>
      <c r="B6" s="25">
        <v>311</v>
      </c>
      <c r="C6" s="20" t="s">
        <v>3</v>
      </c>
      <c r="D6" s="46">
        <v>2619269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2619269</v>
      </c>
      <c r="O6" s="47">
        <f t="shared" si="1"/>
        <v>512.8782063833953</v>
      </c>
      <c r="P6" s="9"/>
    </row>
    <row r="7" spans="1:16" ht="15">
      <c r="A7" s="12"/>
      <c r="B7" s="25">
        <v>312.2</v>
      </c>
      <c r="C7" s="20" t="s">
        <v>81</v>
      </c>
      <c r="D7" s="46">
        <v>150228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>SUM(D7:M7)</f>
        <v>150228</v>
      </c>
      <c r="O7" s="47">
        <f t="shared" si="1"/>
        <v>29.416095555120425</v>
      </c>
      <c r="P7" s="9"/>
    </row>
    <row r="8" spans="1:16" ht="15">
      <c r="A8" s="12"/>
      <c r="B8" s="25">
        <v>312.3</v>
      </c>
      <c r="C8" s="20" t="s">
        <v>12</v>
      </c>
      <c r="D8" s="46">
        <v>25864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aca="true" t="shared" si="2" ref="N8:N13">SUM(D8:M8)</f>
        <v>25864</v>
      </c>
      <c r="O8" s="47">
        <f t="shared" si="1"/>
        <v>5.064421382416292</v>
      </c>
      <c r="P8" s="9"/>
    </row>
    <row r="9" spans="1:16" ht="15">
      <c r="A9" s="12"/>
      <c r="B9" s="25">
        <v>312.41</v>
      </c>
      <c r="C9" s="20" t="s">
        <v>14</v>
      </c>
      <c r="D9" s="46">
        <v>65469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65469</v>
      </c>
      <c r="O9" s="47">
        <f t="shared" si="1"/>
        <v>12.819463481495985</v>
      </c>
      <c r="P9" s="9"/>
    </row>
    <row r="10" spans="1:16" ht="15">
      <c r="A10" s="12"/>
      <c r="B10" s="25">
        <v>312.42</v>
      </c>
      <c r="C10" s="20" t="s">
        <v>13</v>
      </c>
      <c r="D10" s="46">
        <v>142743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142743</v>
      </c>
      <c r="O10" s="47">
        <f t="shared" si="1"/>
        <v>27.950460152731544</v>
      </c>
      <c r="P10" s="9"/>
    </row>
    <row r="11" spans="1:16" ht="15">
      <c r="A11" s="12"/>
      <c r="B11" s="25">
        <v>312.52</v>
      </c>
      <c r="C11" s="20" t="s">
        <v>58</v>
      </c>
      <c r="D11" s="46">
        <v>30943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30943</v>
      </c>
      <c r="O11" s="47">
        <f t="shared" si="1"/>
        <v>6.058938711572352</v>
      </c>
      <c r="P11" s="9"/>
    </row>
    <row r="12" spans="1:16" ht="15">
      <c r="A12" s="12"/>
      <c r="B12" s="25">
        <v>314.9</v>
      </c>
      <c r="C12" s="20" t="s">
        <v>15</v>
      </c>
      <c r="D12" s="46">
        <v>146720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146720</v>
      </c>
      <c r="O12" s="47">
        <f t="shared" si="1"/>
        <v>28.72919522224398</v>
      </c>
      <c r="P12" s="9"/>
    </row>
    <row r="13" spans="1:16" ht="15">
      <c r="A13" s="12"/>
      <c r="B13" s="25">
        <v>316</v>
      </c>
      <c r="C13" s="20" t="s">
        <v>61</v>
      </c>
      <c r="D13" s="46">
        <v>30383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30383</v>
      </c>
      <c r="O13" s="47">
        <f t="shared" si="1"/>
        <v>5.949285294693558</v>
      </c>
      <c r="P13" s="9"/>
    </row>
    <row r="14" spans="1:16" ht="15.75">
      <c r="A14" s="29" t="s">
        <v>82</v>
      </c>
      <c r="B14" s="30"/>
      <c r="C14" s="31"/>
      <c r="D14" s="32">
        <f aca="true" t="shared" si="3" ref="D14:M14">SUM(D15:D19)</f>
        <v>1058992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6">SUM(D14:M14)</f>
        <v>1058992</v>
      </c>
      <c r="O14" s="45">
        <f t="shared" si="1"/>
        <v>207.36087722733504</v>
      </c>
      <c r="P14" s="10"/>
    </row>
    <row r="15" spans="1:16" ht="15">
      <c r="A15" s="12"/>
      <c r="B15" s="25">
        <v>322</v>
      </c>
      <c r="C15" s="20" t="s">
        <v>0</v>
      </c>
      <c r="D15" s="46">
        <v>316198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316198</v>
      </c>
      <c r="O15" s="47">
        <f t="shared" si="1"/>
        <v>61.91462698257294</v>
      </c>
      <c r="P15" s="9"/>
    </row>
    <row r="16" spans="1:16" ht="15">
      <c r="A16" s="12"/>
      <c r="B16" s="25">
        <v>323.1</v>
      </c>
      <c r="C16" s="20" t="s">
        <v>19</v>
      </c>
      <c r="D16" s="46">
        <v>405387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405387</v>
      </c>
      <c r="O16" s="47">
        <f t="shared" si="1"/>
        <v>79.37869590757784</v>
      </c>
      <c r="P16" s="9"/>
    </row>
    <row r="17" spans="1:16" ht="15">
      <c r="A17" s="12"/>
      <c r="B17" s="25">
        <v>323.2</v>
      </c>
      <c r="C17" s="20" t="s">
        <v>83</v>
      </c>
      <c r="D17" s="46">
        <v>257798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257798</v>
      </c>
      <c r="O17" s="47">
        <f t="shared" si="1"/>
        <v>50.47934207949873</v>
      </c>
      <c r="P17" s="9"/>
    </row>
    <row r="18" spans="1:16" ht="15">
      <c r="A18" s="12"/>
      <c r="B18" s="25">
        <v>323.7</v>
      </c>
      <c r="C18" s="20" t="s">
        <v>21</v>
      </c>
      <c r="D18" s="46">
        <v>36805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36805</v>
      </c>
      <c r="O18" s="47">
        <f t="shared" si="1"/>
        <v>7.206775014685726</v>
      </c>
      <c r="P18" s="9"/>
    </row>
    <row r="19" spans="1:16" ht="15">
      <c r="A19" s="12"/>
      <c r="B19" s="25">
        <v>329</v>
      </c>
      <c r="C19" s="20" t="s">
        <v>84</v>
      </c>
      <c r="D19" s="46">
        <v>42804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42804</v>
      </c>
      <c r="O19" s="47">
        <f t="shared" si="1"/>
        <v>8.381437242999803</v>
      </c>
      <c r="P19" s="9"/>
    </row>
    <row r="20" spans="1:16" ht="15.75">
      <c r="A20" s="29" t="s">
        <v>23</v>
      </c>
      <c r="B20" s="30"/>
      <c r="C20" s="31"/>
      <c r="D20" s="32">
        <f aca="true" t="shared" si="5" ref="D20:M20">SUM(D21:D25)</f>
        <v>547335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547335</v>
      </c>
      <c r="O20" s="45">
        <f t="shared" si="1"/>
        <v>107.17348737027609</v>
      </c>
      <c r="P20" s="10"/>
    </row>
    <row r="21" spans="1:16" ht="15">
      <c r="A21" s="12"/>
      <c r="B21" s="25">
        <v>334.2</v>
      </c>
      <c r="C21" s="20" t="s">
        <v>25</v>
      </c>
      <c r="D21" s="46">
        <v>10000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10000</v>
      </c>
      <c r="O21" s="47">
        <f t="shared" si="1"/>
        <v>1.9580967299784608</v>
      </c>
      <c r="P21" s="9"/>
    </row>
    <row r="22" spans="1:16" ht="15">
      <c r="A22" s="12"/>
      <c r="B22" s="25">
        <v>334.9</v>
      </c>
      <c r="C22" s="20" t="s">
        <v>26</v>
      </c>
      <c r="D22" s="46">
        <v>75741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75741</v>
      </c>
      <c r="O22" s="47">
        <f t="shared" si="1"/>
        <v>14.83082044252986</v>
      </c>
      <c r="P22" s="9"/>
    </row>
    <row r="23" spans="1:16" ht="15">
      <c r="A23" s="12"/>
      <c r="B23" s="25">
        <v>335.12</v>
      </c>
      <c r="C23" s="20" t="s">
        <v>27</v>
      </c>
      <c r="D23" s="46">
        <v>138350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138350</v>
      </c>
      <c r="O23" s="47">
        <f t="shared" si="1"/>
        <v>27.090268259252007</v>
      </c>
      <c r="P23" s="9"/>
    </row>
    <row r="24" spans="1:16" ht="15">
      <c r="A24" s="12"/>
      <c r="B24" s="25">
        <v>335.15</v>
      </c>
      <c r="C24" s="20" t="s">
        <v>28</v>
      </c>
      <c r="D24" s="46">
        <v>5405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5405</v>
      </c>
      <c r="O24" s="47">
        <f t="shared" si="1"/>
        <v>1.058351282553358</v>
      </c>
      <c r="P24" s="9"/>
    </row>
    <row r="25" spans="1:16" ht="15">
      <c r="A25" s="12"/>
      <c r="B25" s="25">
        <v>335.18</v>
      </c>
      <c r="C25" s="20" t="s">
        <v>29</v>
      </c>
      <c r="D25" s="46">
        <v>317839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317839</v>
      </c>
      <c r="O25" s="47">
        <f t="shared" si="1"/>
        <v>62.235950655962405</v>
      </c>
      <c r="P25" s="9"/>
    </row>
    <row r="26" spans="1:16" ht="15.75">
      <c r="A26" s="29" t="s">
        <v>34</v>
      </c>
      <c r="B26" s="30"/>
      <c r="C26" s="31"/>
      <c r="D26" s="32">
        <f aca="true" t="shared" si="6" ref="D26:M26">SUM(D27:D30)</f>
        <v>11684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11684</v>
      </c>
      <c r="O26" s="45">
        <f t="shared" si="1"/>
        <v>2.2878402193068337</v>
      </c>
      <c r="P26" s="10"/>
    </row>
    <row r="27" spans="1:16" ht="15">
      <c r="A27" s="12"/>
      <c r="B27" s="25">
        <v>341.9</v>
      </c>
      <c r="C27" s="20" t="s">
        <v>36</v>
      </c>
      <c r="D27" s="46">
        <v>3109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7" ref="N27:N33">SUM(D27:M27)</f>
        <v>3109</v>
      </c>
      <c r="O27" s="47">
        <f t="shared" si="1"/>
        <v>0.6087722733503035</v>
      </c>
      <c r="P27" s="9"/>
    </row>
    <row r="28" spans="1:16" ht="15">
      <c r="A28" s="12"/>
      <c r="B28" s="25">
        <v>342.5</v>
      </c>
      <c r="C28" s="20" t="s">
        <v>85</v>
      </c>
      <c r="D28" s="46">
        <v>6560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6560</v>
      </c>
      <c r="O28" s="47">
        <f t="shared" si="1"/>
        <v>1.2845114548658705</v>
      </c>
      <c r="P28" s="9"/>
    </row>
    <row r="29" spans="1:16" ht="15">
      <c r="A29" s="12"/>
      <c r="B29" s="25">
        <v>342.9</v>
      </c>
      <c r="C29" s="20" t="s">
        <v>37</v>
      </c>
      <c r="D29" s="46">
        <v>875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875</v>
      </c>
      <c r="O29" s="47">
        <f t="shared" si="1"/>
        <v>0.17133346387311532</v>
      </c>
      <c r="P29" s="9"/>
    </row>
    <row r="30" spans="1:16" ht="15">
      <c r="A30" s="12"/>
      <c r="B30" s="25">
        <v>347.5</v>
      </c>
      <c r="C30" s="20" t="s">
        <v>86</v>
      </c>
      <c r="D30" s="46">
        <v>1140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1140</v>
      </c>
      <c r="O30" s="47">
        <f t="shared" si="1"/>
        <v>0.22322302721754456</v>
      </c>
      <c r="P30" s="9"/>
    </row>
    <row r="31" spans="1:16" ht="15.75">
      <c r="A31" s="29" t="s">
        <v>35</v>
      </c>
      <c r="B31" s="30"/>
      <c r="C31" s="31"/>
      <c r="D31" s="32">
        <f aca="true" t="shared" si="8" ref="D31:M31">SUM(D32:D34)</f>
        <v>44659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7"/>
        <v>44659</v>
      </c>
      <c r="O31" s="45">
        <f t="shared" si="1"/>
        <v>8.744664186410809</v>
      </c>
      <c r="P31" s="10"/>
    </row>
    <row r="32" spans="1:16" ht="15">
      <c r="A32" s="13"/>
      <c r="B32" s="39">
        <v>351.3</v>
      </c>
      <c r="C32" s="21" t="s">
        <v>41</v>
      </c>
      <c r="D32" s="46">
        <v>863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863</v>
      </c>
      <c r="O32" s="47">
        <f t="shared" si="1"/>
        <v>0.16898374779714118</v>
      </c>
      <c r="P32" s="9"/>
    </row>
    <row r="33" spans="1:16" ht="15">
      <c r="A33" s="13"/>
      <c r="B33" s="39">
        <v>351.5</v>
      </c>
      <c r="C33" s="21" t="s">
        <v>87</v>
      </c>
      <c r="D33" s="46">
        <v>37596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37596</v>
      </c>
      <c r="O33" s="47">
        <f t="shared" si="1"/>
        <v>7.361660466027022</v>
      </c>
      <c r="P33" s="9"/>
    </row>
    <row r="34" spans="1:16" ht="15">
      <c r="A34" s="13"/>
      <c r="B34" s="39">
        <v>354</v>
      </c>
      <c r="C34" s="21" t="s">
        <v>42</v>
      </c>
      <c r="D34" s="46">
        <v>6200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9" ref="N34:N42">SUM(D34:M34)</f>
        <v>6200</v>
      </c>
      <c r="O34" s="47">
        <f t="shared" si="1"/>
        <v>1.2140199725866458</v>
      </c>
      <c r="P34" s="9"/>
    </row>
    <row r="35" spans="1:16" ht="15.75">
      <c r="A35" s="29" t="s">
        <v>4</v>
      </c>
      <c r="B35" s="30"/>
      <c r="C35" s="31"/>
      <c r="D35" s="32">
        <f aca="true" t="shared" si="10" ref="D35:M35">SUM(D36:D41)</f>
        <v>190723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0</v>
      </c>
      <c r="J35" s="32">
        <f t="shared" si="10"/>
        <v>0</v>
      </c>
      <c r="K35" s="32">
        <f t="shared" si="10"/>
        <v>-332687</v>
      </c>
      <c r="L35" s="32">
        <f t="shared" si="10"/>
        <v>0</v>
      </c>
      <c r="M35" s="32">
        <f t="shared" si="10"/>
        <v>0</v>
      </c>
      <c r="N35" s="32">
        <f t="shared" si="9"/>
        <v>-141964</v>
      </c>
      <c r="O35" s="45">
        <f t="shared" si="1"/>
        <v>-27.797924417466223</v>
      </c>
      <c r="P35" s="10"/>
    </row>
    <row r="36" spans="1:16" ht="15">
      <c r="A36" s="12"/>
      <c r="B36" s="25">
        <v>361.1</v>
      </c>
      <c r="C36" s="20" t="s">
        <v>44</v>
      </c>
      <c r="D36" s="46">
        <v>131745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141291</v>
      </c>
      <c r="L36" s="46">
        <v>0</v>
      </c>
      <c r="M36" s="46">
        <v>0</v>
      </c>
      <c r="N36" s="46">
        <f t="shared" si="9"/>
        <v>273036</v>
      </c>
      <c r="O36" s="47">
        <f t="shared" si="1"/>
        <v>53.463089876639906</v>
      </c>
      <c r="P36" s="9"/>
    </row>
    <row r="37" spans="1:16" ht="15">
      <c r="A37" s="12"/>
      <c r="B37" s="25">
        <v>361.3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-718689</v>
      </c>
      <c r="L37" s="46">
        <v>0</v>
      </c>
      <c r="M37" s="46">
        <v>0</v>
      </c>
      <c r="N37" s="46">
        <f t="shared" si="9"/>
        <v>-718689</v>
      </c>
      <c r="O37" s="47">
        <f t="shared" si="1"/>
        <v>-140.726258077149</v>
      </c>
      <c r="P37" s="9"/>
    </row>
    <row r="38" spans="1:16" ht="15">
      <c r="A38" s="12"/>
      <c r="B38" s="25">
        <v>364</v>
      </c>
      <c r="C38" s="20" t="s">
        <v>47</v>
      </c>
      <c r="D38" s="46">
        <v>4045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4045</v>
      </c>
      <c r="O38" s="47">
        <f t="shared" si="1"/>
        <v>0.7920501272762874</v>
      </c>
      <c r="P38" s="9"/>
    </row>
    <row r="39" spans="1:16" ht="15">
      <c r="A39" s="12"/>
      <c r="B39" s="25">
        <v>366</v>
      </c>
      <c r="C39" s="20" t="s">
        <v>48</v>
      </c>
      <c r="D39" s="46">
        <v>19610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19610</v>
      </c>
      <c r="O39" s="47">
        <f t="shared" si="1"/>
        <v>3.839827687487762</v>
      </c>
      <c r="P39" s="9"/>
    </row>
    <row r="40" spans="1:16" ht="15">
      <c r="A40" s="12"/>
      <c r="B40" s="25">
        <v>368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244711</v>
      </c>
      <c r="L40" s="46">
        <v>0</v>
      </c>
      <c r="M40" s="46">
        <v>0</v>
      </c>
      <c r="N40" s="46">
        <f t="shared" si="9"/>
        <v>244711</v>
      </c>
      <c r="O40" s="47">
        <f t="shared" si="1"/>
        <v>47.916780888975914</v>
      </c>
      <c r="P40" s="9"/>
    </row>
    <row r="41" spans="1:16" ht="15.75" thickBot="1">
      <c r="A41" s="12"/>
      <c r="B41" s="25">
        <v>369.9</v>
      </c>
      <c r="C41" s="20" t="s">
        <v>50</v>
      </c>
      <c r="D41" s="46">
        <v>35323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35323</v>
      </c>
      <c r="O41" s="47">
        <f t="shared" si="1"/>
        <v>6.9165850793029175</v>
      </c>
      <c r="P41" s="9"/>
    </row>
    <row r="42" spans="1:119" ht="16.5" thickBot="1">
      <c r="A42" s="14" t="s">
        <v>39</v>
      </c>
      <c r="B42" s="23"/>
      <c r="C42" s="22"/>
      <c r="D42" s="15">
        <f>SUM(D5,D14,D20,D26,D31,D35)</f>
        <v>5065012</v>
      </c>
      <c r="E42" s="15">
        <f aca="true" t="shared" si="11" ref="E42:M42">SUM(E5,E14,E20,E26,E31,E35)</f>
        <v>0</v>
      </c>
      <c r="F42" s="15">
        <f t="shared" si="11"/>
        <v>0</v>
      </c>
      <c r="G42" s="15">
        <f t="shared" si="11"/>
        <v>0</v>
      </c>
      <c r="H42" s="15">
        <f t="shared" si="11"/>
        <v>0</v>
      </c>
      <c r="I42" s="15">
        <f t="shared" si="11"/>
        <v>0</v>
      </c>
      <c r="J42" s="15">
        <f t="shared" si="11"/>
        <v>0</v>
      </c>
      <c r="K42" s="15">
        <f t="shared" si="11"/>
        <v>-332687</v>
      </c>
      <c r="L42" s="15">
        <f t="shared" si="11"/>
        <v>0</v>
      </c>
      <c r="M42" s="15">
        <f t="shared" si="11"/>
        <v>0</v>
      </c>
      <c r="N42" s="15">
        <f t="shared" si="9"/>
        <v>4732325</v>
      </c>
      <c r="O42" s="38">
        <f t="shared" si="1"/>
        <v>926.635010769532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88</v>
      </c>
      <c r="M44" s="48"/>
      <c r="N44" s="48"/>
      <c r="O44" s="43">
        <v>5107</v>
      </c>
    </row>
    <row r="45" spans="1:15" ht="1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5" ht="15.75" customHeight="1" thickBot="1">
      <c r="A46" s="52" t="s">
        <v>66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52</v>
      </c>
      <c r="F4" s="34" t="s">
        <v>53</v>
      </c>
      <c r="G4" s="34" t="s">
        <v>54</v>
      </c>
      <c r="H4" s="34" t="s">
        <v>6</v>
      </c>
      <c r="I4" s="34" t="s">
        <v>7</v>
      </c>
      <c r="J4" s="35" t="s">
        <v>55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6016471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6016471</v>
      </c>
      <c r="O5" s="33">
        <f aca="true" t="shared" si="1" ref="O5:O43">(N5/O$45)</f>
        <v>1537.5596728852543</v>
      </c>
      <c r="P5" s="6"/>
    </row>
    <row r="6" spans="1:16" ht="15">
      <c r="A6" s="12"/>
      <c r="B6" s="25">
        <v>311</v>
      </c>
      <c r="C6" s="20" t="s">
        <v>3</v>
      </c>
      <c r="D6" s="46">
        <v>4572437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4572437</v>
      </c>
      <c r="O6" s="47">
        <f t="shared" si="1"/>
        <v>1168.5246613851266</v>
      </c>
      <c r="P6" s="9"/>
    </row>
    <row r="7" spans="1:16" ht="15">
      <c r="A7" s="12"/>
      <c r="B7" s="25">
        <v>312.41</v>
      </c>
      <c r="C7" s="20" t="s">
        <v>14</v>
      </c>
      <c r="D7" s="46">
        <v>46649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46649</v>
      </c>
      <c r="O7" s="47">
        <f t="shared" si="1"/>
        <v>11.921543572706364</v>
      </c>
      <c r="P7" s="9"/>
    </row>
    <row r="8" spans="1:16" ht="15">
      <c r="A8" s="12"/>
      <c r="B8" s="25">
        <v>312.42</v>
      </c>
      <c r="C8" s="20" t="s">
        <v>13</v>
      </c>
      <c r="D8" s="46">
        <v>99890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99890</v>
      </c>
      <c r="O8" s="47">
        <f t="shared" si="1"/>
        <v>25.527728085867622</v>
      </c>
      <c r="P8" s="9"/>
    </row>
    <row r="9" spans="1:16" ht="15">
      <c r="A9" s="12"/>
      <c r="B9" s="25">
        <v>312.52</v>
      </c>
      <c r="C9" s="20" t="s">
        <v>70</v>
      </c>
      <c r="D9" s="46">
        <v>44430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44430</v>
      </c>
      <c r="O9" s="47">
        <f t="shared" si="1"/>
        <v>11.354459493994378</v>
      </c>
      <c r="P9" s="9"/>
    </row>
    <row r="10" spans="1:16" ht="15">
      <c r="A10" s="12"/>
      <c r="B10" s="25">
        <v>312.6</v>
      </c>
      <c r="C10" s="20" t="s">
        <v>99</v>
      </c>
      <c r="D10" s="46">
        <v>301536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301536</v>
      </c>
      <c r="O10" s="47">
        <f t="shared" si="1"/>
        <v>77.06005622284692</v>
      </c>
      <c r="P10" s="9"/>
    </row>
    <row r="11" spans="1:16" ht="15">
      <c r="A11" s="12"/>
      <c r="B11" s="25">
        <v>314.9</v>
      </c>
      <c r="C11" s="20" t="s">
        <v>15</v>
      </c>
      <c r="D11" s="46">
        <v>437374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437374</v>
      </c>
      <c r="O11" s="47">
        <f t="shared" si="1"/>
        <v>111.77459749552773</v>
      </c>
      <c r="P11" s="9"/>
    </row>
    <row r="12" spans="1:16" ht="15">
      <c r="A12" s="12"/>
      <c r="B12" s="25">
        <v>315</v>
      </c>
      <c r="C12" s="20" t="s">
        <v>71</v>
      </c>
      <c r="D12" s="46">
        <v>235165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235165</v>
      </c>
      <c r="O12" s="47">
        <f t="shared" si="1"/>
        <v>60.09838998211091</v>
      </c>
      <c r="P12" s="9"/>
    </row>
    <row r="13" spans="1:16" ht="15">
      <c r="A13" s="12"/>
      <c r="B13" s="25">
        <v>316</v>
      </c>
      <c r="C13" s="20" t="s">
        <v>72</v>
      </c>
      <c r="D13" s="46">
        <v>43022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43022</v>
      </c>
      <c r="O13" s="47">
        <f t="shared" si="1"/>
        <v>10.994633273703041</v>
      </c>
      <c r="P13" s="9"/>
    </row>
    <row r="14" spans="1:16" ht="15">
      <c r="A14" s="12"/>
      <c r="B14" s="25">
        <v>319</v>
      </c>
      <c r="C14" s="20" t="s">
        <v>17</v>
      </c>
      <c r="D14" s="46">
        <v>235968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235968</v>
      </c>
      <c r="O14" s="47">
        <f t="shared" si="1"/>
        <v>60.30360337337081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SUM(D16:D20)</f>
        <v>2107497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43">SUM(D15:M15)</f>
        <v>2107497</v>
      </c>
      <c r="O15" s="45">
        <f t="shared" si="1"/>
        <v>538.5885509838998</v>
      </c>
      <c r="P15" s="10"/>
    </row>
    <row r="16" spans="1:16" ht="15">
      <c r="A16" s="12"/>
      <c r="B16" s="25">
        <v>322</v>
      </c>
      <c r="C16" s="20" t="s">
        <v>0</v>
      </c>
      <c r="D16" s="46">
        <v>1171562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1171562</v>
      </c>
      <c r="O16" s="47">
        <f t="shared" si="1"/>
        <v>299.4025044722719</v>
      </c>
      <c r="P16" s="9"/>
    </row>
    <row r="17" spans="1:16" ht="15">
      <c r="A17" s="12"/>
      <c r="B17" s="25">
        <v>323.1</v>
      </c>
      <c r="C17" s="20" t="s">
        <v>19</v>
      </c>
      <c r="D17" s="46">
        <v>460611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460611</v>
      </c>
      <c r="O17" s="47">
        <f t="shared" si="1"/>
        <v>117.71300792231025</v>
      </c>
      <c r="P17" s="9"/>
    </row>
    <row r="18" spans="1:16" ht="15">
      <c r="A18" s="12"/>
      <c r="B18" s="25">
        <v>323.4</v>
      </c>
      <c r="C18" s="20" t="s">
        <v>20</v>
      </c>
      <c r="D18" s="46">
        <v>7869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7869</v>
      </c>
      <c r="O18" s="47">
        <f t="shared" si="1"/>
        <v>2.010989010989011</v>
      </c>
      <c r="P18" s="9"/>
    </row>
    <row r="19" spans="1:16" ht="15">
      <c r="A19" s="12"/>
      <c r="B19" s="25">
        <v>323.7</v>
      </c>
      <c r="C19" s="20" t="s">
        <v>21</v>
      </c>
      <c r="D19" s="46">
        <v>138855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138855</v>
      </c>
      <c r="O19" s="47">
        <f t="shared" si="1"/>
        <v>35.48556095067723</v>
      </c>
      <c r="P19" s="9"/>
    </row>
    <row r="20" spans="1:16" ht="15">
      <c r="A20" s="12"/>
      <c r="B20" s="25">
        <v>329</v>
      </c>
      <c r="C20" s="20" t="s">
        <v>22</v>
      </c>
      <c r="D20" s="46">
        <v>328600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328600</v>
      </c>
      <c r="O20" s="47">
        <f t="shared" si="1"/>
        <v>83.97648862765142</v>
      </c>
      <c r="P20" s="9"/>
    </row>
    <row r="21" spans="1:16" ht="15.75">
      <c r="A21" s="29" t="s">
        <v>23</v>
      </c>
      <c r="B21" s="30"/>
      <c r="C21" s="31"/>
      <c r="D21" s="32">
        <f aca="true" t="shared" si="5" ref="D21:M21">SUM(D22:D28)</f>
        <v>775804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775804</v>
      </c>
      <c r="O21" s="45">
        <f t="shared" si="1"/>
        <v>198.26322514694607</v>
      </c>
      <c r="P21" s="10"/>
    </row>
    <row r="22" spans="1:16" ht="15">
      <c r="A22" s="12"/>
      <c r="B22" s="25">
        <v>331.2</v>
      </c>
      <c r="C22" s="20" t="s">
        <v>106</v>
      </c>
      <c r="D22" s="46">
        <v>1083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1083</v>
      </c>
      <c r="O22" s="47">
        <f t="shared" si="1"/>
        <v>0.27676974188602094</v>
      </c>
      <c r="P22" s="9"/>
    </row>
    <row r="23" spans="1:16" ht="15">
      <c r="A23" s="12"/>
      <c r="B23" s="25">
        <v>331.39</v>
      </c>
      <c r="C23" s="20" t="s">
        <v>107</v>
      </c>
      <c r="D23" s="46">
        <v>29145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29145</v>
      </c>
      <c r="O23" s="47">
        <f t="shared" si="1"/>
        <v>7.448249424993611</v>
      </c>
      <c r="P23" s="9"/>
    </row>
    <row r="24" spans="1:16" ht="15">
      <c r="A24" s="12"/>
      <c r="B24" s="25">
        <v>334.2</v>
      </c>
      <c r="C24" s="20" t="s">
        <v>25</v>
      </c>
      <c r="D24" s="46">
        <v>120181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120181</v>
      </c>
      <c r="O24" s="47">
        <f t="shared" si="1"/>
        <v>30.71326348070534</v>
      </c>
      <c r="P24" s="9"/>
    </row>
    <row r="25" spans="1:16" ht="15">
      <c r="A25" s="12"/>
      <c r="B25" s="25">
        <v>334.9</v>
      </c>
      <c r="C25" s="20" t="s">
        <v>26</v>
      </c>
      <c r="D25" s="46">
        <v>178267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178267</v>
      </c>
      <c r="O25" s="47">
        <f t="shared" si="1"/>
        <v>45.557628418093536</v>
      </c>
      <c r="P25" s="9"/>
    </row>
    <row r="26" spans="1:16" ht="15">
      <c r="A26" s="12"/>
      <c r="B26" s="25">
        <v>335.12</v>
      </c>
      <c r="C26" s="20" t="s">
        <v>73</v>
      </c>
      <c r="D26" s="46">
        <v>137133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137133</v>
      </c>
      <c r="O26" s="47">
        <f t="shared" si="1"/>
        <v>35.0454893943266</v>
      </c>
      <c r="P26" s="9"/>
    </row>
    <row r="27" spans="1:16" ht="15">
      <c r="A27" s="12"/>
      <c r="B27" s="25">
        <v>335.15</v>
      </c>
      <c r="C27" s="20" t="s">
        <v>74</v>
      </c>
      <c r="D27" s="46">
        <v>8734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8734</v>
      </c>
      <c r="O27" s="47">
        <f t="shared" si="1"/>
        <v>2.2320470227446974</v>
      </c>
      <c r="P27" s="9"/>
    </row>
    <row r="28" spans="1:16" ht="15">
      <c r="A28" s="12"/>
      <c r="B28" s="25">
        <v>335.18</v>
      </c>
      <c r="C28" s="20" t="s">
        <v>75</v>
      </c>
      <c r="D28" s="46">
        <v>301261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301261</v>
      </c>
      <c r="O28" s="47">
        <f t="shared" si="1"/>
        <v>76.98977766419627</v>
      </c>
      <c r="P28" s="9"/>
    </row>
    <row r="29" spans="1:16" ht="15.75">
      <c r="A29" s="29" t="s">
        <v>34</v>
      </c>
      <c r="B29" s="30"/>
      <c r="C29" s="31"/>
      <c r="D29" s="32">
        <f aca="true" t="shared" si="6" ref="D29:M29">SUM(D30:D31)</f>
        <v>47392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47392</v>
      </c>
      <c r="O29" s="45">
        <f t="shared" si="1"/>
        <v>12.111423460260669</v>
      </c>
      <c r="P29" s="10"/>
    </row>
    <row r="30" spans="1:16" ht="15">
      <c r="A30" s="12"/>
      <c r="B30" s="25">
        <v>341.9</v>
      </c>
      <c r="C30" s="20" t="s">
        <v>76</v>
      </c>
      <c r="D30" s="46">
        <v>44242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44242</v>
      </c>
      <c r="O30" s="47">
        <f t="shared" si="1"/>
        <v>11.306414515716842</v>
      </c>
      <c r="P30" s="9"/>
    </row>
    <row r="31" spans="1:16" ht="15">
      <c r="A31" s="12"/>
      <c r="B31" s="25">
        <v>342.9</v>
      </c>
      <c r="C31" s="20" t="s">
        <v>37</v>
      </c>
      <c r="D31" s="46">
        <v>3150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3150</v>
      </c>
      <c r="O31" s="47">
        <f t="shared" si="1"/>
        <v>0.8050089445438283</v>
      </c>
      <c r="P31" s="9"/>
    </row>
    <row r="32" spans="1:16" ht="15.75">
      <c r="A32" s="29" t="s">
        <v>35</v>
      </c>
      <c r="B32" s="30"/>
      <c r="C32" s="31"/>
      <c r="D32" s="32">
        <f aca="true" t="shared" si="7" ref="D32:M32">SUM(D33:D35)</f>
        <v>146962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146962</v>
      </c>
      <c r="O32" s="45">
        <f t="shared" si="1"/>
        <v>37.55737285969844</v>
      </c>
      <c r="P32" s="10"/>
    </row>
    <row r="33" spans="1:16" ht="15">
      <c r="A33" s="13"/>
      <c r="B33" s="39">
        <v>351.3</v>
      </c>
      <c r="C33" s="21" t="s">
        <v>41</v>
      </c>
      <c r="D33" s="46">
        <v>14618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14618</v>
      </c>
      <c r="O33" s="47">
        <f t="shared" si="1"/>
        <v>3.7357526194735495</v>
      </c>
      <c r="P33" s="9"/>
    </row>
    <row r="34" spans="1:16" ht="15">
      <c r="A34" s="13"/>
      <c r="B34" s="39">
        <v>351.9</v>
      </c>
      <c r="C34" s="21" t="s">
        <v>77</v>
      </c>
      <c r="D34" s="46">
        <v>11185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11185</v>
      </c>
      <c r="O34" s="47">
        <f t="shared" si="1"/>
        <v>2.8584206491183237</v>
      </c>
      <c r="P34" s="9"/>
    </row>
    <row r="35" spans="1:16" ht="15">
      <c r="A35" s="13"/>
      <c r="B35" s="39">
        <v>354</v>
      </c>
      <c r="C35" s="21" t="s">
        <v>42</v>
      </c>
      <c r="D35" s="46">
        <v>121159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121159</v>
      </c>
      <c r="O35" s="47">
        <f t="shared" si="1"/>
        <v>30.96319959110657</v>
      </c>
      <c r="P35" s="9"/>
    </row>
    <row r="36" spans="1:16" ht="15.75">
      <c r="A36" s="29" t="s">
        <v>4</v>
      </c>
      <c r="B36" s="30"/>
      <c r="C36" s="31"/>
      <c r="D36" s="32">
        <f aca="true" t="shared" si="8" ref="D36:M36">SUM(D37:D42)</f>
        <v>363020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1537150</v>
      </c>
      <c r="L36" s="32">
        <f t="shared" si="8"/>
        <v>0</v>
      </c>
      <c r="M36" s="32">
        <f t="shared" si="8"/>
        <v>0</v>
      </c>
      <c r="N36" s="32">
        <f t="shared" si="4"/>
        <v>1900170</v>
      </c>
      <c r="O36" s="45">
        <f t="shared" si="1"/>
        <v>485.6043956043956</v>
      </c>
      <c r="P36" s="10"/>
    </row>
    <row r="37" spans="1:16" ht="15">
      <c r="A37" s="12"/>
      <c r="B37" s="25">
        <v>361.1</v>
      </c>
      <c r="C37" s="20" t="s">
        <v>44</v>
      </c>
      <c r="D37" s="46">
        <v>69898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237775</v>
      </c>
      <c r="L37" s="46">
        <v>0</v>
      </c>
      <c r="M37" s="46">
        <v>0</v>
      </c>
      <c r="N37" s="46">
        <f t="shared" si="4"/>
        <v>307673</v>
      </c>
      <c r="O37" s="47">
        <f t="shared" si="1"/>
        <v>78.62841809353438</v>
      </c>
      <c r="P37" s="9"/>
    </row>
    <row r="38" spans="1:16" ht="15">
      <c r="A38" s="12"/>
      <c r="B38" s="25">
        <v>361.3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834847</v>
      </c>
      <c r="L38" s="46">
        <v>0</v>
      </c>
      <c r="M38" s="46">
        <v>0</v>
      </c>
      <c r="N38" s="46">
        <f t="shared" si="4"/>
        <v>834847</v>
      </c>
      <c r="O38" s="47">
        <f t="shared" si="1"/>
        <v>213.35215946843854</v>
      </c>
      <c r="P38" s="9"/>
    </row>
    <row r="39" spans="1:16" ht="15">
      <c r="A39" s="12"/>
      <c r="B39" s="25">
        <v>364</v>
      </c>
      <c r="C39" s="20" t="s">
        <v>78</v>
      </c>
      <c r="D39" s="46">
        <v>4690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4690</v>
      </c>
      <c r="O39" s="47">
        <f t="shared" si="1"/>
        <v>1.1985688729874777</v>
      </c>
      <c r="P39" s="9"/>
    </row>
    <row r="40" spans="1:16" ht="15">
      <c r="A40" s="12"/>
      <c r="B40" s="25">
        <v>366</v>
      </c>
      <c r="C40" s="20" t="s">
        <v>48</v>
      </c>
      <c r="D40" s="46">
        <v>232116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232116</v>
      </c>
      <c r="O40" s="47">
        <f t="shared" si="1"/>
        <v>59.31919243547151</v>
      </c>
      <c r="P40" s="9"/>
    </row>
    <row r="41" spans="1:16" ht="15">
      <c r="A41" s="12"/>
      <c r="B41" s="25">
        <v>368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464528</v>
      </c>
      <c r="L41" s="46">
        <v>0</v>
      </c>
      <c r="M41" s="46">
        <v>0</v>
      </c>
      <c r="N41" s="46">
        <f t="shared" si="4"/>
        <v>464528</v>
      </c>
      <c r="O41" s="47">
        <f t="shared" si="1"/>
        <v>118.71403015589063</v>
      </c>
      <c r="P41" s="9"/>
    </row>
    <row r="42" spans="1:16" ht="15.75" thickBot="1">
      <c r="A42" s="12"/>
      <c r="B42" s="25">
        <v>369.9</v>
      </c>
      <c r="C42" s="20" t="s">
        <v>50</v>
      </c>
      <c r="D42" s="46">
        <v>56316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56316</v>
      </c>
      <c r="O42" s="47">
        <f t="shared" si="1"/>
        <v>14.39202657807309</v>
      </c>
      <c r="P42" s="9"/>
    </row>
    <row r="43" spans="1:119" ht="16.5" thickBot="1">
      <c r="A43" s="14" t="s">
        <v>39</v>
      </c>
      <c r="B43" s="23"/>
      <c r="C43" s="22"/>
      <c r="D43" s="15">
        <f>SUM(D5,D15,D21,D29,D32,D36)</f>
        <v>9457146</v>
      </c>
      <c r="E43" s="15">
        <f aca="true" t="shared" si="9" ref="E43:M43">SUM(E5,E15,E21,E29,E32,E36)</f>
        <v>0</v>
      </c>
      <c r="F43" s="15">
        <f t="shared" si="9"/>
        <v>0</v>
      </c>
      <c r="G43" s="15">
        <f t="shared" si="9"/>
        <v>0</v>
      </c>
      <c r="H43" s="15">
        <f t="shared" si="9"/>
        <v>0</v>
      </c>
      <c r="I43" s="15">
        <f t="shared" si="9"/>
        <v>0</v>
      </c>
      <c r="J43" s="15">
        <f t="shared" si="9"/>
        <v>0</v>
      </c>
      <c r="K43" s="15">
        <f t="shared" si="9"/>
        <v>1537150</v>
      </c>
      <c r="L43" s="15">
        <f t="shared" si="9"/>
        <v>0</v>
      </c>
      <c r="M43" s="15">
        <f t="shared" si="9"/>
        <v>0</v>
      </c>
      <c r="N43" s="15">
        <f t="shared" si="4"/>
        <v>10994296</v>
      </c>
      <c r="O43" s="38">
        <f t="shared" si="1"/>
        <v>2809.6846409404548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108</v>
      </c>
      <c r="M45" s="48"/>
      <c r="N45" s="48"/>
      <c r="O45" s="43">
        <v>3913</v>
      </c>
    </row>
    <row r="46" spans="1:15" ht="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5" ht="15.75" customHeight="1" thickBot="1">
      <c r="A47" s="52" t="s">
        <v>66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52</v>
      </c>
      <c r="F4" s="34" t="s">
        <v>53</v>
      </c>
      <c r="G4" s="34" t="s">
        <v>54</v>
      </c>
      <c r="H4" s="34" t="s">
        <v>6</v>
      </c>
      <c r="I4" s="34" t="s">
        <v>7</v>
      </c>
      <c r="J4" s="35" t="s">
        <v>55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5705206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5705206</v>
      </c>
      <c r="O5" s="33">
        <f aca="true" t="shared" si="1" ref="O5:O45">(N5/O$47)</f>
        <v>1452.8153806977336</v>
      </c>
      <c r="P5" s="6"/>
    </row>
    <row r="6" spans="1:16" ht="15">
      <c r="A6" s="12"/>
      <c r="B6" s="25">
        <v>311</v>
      </c>
      <c r="C6" s="20" t="s">
        <v>3</v>
      </c>
      <c r="D6" s="46">
        <v>4367353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4367353</v>
      </c>
      <c r="O6" s="47">
        <f t="shared" si="1"/>
        <v>1112.1347084288261</v>
      </c>
      <c r="P6" s="9"/>
    </row>
    <row r="7" spans="1:16" ht="15">
      <c r="A7" s="12"/>
      <c r="B7" s="25">
        <v>312.1</v>
      </c>
      <c r="C7" s="20" t="s">
        <v>11</v>
      </c>
      <c r="D7" s="46">
        <v>123826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123826</v>
      </c>
      <c r="O7" s="47">
        <f t="shared" si="1"/>
        <v>31.53195823784059</v>
      </c>
      <c r="P7" s="9"/>
    </row>
    <row r="8" spans="1:16" ht="15">
      <c r="A8" s="12"/>
      <c r="B8" s="25">
        <v>312.3</v>
      </c>
      <c r="C8" s="20" t="s">
        <v>12</v>
      </c>
      <c r="D8" s="46">
        <v>20853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20853</v>
      </c>
      <c r="O8" s="47">
        <f t="shared" si="1"/>
        <v>5.310160427807487</v>
      </c>
      <c r="P8" s="9"/>
    </row>
    <row r="9" spans="1:16" ht="15">
      <c r="A9" s="12"/>
      <c r="B9" s="25">
        <v>312.41</v>
      </c>
      <c r="C9" s="20" t="s">
        <v>14</v>
      </c>
      <c r="D9" s="46">
        <v>49387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49387</v>
      </c>
      <c r="O9" s="47">
        <f t="shared" si="1"/>
        <v>12.576266870384517</v>
      </c>
      <c r="P9" s="9"/>
    </row>
    <row r="10" spans="1:16" ht="15">
      <c r="A10" s="12"/>
      <c r="B10" s="25">
        <v>312.42</v>
      </c>
      <c r="C10" s="20" t="s">
        <v>13</v>
      </c>
      <c r="D10" s="46">
        <v>105498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105498</v>
      </c>
      <c r="O10" s="47">
        <f t="shared" si="1"/>
        <v>26.864782276546983</v>
      </c>
      <c r="P10" s="9"/>
    </row>
    <row r="11" spans="1:16" ht="15">
      <c r="A11" s="12"/>
      <c r="B11" s="25">
        <v>312.52</v>
      </c>
      <c r="C11" s="20" t="s">
        <v>70</v>
      </c>
      <c r="D11" s="46">
        <v>43018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43018</v>
      </c>
      <c r="O11" s="47">
        <f t="shared" si="1"/>
        <v>10.954418130888719</v>
      </c>
      <c r="P11" s="9"/>
    </row>
    <row r="12" spans="1:16" ht="15">
      <c r="A12" s="12"/>
      <c r="B12" s="25">
        <v>312.6</v>
      </c>
      <c r="C12" s="20" t="s">
        <v>99</v>
      </c>
      <c r="D12" s="46">
        <v>295114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295114</v>
      </c>
      <c r="O12" s="47">
        <f t="shared" si="1"/>
        <v>75.14998726763433</v>
      </c>
      <c r="P12" s="9"/>
    </row>
    <row r="13" spans="1:16" ht="15">
      <c r="A13" s="12"/>
      <c r="B13" s="25">
        <v>314.9</v>
      </c>
      <c r="C13" s="20" t="s">
        <v>15</v>
      </c>
      <c r="D13" s="46">
        <v>222199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222199</v>
      </c>
      <c r="O13" s="47">
        <f t="shared" si="1"/>
        <v>56.58237840590782</v>
      </c>
      <c r="P13" s="9"/>
    </row>
    <row r="14" spans="1:16" ht="15">
      <c r="A14" s="12"/>
      <c r="B14" s="25">
        <v>315</v>
      </c>
      <c r="C14" s="20" t="s">
        <v>71</v>
      </c>
      <c r="D14" s="46">
        <v>234812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234812</v>
      </c>
      <c r="O14" s="47">
        <f t="shared" si="1"/>
        <v>59.79424497071556</v>
      </c>
      <c r="P14" s="9"/>
    </row>
    <row r="15" spans="1:16" ht="15">
      <c r="A15" s="12"/>
      <c r="B15" s="25">
        <v>316</v>
      </c>
      <c r="C15" s="20" t="s">
        <v>72</v>
      </c>
      <c r="D15" s="46">
        <v>50856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50856</v>
      </c>
      <c r="O15" s="47">
        <f t="shared" si="1"/>
        <v>12.950343773873186</v>
      </c>
      <c r="P15" s="9"/>
    </row>
    <row r="16" spans="1:16" ht="15">
      <c r="A16" s="12"/>
      <c r="B16" s="25">
        <v>319</v>
      </c>
      <c r="C16" s="20" t="s">
        <v>17</v>
      </c>
      <c r="D16" s="46">
        <v>192290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192290</v>
      </c>
      <c r="O16" s="47">
        <f t="shared" si="1"/>
        <v>48.96613190730838</v>
      </c>
      <c r="P16" s="9"/>
    </row>
    <row r="17" spans="1:16" ht="15.75">
      <c r="A17" s="29" t="s">
        <v>18</v>
      </c>
      <c r="B17" s="30"/>
      <c r="C17" s="31"/>
      <c r="D17" s="32">
        <f aca="true" t="shared" si="3" ref="D17:M17">SUM(D18:D22)</f>
        <v>2015709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aca="true" t="shared" si="4" ref="N17:N45">SUM(D17:M17)</f>
        <v>2015709</v>
      </c>
      <c r="O17" s="45">
        <f t="shared" si="1"/>
        <v>513.2948815889993</v>
      </c>
      <c r="P17" s="10"/>
    </row>
    <row r="18" spans="1:16" ht="15">
      <c r="A18" s="12"/>
      <c r="B18" s="25">
        <v>322</v>
      </c>
      <c r="C18" s="20" t="s">
        <v>0</v>
      </c>
      <c r="D18" s="46">
        <v>1200492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1200492</v>
      </c>
      <c r="O18" s="47">
        <f t="shared" si="1"/>
        <v>305.7020626432391</v>
      </c>
      <c r="P18" s="9"/>
    </row>
    <row r="19" spans="1:16" ht="15">
      <c r="A19" s="12"/>
      <c r="B19" s="25">
        <v>323.1</v>
      </c>
      <c r="C19" s="20" t="s">
        <v>19</v>
      </c>
      <c r="D19" s="46">
        <v>479346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479346</v>
      </c>
      <c r="O19" s="47">
        <f t="shared" si="1"/>
        <v>122.06417112299465</v>
      </c>
      <c r="P19" s="9"/>
    </row>
    <row r="20" spans="1:16" ht="15">
      <c r="A20" s="12"/>
      <c r="B20" s="25">
        <v>323.4</v>
      </c>
      <c r="C20" s="20" t="s">
        <v>20</v>
      </c>
      <c r="D20" s="46">
        <v>7844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7844</v>
      </c>
      <c r="O20" s="47">
        <f t="shared" si="1"/>
        <v>1.9974535268652915</v>
      </c>
      <c r="P20" s="9"/>
    </row>
    <row r="21" spans="1:16" ht="15">
      <c r="A21" s="12"/>
      <c r="B21" s="25">
        <v>323.7</v>
      </c>
      <c r="C21" s="20" t="s">
        <v>21</v>
      </c>
      <c r="D21" s="46">
        <v>134630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134630</v>
      </c>
      <c r="O21" s="47">
        <f t="shared" si="1"/>
        <v>34.28316781257958</v>
      </c>
      <c r="P21" s="9"/>
    </row>
    <row r="22" spans="1:16" ht="15">
      <c r="A22" s="12"/>
      <c r="B22" s="25">
        <v>329</v>
      </c>
      <c r="C22" s="20" t="s">
        <v>22</v>
      </c>
      <c r="D22" s="46">
        <v>193397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193397</v>
      </c>
      <c r="O22" s="47">
        <f t="shared" si="1"/>
        <v>49.2480264833206</v>
      </c>
      <c r="P22" s="9"/>
    </row>
    <row r="23" spans="1:16" ht="15.75">
      <c r="A23" s="29" t="s">
        <v>23</v>
      </c>
      <c r="B23" s="30"/>
      <c r="C23" s="31"/>
      <c r="D23" s="32">
        <f aca="true" t="shared" si="5" ref="D23:M23">SUM(D24:D28)</f>
        <v>927385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927385</v>
      </c>
      <c r="O23" s="45">
        <f t="shared" si="1"/>
        <v>236.15609880315762</v>
      </c>
      <c r="P23" s="10"/>
    </row>
    <row r="24" spans="1:16" ht="15">
      <c r="A24" s="12"/>
      <c r="B24" s="25">
        <v>334.2</v>
      </c>
      <c r="C24" s="20" t="s">
        <v>25</v>
      </c>
      <c r="D24" s="46">
        <v>109494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109494</v>
      </c>
      <c r="O24" s="47">
        <f t="shared" si="1"/>
        <v>27.88235294117647</v>
      </c>
      <c r="P24" s="9"/>
    </row>
    <row r="25" spans="1:16" ht="15">
      <c r="A25" s="12"/>
      <c r="B25" s="25">
        <v>334.9</v>
      </c>
      <c r="C25" s="20" t="s">
        <v>26</v>
      </c>
      <c r="D25" s="46">
        <v>368288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368288</v>
      </c>
      <c r="O25" s="47">
        <f t="shared" si="1"/>
        <v>93.78354978354979</v>
      </c>
      <c r="P25" s="9"/>
    </row>
    <row r="26" spans="1:16" ht="15">
      <c r="A26" s="12"/>
      <c r="B26" s="25">
        <v>335.12</v>
      </c>
      <c r="C26" s="20" t="s">
        <v>73</v>
      </c>
      <c r="D26" s="46">
        <v>139207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139207</v>
      </c>
      <c r="O26" s="47">
        <f t="shared" si="1"/>
        <v>35.448688566335626</v>
      </c>
      <c r="P26" s="9"/>
    </row>
    <row r="27" spans="1:16" ht="15">
      <c r="A27" s="12"/>
      <c r="B27" s="25">
        <v>335.15</v>
      </c>
      <c r="C27" s="20" t="s">
        <v>74</v>
      </c>
      <c r="D27" s="46">
        <v>7224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7224</v>
      </c>
      <c r="O27" s="47">
        <f t="shared" si="1"/>
        <v>1.839572192513369</v>
      </c>
      <c r="P27" s="9"/>
    </row>
    <row r="28" spans="1:16" ht="15">
      <c r="A28" s="12"/>
      <c r="B28" s="25">
        <v>335.18</v>
      </c>
      <c r="C28" s="20" t="s">
        <v>75</v>
      </c>
      <c r="D28" s="46">
        <v>303172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303172</v>
      </c>
      <c r="O28" s="47">
        <f t="shared" si="1"/>
        <v>77.20193531958238</v>
      </c>
      <c r="P28" s="9"/>
    </row>
    <row r="29" spans="1:16" ht="15.75">
      <c r="A29" s="29" t="s">
        <v>34</v>
      </c>
      <c r="B29" s="30"/>
      <c r="C29" s="31"/>
      <c r="D29" s="32">
        <f aca="true" t="shared" si="6" ref="D29:M29">SUM(D30:D31)</f>
        <v>41615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41615</v>
      </c>
      <c r="O29" s="45">
        <f t="shared" si="1"/>
        <v>10.597147950089127</v>
      </c>
      <c r="P29" s="10"/>
    </row>
    <row r="30" spans="1:16" ht="15">
      <c r="A30" s="12"/>
      <c r="B30" s="25">
        <v>341.9</v>
      </c>
      <c r="C30" s="20" t="s">
        <v>76</v>
      </c>
      <c r="D30" s="46">
        <v>35174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35174</v>
      </c>
      <c r="O30" s="47">
        <f t="shared" si="1"/>
        <v>8.956964604023428</v>
      </c>
      <c r="P30" s="9"/>
    </row>
    <row r="31" spans="1:16" ht="15">
      <c r="A31" s="12"/>
      <c r="B31" s="25">
        <v>342.9</v>
      </c>
      <c r="C31" s="20" t="s">
        <v>37</v>
      </c>
      <c r="D31" s="46">
        <v>6441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6441</v>
      </c>
      <c r="O31" s="47">
        <f t="shared" si="1"/>
        <v>1.640183346065699</v>
      </c>
      <c r="P31" s="9"/>
    </row>
    <row r="32" spans="1:16" ht="15.75">
      <c r="A32" s="29" t="s">
        <v>35</v>
      </c>
      <c r="B32" s="30"/>
      <c r="C32" s="31"/>
      <c r="D32" s="32">
        <f aca="true" t="shared" si="7" ref="D32:M32">SUM(D33:D35)</f>
        <v>103815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103815</v>
      </c>
      <c r="O32" s="45">
        <f t="shared" si="1"/>
        <v>26.436210847975556</v>
      </c>
      <c r="P32" s="10"/>
    </row>
    <row r="33" spans="1:16" ht="15">
      <c r="A33" s="13"/>
      <c r="B33" s="39">
        <v>351.3</v>
      </c>
      <c r="C33" s="21" t="s">
        <v>41</v>
      </c>
      <c r="D33" s="46">
        <v>14775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14775</v>
      </c>
      <c r="O33" s="47">
        <f t="shared" si="1"/>
        <v>3.7624140565317035</v>
      </c>
      <c r="P33" s="9"/>
    </row>
    <row r="34" spans="1:16" ht="15">
      <c r="A34" s="13"/>
      <c r="B34" s="39">
        <v>351.9</v>
      </c>
      <c r="C34" s="21" t="s">
        <v>77</v>
      </c>
      <c r="D34" s="46">
        <v>8349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8349</v>
      </c>
      <c r="O34" s="47">
        <f t="shared" si="1"/>
        <v>2.1260504201680672</v>
      </c>
      <c r="P34" s="9"/>
    </row>
    <row r="35" spans="1:16" ht="15">
      <c r="A35" s="13"/>
      <c r="B35" s="39">
        <v>354</v>
      </c>
      <c r="C35" s="21" t="s">
        <v>42</v>
      </c>
      <c r="D35" s="46">
        <v>80691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80691</v>
      </c>
      <c r="O35" s="47">
        <f t="shared" si="1"/>
        <v>20.54774637127578</v>
      </c>
      <c r="P35" s="9"/>
    </row>
    <row r="36" spans="1:16" ht="15.75">
      <c r="A36" s="29" t="s">
        <v>4</v>
      </c>
      <c r="B36" s="30"/>
      <c r="C36" s="31"/>
      <c r="D36" s="32">
        <f aca="true" t="shared" si="8" ref="D36:M36">SUM(D37:D42)</f>
        <v>406383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964046</v>
      </c>
      <c r="L36" s="32">
        <f t="shared" si="8"/>
        <v>0</v>
      </c>
      <c r="M36" s="32">
        <f t="shared" si="8"/>
        <v>0</v>
      </c>
      <c r="N36" s="32">
        <f t="shared" si="4"/>
        <v>1370429</v>
      </c>
      <c r="O36" s="45">
        <f t="shared" si="1"/>
        <v>348.97606315253375</v>
      </c>
      <c r="P36" s="10"/>
    </row>
    <row r="37" spans="1:16" ht="15">
      <c r="A37" s="12"/>
      <c r="B37" s="25">
        <v>361.1</v>
      </c>
      <c r="C37" s="20" t="s">
        <v>44</v>
      </c>
      <c r="D37" s="46">
        <v>134221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304476</v>
      </c>
      <c r="L37" s="46">
        <v>0</v>
      </c>
      <c r="M37" s="46">
        <v>0</v>
      </c>
      <c r="N37" s="46">
        <f t="shared" si="4"/>
        <v>438697</v>
      </c>
      <c r="O37" s="47">
        <f t="shared" si="1"/>
        <v>111.71301247771837</v>
      </c>
      <c r="P37" s="9"/>
    </row>
    <row r="38" spans="1:16" ht="15">
      <c r="A38" s="12"/>
      <c r="B38" s="25">
        <v>361.3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150447</v>
      </c>
      <c r="L38" s="46">
        <v>0</v>
      </c>
      <c r="M38" s="46">
        <v>0</v>
      </c>
      <c r="N38" s="46">
        <f t="shared" si="4"/>
        <v>150447</v>
      </c>
      <c r="O38" s="47">
        <f t="shared" si="1"/>
        <v>38.3109243697479</v>
      </c>
      <c r="P38" s="9"/>
    </row>
    <row r="39" spans="1:16" ht="15">
      <c r="A39" s="12"/>
      <c r="B39" s="25">
        <v>364</v>
      </c>
      <c r="C39" s="20" t="s">
        <v>78</v>
      </c>
      <c r="D39" s="46">
        <v>500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500</v>
      </c>
      <c r="O39" s="47">
        <f t="shared" si="1"/>
        <v>0.12732365673542145</v>
      </c>
      <c r="P39" s="9"/>
    </row>
    <row r="40" spans="1:16" ht="15">
      <c r="A40" s="12"/>
      <c r="B40" s="25">
        <v>366</v>
      </c>
      <c r="C40" s="20" t="s">
        <v>48</v>
      </c>
      <c r="D40" s="46">
        <v>63100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63100</v>
      </c>
      <c r="O40" s="47">
        <f t="shared" si="1"/>
        <v>16.068245480010187</v>
      </c>
      <c r="P40" s="9"/>
    </row>
    <row r="41" spans="1:16" ht="15">
      <c r="A41" s="12"/>
      <c r="B41" s="25">
        <v>368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509123</v>
      </c>
      <c r="L41" s="46">
        <v>0</v>
      </c>
      <c r="M41" s="46">
        <v>0</v>
      </c>
      <c r="N41" s="46">
        <f t="shared" si="4"/>
        <v>509123</v>
      </c>
      <c r="O41" s="47">
        <f t="shared" si="1"/>
        <v>129.64680417621594</v>
      </c>
      <c r="P41" s="9"/>
    </row>
    <row r="42" spans="1:16" ht="15">
      <c r="A42" s="12"/>
      <c r="B42" s="25">
        <v>369.9</v>
      </c>
      <c r="C42" s="20" t="s">
        <v>50</v>
      </c>
      <c r="D42" s="46">
        <v>208562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208562</v>
      </c>
      <c r="O42" s="47">
        <f t="shared" si="1"/>
        <v>53.10975299210593</v>
      </c>
      <c r="P42" s="9"/>
    </row>
    <row r="43" spans="1:16" ht="15.75">
      <c r="A43" s="29" t="s">
        <v>93</v>
      </c>
      <c r="B43" s="30"/>
      <c r="C43" s="31"/>
      <c r="D43" s="32">
        <f aca="true" t="shared" si="9" ref="D43:M43">SUM(D44:D44)</f>
        <v>452432</v>
      </c>
      <c r="E43" s="32">
        <f t="shared" si="9"/>
        <v>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4"/>
        <v>452432</v>
      </c>
      <c r="O43" s="45">
        <f t="shared" si="1"/>
        <v>115.21059332824039</v>
      </c>
      <c r="P43" s="9"/>
    </row>
    <row r="44" spans="1:16" ht="15.75" thickBot="1">
      <c r="A44" s="12"/>
      <c r="B44" s="25">
        <v>384</v>
      </c>
      <c r="C44" s="20" t="s">
        <v>94</v>
      </c>
      <c r="D44" s="46">
        <v>452432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452432</v>
      </c>
      <c r="O44" s="47">
        <f t="shared" si="1"/>
        <v>115.21059332824039</v>
      </c>
      <c r="P44" s="9"/>
    </row>
    <row r="45" spans="1:119" ht="16.5" thickBot="1">
      <c r="A45" s="14" t="s">
        <v>39</v>
      </c>
      <c r="B45" s="23"/>
      <c r="C45" s="22"/>
      <c r="D45" s="15">
        <f aca="true" t="shared" si="10" ref="D45:M45">SUM(D5,D17,D23,D29,D32,D36,D43)</f>
        <v>9652545</v>
      </c>
      <c r="E45" s="15">
        <f t="shared" si="10"/>
        <v>0</v>
      </c>
      <c r="F45" s="15">
        <f t="shared" si="10"/>
        <v>0</v>
      </c>
      <c r="G45" s="15">
        <f t="shared" si="10"/>
        <v>0</v>
      </c>
      <c r="H45" s="15">
        <f t="shared" si="10"/>
        <v>0</v>
      </c>
      <c r="I45" s="15">
        <f t="shared" si="10"/>
        <v>0</v>
      </c>
      <c r="J45" s="15">
        <f t="shared" si="10"/>
        <v>0</v>
      </c>
      <c r="K45" s="15">
        <f t="shared" si="10"/>
        <v>964046</v>
      </c>
      <c r="L45" s="15">
        <f t="shared" si="10"/>
        <v>0</v>
      </c>
      <c r="M45" s="15">
        <f t="shared" si="10"/>
        <v>0</v>
      </c>
      <c r="N45" s="15">
        <f t="shared" si="4"/>
        <v>10616591</v>
      </c>
      <c r="O45" s="38">
        <f t="shared" si="1"/>
        <v>2703.4863763687295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104</v>
      </c>
      <c r="M47" s="48"/>
      <c r="N47" s="48"/>
      <c r="O47" s="43">
        <v>3927</v>
      </c>
    </row>
    <row r="48" spans="1:15" ht="1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66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52</v>
      </c>
      <c r="F4" s="34" t="s">
        <v>53</v>
      </c>
      <c r="G4" s="34" t="s">
        <v>54</v>
      </c>
      <c r="H4" s="34" t="s">
        <v>6</v>
      </c>
      <c r="I4" s="34" t="s">
        <v>7</v>
      </c>
      <c r="J4" s="35" t="s">
        <v>55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5105603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5105603</v>
      </c>
      <c r="O5" s="33">
        <f aca="true" t="shared" si="1" ref="O5:O43">(N5/O$45)</f>
        <v>1297.8146924250127</v>
      </c>
      <c r="P5" s="6"/>
    </row>
    <row r="6" spans="1:16" ht="15">
      <c r="A6" s="12"/>
      <c r="B6" s="25">
        <v>311</v>
      </c>
      <c r="C6" s="20" t="s">
        <v>3</v>
      </c>
      <c r="D6" s="46">
        <v>3972502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3972502</v>
      </c>
      <c r="O6" s="47">
        <f t="shared" si="1"/>
        <v>1009.7869852567361</v>
      </c>
      <c r="P6" s="9"/>
    </row>
    <row r="7" spans="1:16" ht="15">
      <c r="A7" s="12"/>
      <c r="B7" s="25">
        <v>312.1</v>
      </c>
      <c r="C7" s="20" t="s">
        <v>11</v>
      </c>
      <c r="D7" s="46">
        <v>122222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122222</v>
      </c>
      <c r="O7" s="47">
        <f t="shared" si="1"/>
        <v>31.068124046771732</v>
      </c>
      <c r="P7" s="9"/>
    </row>
    <row r="8" spans="1:16" ht="15">
      <c r="A8" s="12"/>
      <c r="B8" s="25">
        <v>312.3</v>
      </c>
      <c r="C8" s="20" t="s">
        <v>12</v>
      </c>
      <c r="D8" s="46">
        <v>20966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20966</v>
      </c>
      <c r="O8" s="47">
        <f t="shared" si="1"/>
        <v>5.329435688866294</v>
      </c>
      <c r="P8" s="9"/>
    </row>
    <row r="9" spans="1:16" ht="15">
      <c r="A9" s="12"/>
      <c r="B9" s="25">
        <v>312.41</v>
      </c>
      <c r="C9" s="20" t="s">
        <v>14</v>
      </c>
      <c r="D9" s="46">
        <v>48748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48748</v>
      </c>
      <c r="O9" s="47">
        <f t="shared" si="1"/>
        <v>12.391459074733095</v>
      </c>
      <c r="P9" s="9"/>
    </row>
    <row r="10" spans="1:16" ht="15">
      <c r="A10" s="12"/>
      <c r="B10" s="25">
        <v>312.42</v>
      </c>
      <c r="C10" s="20" t="s">
        <v>13</v>
      </c>
      <c r="D10" s="46">
        <v>104192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104192</v>
      </c>
      <c r="O10" s="47">
        <f t="shared" si="1"/>
        <v>26.485002541942045</v>
      </c>
      <c r="P10" s="9"/>
    </row>
    <row r="11" spans="1:16" ht="15">
      <c r="A11" s="12"/>
      <c r="B11" s="25">
        <v>312.52</v>
      </c>
      <c r="C11" s="20" t="s">
        <v>70</v>
      </c>
      <c r="D11" s="46">
        <v>41094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41094</v>
      </c>
      <c r="O11" s="47">
        <f t="shared" si="1"/>
        <v>10.445856634468734</v>
      </c>
      <c r="P11" s="9"/>
    </row>
    <row r="12" spans="1:16" ht="15">
      <c r="A12" s="12"/>
      <c r="B12" s="25">
        <v>312.6</v>
      </c>
      <c r="C12" s="20" t="s">
        <v>99</v>
      </c>
      <c r="D12" s="46">
        <v>291953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291953</v>
      </c>
      <c r="O12" s="47">
        <f t="shared" si="1"/>
        <v>74.21276054905948</v>
      </c>
      <c r="P12" s="9"/>
    </row>
    <row r="13" spans="1:16" ht="15">
      <c r="A13" s="12"/>
      <c r="B13" s="25">
        <v>314.9</v>
      </c>
      <c r="C13" s="20" t="s">
        <v>15</v>
      </c>
      <c r="D13" s="46">
        <v>218829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218829</v>
      </c>
      <c r="O13" s="47">
        <f t="shared" si="1"/>
        <v>55.62506354855109</v>
      </c>
      <c r="P13" s="9"/>
    </row>
    <row r="14" spans="1:16" ht="15">
      <c r="A14" s="12"/>
      <c r="B14" s="25">
        <v>315</v>
      </c>
      <c r="C14" s="20" t="s">
        <v>71</v>
      </c>
      <c r="D14" s="46">
        <v>243867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243867</v>
      </c>
      <c r="O14" s="47">
        <f t="shared" si="1"/>
        <v>61.989578037620745</v>
      </c>
      <c r="P14" s="9"/>
    </row>
    <row r="15" spans="1:16" ht="15">
      <c r="A15" s="12"/>
      <c r="B15" s="25">
        <v>316</v>
      </c>
      <c r="C15" s="20" t="s">
        <v>72</v>
      </c>
      <c r="D15" s="46">
        <v>41230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41230</v>
      </c>
      <c r="O15" s="47">
        <f t="shared" si="1"/>
        <v>10.480427046263346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SUM(D17:D21)</f>
        <v>1671395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43">SUM(D16:M16)</f>
        <v>1671395</v>
      </c>
      <c r="O16" s="45">
        <f t="shared" si="1"/>
        <v>424.8589222165735</v>
      </c>
      <c r="P16" s="10"/>
    </row>
    <row r="17" spans="1:16" ht="15">
      <c r="A17" s="12"/>
      <c r="B17" s="25">
        <v>322</v>
      </c>
      <c r="C17" s="20" t="s">
        <v>0</v>
      </c>
      <c r="D17" s="46">
        <v>985329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985329</v>
      </c>
      <c r="O17" s="47">
        <f t="shared" si="1"/>
        <v>250.46492119979663</v>
      </c>
      <c r="P17" s="9"/>
    </row>
    <row r="18" spans="1:16" ht="15">
      <c r="A18" s="12"/>
      <c r="B18" s="25">
        <v>323.1</v>
      </c>
      <c r="C18" s="20" t="s">
        <v>19</v>
      </c>
      <c r="D18" s="46">
        <v>465456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465456</v>
      </c>
      <c r="O18" s="47">
        <f t="shared" si="1"/>
        <v>118.31621759023895</v>
      </c>
      <c r="P18" s="9"/>
    </row>
    <row r="19" spans="1:16" ht="15">
      <c r="A19" s="12"/>
      <c r="B19" s="25">
        <v>323.4</v>
      </c>
      <c r="C19" s="20" t="s">
        <v>20</v>
      </c>
      <c r="D19" s="46">
        <v>7972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7972</v>
      </c>
      <c r="O19" s="47">
        <f t="shared" si="1"/>
        <v>2.0264361972547027</v>
      </c>
      <c r="P19" s="9"/>
    </row>
    <row r="20" spans="1:16" ht="15">
      <c r="A20" s="12"/>
      <c r="B20" s="25">
        <v>323.7</v>
      </c>
      <c r="C20" s="20" t="s">
        <v>21</v>
      </c>
      <c r="D20" s="46">
        <v>127631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127631</v>
      </c>
      <c r="O20" s="47">
        <f t="shared" si="1"/>
        <v>32.44306049822064</v>
      </c>
      <c r="P20" s="9"/>
    </row>
    <row r="21" spans="1:16" ht="15">
      <c r="A21" s="12"/>
      <c r="B21" s="25">
        <v>329</v>
      </c>
      <c r="C21" s="20" t="s">
        <v>22</v>
      </c>
      <c r="D21" s="46">
        <v>85007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85007</v>
      </c>
      <c r="O21" s="47">
        <f t="shared" si="1"/>
        <v>21.60828673106253</v>
      </c>
      <c r="P21" s="9"/>
    </row>
    <row r="22" spans="1:16" ht="15.75">
      <c r="A22" s="29" t="s">
        <v>23</v>
      </c>
      <c r="B22" s="30"/>
      <c r="C22" s="31"/>
      <c r="D22" s="32">
        <f aca="true" t="shared" si="5" ref="D22:M22">SUM(D23:D27)</f>
        <v>663773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663773</v>
      </c>
      <c r="O22" s="45">
        <f t="shared" si="1"/>
        <v>168.7272496187087</v>
      </c>
      <c r="P22" s="10"/>
    </row>
    <row r="23" spans="1:16" ht="15">
      <c r="A23" s="12"/>
      <c r="B23" s="25">
        <v>334.2</v>
      </c>
      <c r="C23" s="20" t="s">
        <v>25</v>
      </c>
      <c r="D23" s="46">
        <v>71842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71842</v>
      </c>
      <c r="O23" s="47">
        <f t="shared" si="1"/>
        <v>18.261820030503305</v>
      </c>
      <c r="P23" s="9"/>
    </row>
    <row r="24" spans="1:16" ht="15">
      <c r="A24" s="12"/>
      <c r="B24" s="25">
        <v>334.9</v>
      </c>
      <c r="C24" s="20" t="s">
        <v>26</v>
      </c>
      <c r="D24" s="46">
        <v>136700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136700</v>
      </c>
      <c r="O24" s="47">
        <f t="shared" si="1"/>
        <v>34.74834773767158</v>
      </c>
      <c r="P24" s="9"/>
    </row>
    <row r="25" spans="1:16" ht="15">
      <c r="A25" s="12"/>
      <c r="B25" s="25">
        <v>335.12</v>
      </c>
      <c r="C25" s="20" t="s">
        <v>73</v>
      </c>
      <c r="D25" s="46">
        <v>138383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138383</v>
      </c>
      <c r="O25" s="47">
        <f t="shared" si="1"/>
        <v>35.17615658362989</v>
      </c>
      <c r="P25" s="9"/>
    </row>
    <row r="26" spans="1:16" ht="15">
      <c r="A26" s="12"/>
      <c r="B26" s="25">
        <v>335.15</v>
      </c>
      <c r="C26" s="20" t="s">
        <v>74</v>
      </c>
      <c r="D26" s="46">
        <v>7347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7347</v>
      </c>
      <c r="O26" s="47">
        <f t="shared" si="1"/>
        <v>1.8675648195221148</v>
      </c>
      <c r="P26" s="9"/>
    </row>
    <row r="27" spans="1:16" ht="15">
      <c r="A27" s="12"/>
      <c r="B27" s="25">
        <v>335.18</v>
      </c>
      <c r="C27" s="20" t="s">
        <v>75</v>
      </c>
      <c r="D27" s="46">
        <v>309501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309501</v>
      </c>
      <c r="O27" s="47">
        <f t="shared" si="1"/>
        <v>78.6733604473818</v>
      </c>
      <c r="P27" s="9"/>
    </row>
    <row r="28" spans="1:16" ht="15.75">
      <c r="A28" s="29" t="s">
        <v>34</v>
      </c>
      <c r="B28" s="30"/>
      <c r="C28" s="31"/>
      <c r="D28" s="32">
        <f aca="true" t="shared" si="6" ref="D28:M28">SUM(D29:D30)</f>
        <v>47971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47971</v>
      </c>
      <c r="O28" s="45">
        <f t="shared" si="1"/>
        <v>12.193950177935942</v>
      </c>
      <c r="P28" s="10"/>
    </row>
    <row r="29" spans="1:16" ht="15">
      <c r="A29" s="12"/>
      <c r="B29" s="25">
        <v>341.9</v>
      </c>
      <c r="C29" s="20" t="s">
        <v>76</v>
      </c>
      <c r="D29" s="46">
        <v>41465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41465</v>
      </c>
      <c r="O29" s="47">
        <f t="shared" si="1"/>
        <v>10.540162684290799</v>
      </c>
      <c r="P29" s="9"/>
    </row>
    <row r="30" spans="1:16" ht="15">
      <c r="A30" s="12"/>
      <c r="B30" s="25">
        <v>342.9</v>
      </c>
      <c r="C30" s="20" t="s">
        <v>37</v>
      </c>
      <c r="D30" s="46">
        <v>6506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6506</v>
      </c>
      <c r="O30" s="47">
        <f t="shared" si="1"/>
        <v>1.6537874936451449</v>
      </c>
      <c r="P30" s="9"/>
    </row>
    <row r="31" spans="1:16" ht="15.75">
      <c r="A31" s="29" t="s">
        <v>35</v>
      </c>
      <c r="B31" s="30"/>
      <c r="C31" s="31"/>
      <c r="D31" s="32">
        <f aca="true" t="shared" si="7" ref="D31:M31">SUM(D32:D34)</f>
        <v>108595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108595</v>
      </c>
      <c r="O31" s="45">
        <f t="shared" si="1"/>
        <v>27.604219623792577</v>
      </c>
      <c r="P31" s="10"/>
    </row>
    <row r="32" spans="1:16" ht="15">
      <c r="A32" s="13"/>
      <c r="B32" s="39">
        <v>351.3</v>
      </c>
      <c r="C32" s="21" t="s">
        <v>41</v>
      </c>
      <c r="D32" s="46">
        <v>14818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14818</v>
      </c>
      <c r="O32" s="47">
        <f t="shared" si="1"/>
        <v>3.766649720386375</v>
      </c>
      <c r="P32" s="9"/>
    </row>
    <row r="33" spans="1:16" ht="15">
      <c r="A33" s="13"/>
      <c r="B33" s="39">
        <v>351.9</v>
      </c>
      <c r="C33" s="21" t="s">
        <v>77</v>
      </c>
      <c r="D33" s="46">
        <v>6804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6804</v>
      </c>
      <c r="O33" s="47">
        <f t="shared" si="1"/>
        <v>1.7295373665480427</v>
      </c>
      <c r="P33" s="9"/>
    </row>
    <row r="34" spans="1:16" ht="15">
      <c r="A34" s="13"/>
      <c r="B34" s="39">
        <v>354</v>
      </c>
      <c r="C34" s="21" t="s">
        <v>42</v>
      </c>
      <c r="D34" s="46">
        <v>86973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86973</v>
      </c>
      <c r="O34" s="47">
        <f t="shared" si="1"/>
        <v>22.10803253685816</v>
      </c>
      <c r="P34" s="9"/>
    </row>
    <row r="35" spans="1:16" ht="15.75">
      <c r="A35" s="29" t="s">
        <v>4</v>
      </c>
      <c r="B35" s="30"/>
      <c r="C35" s="31"/>
      <c r="D35" s="32">
        <f aca="true" t="shared" si="8" ref="D35:M35">SUM(D36:D40)</f>
        <v>442167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1089981</v>
      </c>
      <c r="L35" s="32">
        <f t="shared" si="8"/>
        <v>0</v>
      </c>
      <c r="M35" s="32">
        <f t="shared" si="8"/>
        <v>0</v>
      </c>
      <c r="N35" s="32">
        <f t="shared" si="4"/>
        <v>1532148</v>
      </c>
      <c r="O35" s="45">
        <f t="shared" si="1"/>
        <v>389.46314184036606</v>
      </c>
      <c r="P35" s="10"/>
    </row>
    <row r="36" spans="1:16" ht="15">
      <c r="A36" s="12"/>
      <c r="B36" s="25">
        <v>361.1</v>
      </c>
      <c r="C36" s="20" t="s">
        <v>44</v>
      </c>
      <c r="D36" s="46">
        <v>100127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291176</v>
      </c>
      <c r="L36" s="46">
        <v>0</v>
      </c>
      <c r="M36" s="46">
        <v>0</v>
      </c>
      <c r="N36" s="46">
        <f t="shared" si="4"/>
        <v>391303</v>
      </c>
      <c r="O36" s="47">
        <f t="shared" si="1"/>
        <v>99.46695475343162</v>
      </c>
      <c r="P36" s="9"/>
    </row>
    <row r="37" spans="1:16" ht="15">
      <c r="A37" s="12"/>
      <c r="B37" s="25">
        <v>361.3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345631</v>
      </c>
      <c r="L37" s="46">
        <v>0</v>
      </c>
      <c r="M37" s="46">
        <v>0</v>
      </c>
      <c r="N37" s="46">
        <f t="shared" si="4"/>
        <v>345631</v>
      </c>
      <c r="O37" s="47">
        <f t="shared" si="1"/>
        <v>87.85739705134723</v>
      </c>
      <c r="P37" s="9"/>
    </row>
    <row r="38" spans="1:16" ht="15">
      <c r="A38" s="12"/>
      <c r="B38" s="25">
        <v>366</v>
      </c>
      <c r="C38" s="20" t="s">
        <v>48</v>
      </c>
      <c r="D38" s="46">
        <v>219226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219226</v>
      </c>
      <c r="O38" s="47">
        <f t="shared" si="1"/>
        <v>55.72597864768683</v>
      </c>
      <c r="P38" s="9"/>
    </row>
    <row r="39" spans="1:16" ht="15">
      <c r="A39" s="12"/>
      <c r="B39" s="25">
        <v>368</v>
      </c>
      <c r="C39" s="20" t="s">
        <v>49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453174</v>
      </c>
      <c r="L39" s="46">
        <v>0</v>
      </c>
      <c r="M39" s="46">
        <v>0</v>
      </c>
      <c r="N39" s="46">
        <f t="shared" si="4"/>
        <v>453174</v>
      </c>
      <c r="O39" s="47">
        <f t="shared" si="1"/>
        <v>115.19420437214032</v>
      </c>
      <c r="P39" s="9"/>
    </row>
    <row r="40" spans="1:16" ht="15">
      <c r="A40" s="12"/>
      <c r="B40" s="25">
        <v>369.9</v>
      </c>
      <c r="C40" s="20" t="s">
        <v>50</v>
      </c>
      <c r="D40" s="46">
        <v>122814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122814</v>
      </c>
      <c r="O40" s="47">
        <f t="shared" si="1"/>
        <v>31.21860701576004</v>
      </c>
      <c r="P40" s="9"/>
    </row>
    <row r="41" spans="1:16" ht="15.75">
      <c r="A41" s="29" t="s">
        <v>93</v>
      </c>
      <c r="B41" s="30"/>
      <c r="C41" s="31"/>
      <c r="D41" s="32">
        <f aca="true" t="shared" si="9" ref="D41:M41">SUM(D42:D42)</f>
        <v>90037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4"/>
        <v>90037</v>
      </c>
      <c r="O41" s="45">
        <f t="shared" si="1"/>
        <v>22.8868835790544</v>
      </c>
      <c r="P41" s="9"/>
    </row>
    <row r="42" spans="1:16" ht="15.75" thickBot="1">
      <c r="A42" s="12"/>
      <c r="B42" s="25">
        <v>384</v>
      </c>
      <c r="C42" s="20" t="s">
        <v>94</v>
      </c>
      <c r="D42" s="46">
        <v>90037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90037</v>
      </c>
      <c r="O42" s="47">
        <f t="shared" si="1"/>
        <v>22.8868835790544</v>
      </c>
      <c r="P42" s="9"/>
    </row>
    <row r="43" spans="1:119" ht="16.5" thickBot="1">
      <c r="A43" s="14" t="s">
        <v>39</v>
      </c>
      <c r="B43" s="23"/>
      <c r="C43" s="22"/>
      <c r="D43" s="15">
        <f aca="true" t="shared" si="10" ref="D43:M43">SUM(D5,D16,D22,D28,D31,D35,D41)</f>
        <v>8129541</v>
      </c>
      <c r="E43" s="15">
        <f t="shared" si="10"/>
        <v>0</v>
      </c>
      <c r="F43" s="15">
        <f t="shared" si="10"/>
        <v>0</v>
      </c>
      <c r="G43" s="15">
        <f t="shared" si="10"/>
        <v>0</v>
      </c>
      <c r="H43" s="15">
        <f t="shared" si="10"/>
        <v>0</v>
      </c>
      <c r="I43" s="15">
        <f t="shared" si="10"/>
        <v>0</v>
      </c>
      <c r="J43" s="15">
        <f t="shared" si="10"/>
        <v>0</v>
      </c>
      <c r="K43" s="15">
        <f t="shared" si="10"/>
        <v>1089981</v>
      </c>
      <c r="L43" s="15">
        <f t="shared" si="10"/>
        <v>0</v>
      </c>
      <c r="M43" s="15">
        <f t="shared" si="10"/>
        <v>0</v>
      </c>
      <c r="N43" s="15">
        <f t="shared" si="4"/>
        <v>9219522</v>
      </c>
      <c r="O43" s="38">
        <f t="shared" si="1"/>
        <v>2343.5490594814437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102</v>
      </c>
      <c r="M45" s="48"/>
      <c r="N45" s="48"/>
      <c r="O45" s="43">
        <v>3934</v>
      </c>
    </row>
    <row r="46" spans="1:15" ht="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5" ht="15.75" customHeight="1" thickBot="1">
      <c r="A47" s="52" t="s">
        <v>66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52</v>
      </c>
      <c r="F4" s="34" t="s">
        <v>53</v>
      </c>
      <c r="G4" s="34" t="s">
        <v>54</v>
      </c>
      <c r="H4" s="34" t="s">
        <v>6</v>
      </c>
      <c r="I4" s="34" t="s">
        <v>7</v>
      </c>
      <c r="J4" s="35" t="s">
        <v>55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4665871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4665871</v>
      </c>
      <c r="O5" s="33">
        <f aca="true" t="shared" si="1" ref="O5:O43">(N5/O$45)</f>
        <v>1200.0697016460906</v>
      </c>
      <c r="P5" s="6"/>
    </row>
    <row r="6" spans="1:16" ht="15">
      <c r="A6" s="12"/>
      <c r="B6" s="25">
        <v>311</v>
      </c>
      <c r="C6" s="20" t="s">
        <v>3</v>
      </c>
      <c r="D6" s="46">
        <v>3617346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3617346</v>
      </c>
      <c r="O6" s="47">
        <f t="shared" si="1"/>
        <v>930.3873456790124</v>
      </c>
      <c r="P6" s="9"/>
    </row>
    <row r="7" spans="1:16" ht="15">
      <c r="A7" s="12"/>
      <c r="B7" s="25">
        <v>312.1</v>
      </c>
      <c r="C7" s="20" t="s">
        <v>11</v>
      </c>
      <c r="D7" s="46">
        <v>122481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122481</v>
      </c>
      <c r="O7" s="47">
        <f t="shared" si="1"/>
        <v>31.502314814814813</v>
      </c>
      <c r="P7" s="9"/>
    </row>
    <row r="8" spans="1:16" ht="15">
      <c r="A8" s="12"/>
      <c r="B8" s="25">
        <v>312.3</v>
      </c>
      <c r="C8" s="20" t="s">
        <v>12</v>
      </c>
      <c r="D8" s="46">
        <v>21579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21579</v>
      </c>
      <c r="O8" s="47">
        <f t="shared" si="1"/>
        <v>5.550154320987654</v>
      </c>
      <c r="P8" s="9"/>
    </row>
    <row r="9" spans="1:16" ht="15">
      <c r="A9" s="12"/>
      <c r="B9" s="25">
        <v>312.41</v>
      </c>
      <c r="C9" s="20" t="s">
        <v>14</v>
      </c>
      <c r="D9" s="46">
        <v>48851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48851</v>
      </c>
      <c r="O9" s="47">
        <f t="shared" si="1"/>
        <v>12.564557613168724</v>
      </c>
      <c r="P9" s="9"/>
    </row>
    <row r="10" spans="1:16" ht="15">
      <c r="A10" s="12"/>
      <c r="B10" s="25">
        <v>312.42</v>
      </c>
      <c r="C10" s="20" t="s">
        <v>13</v>
      </c>
      <c r="D10" s="46">
        <v>106408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106408</v>
      </c>
      <c r="O10" s="47">
        <f t="shared" si="1"/>
        <v>27.368312757201647</v>
      </c>
      <c r="P10" s="9"/>
    </row>
    <row r="11" spans="1:16" ht="15">
      <c r="A11" s="12"/>
      <c r="B11" s="25">
        <v>312.52</v>
      </c>
      <c r="C11" s="20" t="s">
        <v>70</v>
      </c>
      <c r="D11" s="46">
        <v>38221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38221</v>
      </c>
      <c r="O11" s="47">
        <f t="shared" si="1"/>
        <v>9.830504115226338</v>
      </c>
      <c r="P11" s="9"/>
    </row>
    <row r="12" spans="1:16" ht="15">
      <c r="A12" s="12"/>
      <c r="B12" s="25">
        <v>312.6</v>
      </c>
      <c r="C12" s="20" t="s">
        <v>99</v>
      </c>
      <c r="D12" s="46">
        <v>204936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204936</v>
      </c>
      <c r="O12" s="47">
        <f t="shared" si="1"/>
        <v>52.70987654320987</v>
      </c>
      <c r="P12" s="9"/>
    </row>
    <row r="13" spans="1:16" ht="15">
      <c r="A13" s="12"/>
      <c r="B13" s="25">
        <v>314.9</v>
      </c>
      <c r="C13" s="20" t="s">
        <v>15</v>
      </c>
      <c r="D13" s="46">
        <v>217868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217868</v>
      </c>
      <c r="O13" s="47">
        <f t="shared" si="1"/>
        <v>56.03600823045267</v>
      </c>
      <c r="P13" s="9"/>
    </row>
    <row r="14" spans="1:16" ht="15">
      <c r="A14" s="12"/>
      <c r="B14" s="25">
        <v>315</v>
      </c>
      <c r="C14" s="20" t="s">
        <v>71</v>
      </c>
      <c r="D14" s="46">
        <v>239042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239042</v>
      </c>
      <c r="O14" s="47">
        <f t="shared" si="1"/>
        <v>61.48199588477366</v>
      </c>
      <c r="P14" s="9"/>
    </row>
    <row r="15" spans="1:16" ht="15">
      <c r="A15" s="12"/>
      <c r="B15" s="25">
        <v>316</v>
      </c>
      <c r="C15" s="20" t="s">
        <v>72</v>
      </c>
      <c r="D15" s="46">
        <v>49139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49139</v>
      </c>
      <c r="O15" s="47">
        <f t="shared" si="1"/>
        <v>12.638631687242798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SUM(D17:D21)</f>
        <v>1634089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43">SUM(D16:M16)</f>
        <v>1634089</v>
      </c>
      <c r="O16" s="45">
        <f t="shared" si="1"/>
        <v>420.2903806584362</v>
      </c>
      <c r="P16" s="10"/>
    </row>
    <row r="17" spans="1:16" ht="15">
      <c r="A17" s="12"/>
      <c r="B17" s="25">
        <v>322</v>
      </c>
      <c r="C17" s="20" t="s">
        <v>0</v>
      </c>
      <c r="D17" s="46">
        <v>827578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827578</v>
      </c>
      <c r="O17" s="47">
        <f t="shared" si="1"/>
        <v>212.85442386831275</v>
      </c>
      <c r="P17" s="9"/>
    </row>
    <row r="18" spans="1:16" ht="15">
      <c r="A18" s="12"/>
      <c r="B18" s="25">
        <v>323.1</v>
      </c>
      <c r="C18" s="20" t="s">
        <v>19</v>
      </c>
      <c r="D18" s="46">
        <v>450764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450764</v>
      </c>
      <c r="O18" s="47">
        <f t="shared" si="1"/>
        <v>115.9372427983539</v>
      </c>
      <c r="P18" s="9"/>
    </row>
    <row r="19" spans="1:16" ht="15">
      <c r="A19" s="12"/>
      <c r="B19" s="25">
        <v>323.4</v>
      </c>
      <c r="C19" s="20" t="s">
        <v>20</v>
      </c>
      <c r="D19" s="46">
        <v>6789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6789</v>
      </c>
      <c r="O19" s="47">
        <f t="shared" si="1"/>
        <v>1.746141975308642</v>
      </c>
      <c r="P19" s="9"/>
    </row>
    <row r="20" spans="1:16" ht="15">
      <c r="A20" s="12"/>
      <c r="B20" s="25">
        <v>323.7</v>
      </c>
      <c r="C20" s="20" t="s">
        <v>21</v>
      </c>
      <c r="D20" s="46">
        <v>122488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122488</v>
      </c>
      <c r="O20" s="47">
        <f t="shared" si="1"/>
        <v>31.504115226337447</v>
      </c>
      <c r="P20" s="9"/>
    </row>
    <row r="21" spans="1:16" ht="15">
      <c r="A21" s="12"/>
      <c r="B21" s="25">
        <v>329</v>
      </c>
      <c r="C21" s="20" t="s">
        <v>22</v>
      </c>
      <c r="D21" s="46">
        <v>226470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226470</v>
      </c>
      <c r="O21" s="47">
        <f t="shared" si="1"/>
        <v>58.248456790123456</v>
      </c>
      <c r="P21" s="9"/>
    </row>
    <row r="22" spans="1:16" ht="15.75">
      <c r="A22" s="29" t="s">
        <v>23</v>
      </c>
      <c r="B22" s="30"/>
      <c r="C22" s="31"/>
      <c r="D22" s="32">
        <f aca="true" t="shared" si="5" ref="D22:M22">SUM(D23:D27)</f>
        <v>693872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693872</v>
      </c>
      <c r="O22" s="45">
        <f t="shared" si="1"/>
        <v>178.46502057613168</v>
      </c>
      <c r="P22" s="10"/>
    </row>
    <row r="23" spans="1:16" ht="15">
      <c r="A23" s="12"/>
      <c r="B23" s="25">
        <v>334.2</v>
      </c>
      <c r="C23" s="20" t="s">
        <v>25</v>
      </c>
      <c r="D23" s="46">
        <v>64000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64000</v>
      </c>
      <c r="O23" s="47">
        <f t="shared" si="1"/>
        <v>16.46090534979424</v>
      </c>
      <c r="P23" s="9"/>
    </row>
    <row r="24" spans="1:16" ht="15">
      <c r="A24" s="12"/>
      <c r="B24" s="25">
        <v>334.9</v>
      </c>
      <c r="C24" s="20" t="s">
        <v>26</v>
      </c>
      <c r="D24" s="46">
        <v>180272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180272</v>
      </c>
      <c r="O24" s="47">
        <f t="shared" si="1"/>
        <v>46.36625514403292</v>
      </c>
      <c r="P24" s="9"/>
    </row>
    <row r="25" spans="1:16" ht="15">
      <c r="A25" s="12"/>
      <c r="B25" s="25">
        <v>335.12</v>
      </c>
      <c r="C25" s="20" t="s">
        <v>73</v>
      </c>
      <c r="D25" s="46">
        <v>137371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137371</v>
      </c>
      <c r="O25" s="47">
        <f t="shared" si="1"/>
        <v>35.33204732510288</v>
      </c>
      <c r="P25" s="9"/>
    </row>
    <row r="26" spans="1:16" ht="15">
      <c r="A26" s="12"/>
      <c r="B26" s="25">
        <v>335.15</v>
      </c>
      <c r="C26" s="20" t="s">
        <v>74</v>
      </c>
      <c r="D26" s="46">
        <v>11949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11949</v>
      </c>
      <c r="O26" s="47">
        <f t="shared" si="1"/>
        <v>3.0733024691358026</v>
      </c>
      <c r="P26" s="9"/>
    </row>
    <row r="27" spans="1:16" ht="15">
      <c r="A27" s="12"/>
      <c r="B27" s="25">
        <v>335.18</v>
      </c>
      <c r="C27" s="20" t="s">
        <v>75</v>
      </c>
      <c r="D27" s="46">
        <v>300280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300280</v>
      </c>
      <c r="O27" s="47">
        <f t="shared" si="1"/>
        <v>77.23251028806584</v>
      </c>
      <c r="P27" s="9"/>
    </row>
    <row r="28" spans="1:16" ht="15.75">
      <c r="A28" s="29" t="s">
        <v>34</v>
      </c>
      <c r="B28" s="30"/>
      <c r="C28" s="31"/>
      <c r="D28" s="32">
        <f aca="true" t="shared" si="6" ref="D28:M28">SUM(D29:D30)</f>
        <v>42879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42879</v>
      </c>
      <c r="O28" s="45">
        <f t="shared" si="1"/>
        <v>11.028549382716049</v>
      </c>
      <c r="P28" s="10"/>
    </row>
    <row r="29" spans="1:16" ht="15">
      <c r="A29" s="12"/>
      <c r="B29" s="25">
        <v>341.9</v>
      </c>
      <c r="C29" s="20" t="s">
        <v>76</v>
      </c>
      <c r="D29" s="46">
        <v>36713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36713</v>
      </c>
      <c r="O29" s="47">
        <f t="shared" si="1"/>
        <v>9.44264403292181</v>
      </c>
      <c r="P29" s="9"/>
    </row>
    <row r="30" spans="1:16" ht="15">
      <c r="A30" s="12"/>
      <c r="B30" s="25">
        <v>342.9</v>
      </c>
      <c r="C30" s="20" t="s">
        <v>37</v>
      </c>
      <c r="D30" s="46">
        <v>6166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6166</v>
      </c>
      <c r="O30" s="47">
        <f t="shared" si="1"/>
        <v>1.5859053497942386</v>
      </c>
      <c r="P30" s="9"/>
    </row>
    <row r="31" spans="1:16" ht="15.75">
      <c r="A31" s="29" t="s">
        <v>35</v>
      </c>
      <c r="B31" s="30"/>
      <c r="C31" s="31"/>
      <c r="D31" s="32">
        <f aca="true" t="shared" si="7" ref="D31:M31">SUM(D32:D34)</f>
        <v>128255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128255</v>
      </c>
      <c r="O31" s="45">
        <f t="shared" si="1"/>
        <v>32.987397119341566</v>
      </c>
      <c r="P31" s="10"/>
    </row>
    <row r="32" spans="1:16" ht="15">
      <c r="A32" s="13"/>
      <c r="B32" s="39">
        <v>351.3</v>
      </c>
      <c r="C32" s="21" t="s">
        <v>41</v>
      </c>
      <c r="D32" s="46">
        <v>15761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15761</v>
      </c>
      <c r="O32" s="47">
        <f t="shared" si="1"/>
        <v>4.053755144032922</v>
      </c>
      <c r="P32" s="9"/>
    </row>
    <row r="33" spans="1:16" ht="15">
      <c r="A33" s="13"/>
      <c r="B33" s="39">
        <v>351.9</v>
      </c>
      <c r="C33" s="21" t="s">
        <v>77</v>
      </c>
      <c r="D33" s="46">
        <v>10923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10923</v>
      </c>
      <c r="O33" s="47">
        <f t="shared" si="1"/>
        <v>2.809413580246914</v>
      </c>
      <c r="P33" s="9"/>
    </row>
    <row r="34" spans="1:16" ht="15">
      <c r="A34" s="13"/>
      <c r="B34" s="39">
        <v>354</v>
      </c>
      <c r="C34" s="21" t="s">
        <v>42</v>
      </c>
      <c r="D34" s="46">
        <v>101571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101571</v>
      </c>
      <c r="O34" s="47">
        <f t="shared" si="1"/>
        <v>26.124228395061728</v>
      </c>
      <c r="P34" s="9"/>
    </row>
    <row r="35" spans="1:16" ht="15.75">
      <c r="A35" s="29" t="s">
        <v>4</v>
      </c>
      <c r="B35" s="30"/>
      <c r="C35" s="31"/>
      <c r="D35" s="32">
        <f aca="true" t="shared" si="8" ref="D35:M35">SUM(D36:D40)</f>
        <v>200035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1270831</v>
      </c>
      <c r="L35" s="32">
        <f t="shared" si="8"/>
        <v>0</v>
      </c>
      <c r="M35" s="32">
        <f t="shared" si="8"/>
        <v>0</v>
      </c>
      <c r="N35" s="32">
        <f t="shared" si="4"/>
        <v>1470866</v>
      </c>
      <c r="O35" s="45">
        <f t="shared" si="1"/>
        <v>378.30915637860085</v>
      </c>
      <c r="P35" s="10"/>
    </row>
    <row r="36" spans="1:16" ht="15">
      <c r="A36" s="12"/>
      <c r="B36" s="25">
        <v>361.1</v>
      </c>
      <c r="C36" s="20" t="s">
        <v>44</v>
      </c>
      <c r="D36" s="46">
        <v>50445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191244</v>
      </c>
      <c r="L36" s="46">
        <v>0</v>
      </c>
      <c r="M36" s="46">
        <v>0</v>
      </c>
      <c r="N36" s="46">
        <f t="shared" si="4"/>
        <v>241689</v>
      </c>
      <c r="O36" s="47">
        <f t="shared" si="1"/>
        <v>62.16280864197531</v>
      </c>
      <c r="P36" s="9"/>
    </row>
    <row r="37" spans="1:16" ht="15">
      <c r="A37" s="12"/>
      <c r="B37" s="25">
        <v>361.3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741162</v>
      </c>
      <c r="L37" s="46">
        <v>0</v>
      </c>
      <c r="M37" s="46">
        <v>0</v>
      </c>
      <c r="N37" s="46">
        <f t="shared" si="4"/>
        <v>741162</v>
      </c>
      <c r="O37" s="47">
        <f t="shared" si="1"/>
        <v>190.6280864197531</v>
      </c>
      <c r="P37" s="9"/>
    </row>
    <row r="38" spans="1:16" ht="15">
      <c r="A38" s="12"/>
      <c r="B38" s="25">
        <v>366</v>
      </c>
      <c r="C38" s="20" t="s">
        <v>48</v>
      </c>
      <c r="D38" s="46">
        <v>57317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57317</v>
      </c>
      <c r="O38" s="47">
        <f t="shared" si="1"/>
        <v>14.742026748971194</v>
      </c>
      <c r="P38" s="9"/>
    </row>
    <row r="39" spans="1:16" ht="15">
      <c r="A39" s="12"/>
      <c r="B39" s="25">
        <v>368</v>
      </c>
      <c r="C39" s="20" t="s">
        <v>49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338425</v>
      </c>
      <c r="L39" s="46">
        <v>0</v>
      </c>
      <c r="M39" s="46">
        <v>0</v>
      </c>
      <c r="N39" s="46">
        <f t="shared" si="4"/>
        <v>338425</v>
      </c>
      <c r="O39" s="47">
        <f t="shared" si="1"/>
        <v>87.0434670781893</v>
      </c>
      <c r="P39" s="9"/>
    </row>
    <row r="40" spans="1:16" ht="15">
      <c r="A40" s="12"/>
      <c r="B40" s="25">
        <v>369.9</v>
      </c>
      <c r="C40" s="20" t="s">
        <v>50</v>
      </c>
      <c r="D40" s="46">
        <v>92273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92273</v>
      </c>
      <c r="O40" s="47">
        <f t="shared" si="1"/>
        <v>23.732767489711936</v>
      </c>
      <c r="P40" s="9"/>
    </row>
    <row r="41" spans="1:16" ht="15.75">
      <c r="A41" s="29" t="s">
        <v>93</v>
      </c>
      <c r="B41" s="30"/>
      <c r="C41" s="31"/>
      <c r="D41" s="32">
        <f aca="true" t="shared" si="9" ref="D41:M41">SUM(D42:D42)</f>
        <v>24170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4"/>
        <v>24170</v>
      </c>
      <c r="O41" s="45">
        <f t="shared" si="1"/>
        <v>6.216563786008231</v>
      </c>
      <c r="P41" s="9"/>
    </row>
    <row r="42" spans="1:16" ht="15.75" thickBot="1">
      <c r="A42" s="12"/>
      <c r="B42" s="25">
        <v>384</v>
      </c>
      <c r="C42" s="20" t="s">
        <v>94</v>
      </c>
      <c r="D42" s="46">
        <v>24170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24170</v>
      </c>
      <c r="O42" s="47">
        <f t="shared" si="1"/>
        <v>6.216563786008231</v>
      </c>
      <c r="P42" s="9"/>
    </row>
    <row r="43" spans="1:119" ht="16.5" thickBot="1">
      <c r="A43" s="14" t="s">
        <v>39</v>
      </c>
      <c r="B43" s="23"/>
      <c r="C43" s="22"/>
      <c r="D43" s="15">
        <f aca="true" t="shared" si="10" ref="D43:M43">SUM(D5,D16,D22,D28,D31,D35,D41)</f>
        <v>7389171</v>
      </c>
      <c r="E43" s="15">
        <f t="shared" si="10"/>
        <v>0</v>
      </c>
      <c r="F43" s="15">
        <f t="shared" si="10"/>
        <v>0</v>
      </c>
      <c r="G43" s="15">
        <f t="shared" si="10"/>
        <v>0</v>
      </c>
      <c r="H43" s="15">
        <f t="shared" si="10"/>
        <v>0</v>
      </c>
      <c r="I43" s="15">
        <f t="shared" si="10"/>
        <v>0</v>
      </c>
      <c r="J43" s="15">
        <f t="shared" si="10"/>
        <v>0</v>
      </c>
      <c r="K43" s="15">
        <f t="shared" si="10"/>
        <v>1270831</v>
      </c>
      <c r="L43" s="15">
        <f t="shared" si="10"/>
        <v>0</v>
      </c>
      <c r="M43" s="15">
        <f t="shared" si="10"/>
        <v>0</v>
      </c>
      <c r="N43" s="15">
        <f t="shared" si="4"/>
        <v>8660002</v>
      </c>
      <c r="O43" s="38">
        <f t="shared" si="1"/>
        <v>2227.366769547325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100</v>
      </c>
      <c r="M45" s="48"/>
      <c r="N45" s="48"/>
      <c r="O45" s="43">
        <v>3888</v>
      </c>
    </row>
    <row r="46" spans="1:15" ht="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5" ht="15.75" customHeight="1" thickBot="1">
      <c r="A47" s="52" t="s">
        <v>66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52</v>
      </c>
      <c r="F4" s="34" t="s">
        <v>53</v>
      </c>
      <c r="G4" s="34" t="s">
        <v>54</v>
      </c>
      <c r="H4" s="34" t="s">
        <v>6</v>
      </c>
      <c r="I4" s="34" t="s">
        <v>7</v>
      </c>
      <c r="J4" s="35" t="s">
        <v>55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4275551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4275551</v>
      </c>
      <c r="O5" s="33">
        <f aca="true" t="shared" si="1" ref="O5:O40">(N5/O$42)</f>
        <v>1103.9377743351408</v>
      </c>
      <c r="P5" s="6"/>
    </row>
    <row r="6" spans="1:16" ht="15">
      <c r="A6" s="12"/>
      <c r="B6" s="25">
        <v>311</v>
      </c>
      <c r="C6" s="20" t="s">
        <v>3</v>
      </c>
      <c r="D6" s="46">
        <v>3378209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3378209</v>
      </c>
      <c r="O6" s="47">
        <f t="shared" si="1"/>
        <v>872.2460624838626</v>
      </c>
      <c r="P6" s="9"/>
    </row>
    <row r="7" spans="1:16" ht="15">
      <c r="A7" s="12"/>
      <c r="B7" s="25">
        <v>312.1</v>
      </c>
      <c r="C7" s="20" t="s">
        <v>11</v>
      </c>
      <c r="D7" s="46">
        <v>118819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118819</v>
      </c>
      <c r="O7" s="47">
        <f t="shared" si="1"/>
        <v>30.678801962303123</v>
      </c>
      <c r="P7" s="9"/>
    </row>
    <row r="8" spans="1:16" ht="15">
      <c r="A8" s="12"/>
      <c r="B8" s="25">
        <v>312.3</v>
      </c>
      <c r="C8" s="20" t="s">
        <v>12</v>
      </c>
      <c r="D8" s="46">
        <v>21313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21313</v>
      </c>
      <c r="O8" s="47">
        <f t="shared" si="1"/>
        <v>5.50296927446424</v>
      </c>
      <c r="P8" s="9"/>
    </row>
    <row r="9" spans="1:16" ht="15">
      <c r="A9" s="12"/>
      <c r="B9" s="25">
        <v>312.41</v>
      </c>
      <c r="C9" s="20" t="s">
        <v>14</v>
      </c>
      <c r="D9" s="46">
        <v>47390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47390</v>
      </c>
      <c r="O9" s="47">
        <f t="shared" si="1"/>
        <v>12.235992770462174</v>
      </c>
      <c r="P9" s="9"/>
    </row>
    <row r="10" spans="1:16" ht="15">
      <c r="A10" s="12"/>
      <c r="B10" s="25">
        <v>312.42</v>
      </c>
      <c r="C10" s="20" t="s">
        <v>13</v>
      </c>
      <c r="D10" s="46">
        <v>169965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169965</v>
      </c>
      <c r="O10" s="47">
        <f t="shared" si="1"/>
        <v>43.8845855925639</v>
      </c>
      <c r="P10" s="9"/>
    </row>
    <row r="11" spans="1:16" ht="15">
      <c r="A11" s="12"/>
      <c r="B11" s="25">
        <v>312.52</v>
      </c>
      <c r="C11" s="20" t="s">
        <v>70</v>
      </c>
      <c r="D11" s="46">
        <v>42959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42959</v>
      </c>
      <c r="O11" s="47">
        <f t="shared" si="1"/>
        <v>11.091918409501679</v>
      </c>
      <c r="P11" s="9"/>
    </row>
    <row r="12" spans="1:16" ht="15">
      <c r="A12" s="12"/>
      <c r="B12" s="25">
        <v>314.9</v>
      </c>
      <c r="C12" s="20" t="s">
        <v>15</v>
      </c>
      <c r="D12" s="46">
        <v>215761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215761</v>
      </c>
      <c r="O12" s="47">
        <f t="shared" si="1"/>
        <v>55.70901110250452</v>
      </c>
      <c r="P12" s="9"/>
    </row>
    <row r="13" spans="1:16" ht="15">
      <c r="A13" s="12"/>
      <c r="B13" s="25">
        <v>315</v>
      </c>
      <c r="C13" s="20" t="s">
        <v>71</v>
      </c>
      <c r="D13" s="46">
        <v>235367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235367</v>
      </c>
      <c r="O13" s="47">
        <f t="shared" si="1"/>
        <v>60.7712367673638</v>
      </c>
      <c r="P13" s="9"/>
    </row>
    <row r="14" spans="1:16" ht="15">
      <c r="A14" s="12"/>
      <c r="B14" s="25">
        <v>316</v>
      </c>
      <c r="C14" s="20" t="s">
        <v>72</v>
      </c>
      <c r="D14" s="46">
        <v>45768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45768</v>
      </c>
      <c r="O14" s="47">
        <f t="shared" si="1"/>
        <v>11.81719597211464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SUM(D16:D20)</f>
        <v>1604027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40">SUM(D15:M15)</f>
        <v>1604027</v>
      </c>
      <c r="O15" s="45">
        <f t="shared" si="1"/>
        <v>414.15620965659696</v>
      </c>
      <c r="P15" s="10"/>
    </row>
    <row r="16" spans="1:16" ht="15">
      <c r="A16" s="12"/>
      <c r="B16" s="25">
        <v>322</v>
      </c>
      <c r="C16" s="20" t="s">
        <v>0</v>
      </c>
      <c r="D16" s="46">
        <v>982100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982100</v>
      </c>
      <c r="O16" s="47">
        <f t="shared" si="1"/>
        <v>253.5760392460625</v>
      </c>
      <c r="P16" s="9"/>
    </row>
    <row r="17" spans="1:16" ht="15">
      <c r="A17" s="12"/>
      <c r="B17" s="25">
        <v>323.1</v>
      </c>
      <c r="C17" s="20" t="s">
        <v>19</v>
      </c>
      <c r="D17" s="46">
        <v>438404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438404</v>
      </c>
      <c r="O17" s="47">
        <f t="shared" si="1"/>
        <v>113.19493932352182</v>
      </c>
      <c r="P17" s="9"/>
    </row>
    <row r="18" spans="1:16" ht="15">
      <c r="A18" s="12"/>
      <c r="B18" s="25">
        <v>323.4</v>
      </c>
      <c r="C18" s="20" t="s">
        <v>20</v>
      </c>
      <c r="D18" s="46">
        <v>6799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6799</v>
      </c>
      <c r="O18" s="47">
        <f t="shared" si="1"/>
        <v>1.7554867028143557</v>
      </c>
      <c r="P18" s="9"/>
    </row>
    <row r="19" spans="1:16" ht="15">
      <c r="A19" s="12"/>
      <c r="B19" s="25">
        <v>323.7</v>
      </c>
      <c r="C19" s="20" t="s">
        <v>21</v>
      </c>
      <c r="D19" s="46">
        <v>112286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112286</v>
      </c>
      <c r="O19" s="47">
        <f t="shared" si="1"/>
        <v>28.991995868835527</v>
      </c>
      <c r="P19" s="9"/>
    </row>
    <row r="20" spans="1:16" ht="15">
      <c r="A20" s="12"/>
      <c r="B20" s="25">
        <v>329</v>
      </c>
      <c r="C20" s="20" t="s">
        <v>22</v>
      </c>
      <c r="D20" s="46">
        <v>64438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64438</v>
      </c>
      <c r="O20" s="47">
        <f t="shared" si="1"/>
        <v>16.63774851536277</v>
      </c>
      <c r="P20" s="9"/>
    </row>
    <row r="21" spans="1:16" ht="15.75">
      <c r="A21" s="29" t="s">
        <v>23</v>
      </c>
      <c r="B21" s="30"/>
      <c r="C21" s="31"/>
      <c r="D21" s="32">
        <f aca="true" t="shared" si="5" ref="D21:M21">SUM(D22:D26)</f>
        <v>960991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960991</v>
      </c>
      <c r="O21" s="45">
        <f t="shared" si="1"/>
        <v>248.12574231861606</v>
      </c>
      <c r="P21" s="10"/>
    </row>
    <row r="22" spans="1:16" ht="15">
      <c r="A22" s="12"/>
      <c r="B22" s="25">
        <v>334.2</v>
      </c>
      <c r="C22" s="20" t="s">
        <v>25</v>
      </c>
      <c r="D22" s="46">
        <v>66000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66000</v>
      </c>
      <c r="O22" s="47">
        <f t="shared" si="1"/>
        <v>17.041053446940357</v>
      </c>
      <c r="P22" s="9"/>
    </row>
    <row r="23" spans="1:16" ht="15">
      <c r="A23" s="12"/>
      <c r="B23" s="25">
        <v>334.9</v>
      </c>
      <c r="C23" s="20" t="s">
        <v>26</v>
      </c>
      <c r="D23" s="46">
        <v>456954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456954</v>
      </c>
      <c r="O23" s="47">
        <f t="shared" si="1"/>
        <v>117.98450813323005</v>
      </c>
      <c r="P23" s="9"/>
    </row>
    <row r="24" spans="1:16" ht="15">
      <c r="A24" s="12"/>
      <c r="B24" s="25">
        <v>335.12</v>
      </c>
      <c r="C24" s="20" t="s">
        <v>73</v>
      </c>
      <c r="D24" s="46">
        <v>136710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136710</v>
      </c>
      <c r="O24" s="47">
        <f t="shared" si="1"/>
        <v>35.29821843532146</v>
      </c>
      <c r="P24" s="9"/>
    </row>
    <row r="25" spans="1:16" ht="15">
      <c r="A25" s="12"/>
      <c r="B25" s="25">
        <v>335.15</v>
      </c>
      <c r="C25" s="20" t="s">
        <v>74</v>
      </c>
      <c r="D25" s="46">
        <v>5316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5316</v>
      </c>
      <c r="O25" s="47">
        <f t="shared" si="1"/>
        <v>1.372579395817196</v>
      </c>
      <c r="P25" s="9"/>
    </row>
    <row r="26" spans="1:16" ht="15">
      <c r="A26" s="12"/>
      <c r="B26" s="25">
        <v>335.18</v>
      </c>
      <c r="C26" s="20" t="s">
        <v>75</v>
      </c>
      <c r="D26" s="46">
        <v>296011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296011</v>
      </c>
      <c r="O26" s="47">
        <f t="shared" si="1"/>
        <v>76.429382907307</v>
      </c>
      <c r="P26" s="9"/>
    </row>
    <row r="27" spans="1:16" ht="15.75">
      <c r="A27" s="29" t="s">
        <v>34</v>
      </c>
      <c r="B27" s="30"/>
      <c r="C27" s="31"/>
      <c r="D27" s="32">
        <f aca="true" t="shared" si="6" ref="D27:M27">SUM(D28:D29)</f>
        <v>14113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14113</v>
      </c>
      <c r="O27" s="45">
        <f t="shared" si="1"/>
        <v>3.643945262070746</v>
      </c>
      <c r="P27" s="10"/>
    </row>
    <row r="28" spans="1:16" ht="15">
      <c r="A28" s="12"/>
      <c r="B28" s="25">
        <v>341.9</v>
      </c>
      <c r="C28" s="20" t="s">
        <v>76</v>
      </c>
      <c r="D28" s="46">
        <v>9406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9406</v>
      </c>
      <c r="O28" s="47">
        <f t="shared" si="1"/>
        <v>2.4286083139684997</v>
      </c>
      <c r="P28" s="9"/>
    </row>
    <row r="29" spans="1:16" ht="15">
      <c r="A29" s="12"/>
      <c r="B29" s="25">
        <v>342.9</v>
      </c>
      <c r="C29" s="20" t="s">
        <v>37</v>
      </c>
      <c r="D29" s="46">
        <v>4707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4707</v>
      </c>
      <c r="O29" s="47">
        <f t="shared" si="1"/>
        <v>1.2153369481022462</v>
      </c>
      <c r="P29" s="9"/>
    </row>
    <row r="30" spans="1:16" ht="15.75">
      <c r="A30" s="29" t="s">
        <v>35</v>
      </c>
      <c r="B30" s="30"/>
      <c r="C30" s="31"/>
      <c r="D30" s="32">
        <f aca="true" t="shared" si="7" ref="D30:M30">SUM(D31:D33)</f>
        <v>107809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107809</v>
      </c>
      <c r="O30" s="45">
        <f t="shared" si="1"/>
        <v>27.836044410018072</v>
      </c>
      <c r="P30" s="10"/>
    </row>
    <row r="31" spans="1:16" ht="15">
      <c r="A31" s="13"/>
      <c r="B31" s="39">
        <v>351.3</v>
      </c>
      <c r="C31" s="21" t="s">
        <v>41</v>
      </c>
      <c r="D31" s="46">
        <v>1800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1800</v>
      </c>
      <c r="O31" s="47">
        <f t="shared" si="1"/>
        <v>0.46475600309837334</v>
      </c>
      <c r="P31" s="9"/>
    </row>
    <row r="32" spans="1:16" ht="15">
      <c r="A32" s="13"/>
      <c r="B32" s="39">
        <v>351.9</v>
      </c>
      <c r="C32" s="21" t="s">
        <v>77</v>
      </c>
      <c r="D32" s="46">
        <v>25419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25419</v>
      </c>
      <c r="O32" s="47">
        <f t="shared" si="1"/>
        <v>6.563129357087529</v>
      </c>
      <c r="P32" s="9"/>
    </row>
    <row r="33" spans="1:16" ht="15">
      <c r="A33" s="13"/>
      <c r="B33" s="39">
        <v>354</v>
      </c>
      <c r="C33" s="21" t="s">
        <v>42</v>
      </c>
      <c r="D33" s="46">
        <v>80590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80590</v>
      </c>
      <c r="O33" s="47">
        <f t="shared" si="1"/>
        <v>20.80815904983217</v>
      </c>
      <c r="P33" s="9"/>
    </row>
    <row r="34" spans="1:16" ht="15.75">
      <c r="A34" s="29" t="s">
        <v>4</v>
      </c>
      <c r="B34" s="30"/>
      <c r="C34" s="31"/>
      <c r="D34" s="32">
        <f aca="true" t="shared" si="8" ref="D34:M34">SUM(D35:D39)</f>
        <v>175918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848682</v>
      </c>
      <c r="L34" s="32">
        <f t="shared" si="8"/>
        <v>0</v>
      </c>
      <c r="M34" s="32">
        <f t="shared" si="8"/>
        <v>0</v>
      </c>
      <c r="N34" s="32">
        <f t="shared" si="4"/>
        <v>1024600</v>
      </c>
      <c r="O34" s="45">
        <f t="shared" si="1"/>
        <v>264.54944487477405</v>
      </c>
      <c r="P34" s="10"/>
    </row>
    <row r="35" spans="1:16" ht="15">
      <c r="A35" s="12"/>
      <c r="B35" s="25">
        <v>361.1</v>
      </c>
      <c r="C35" s="20" t="s">
        <v>44</v>
      </c>
      <c r="D35" s="46">
        <v>23850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183635</v>
      </c>
      <c r="L35" s="46">
        <v>0</v>
      </c>
      <c r="M35" s="46">
        <v>0</v>
      </c>
      <c r="N35" s="46">
        <f t="shared" si="4"/>
        <v>207485</v>
      </c>
      <c r="O35" s="47">
        <f t="shared" si="1"/>
        <v>53.572166279369995</v>
      </c>
      <c r="P35" s="9"/>
    </row>
    <row r="36" spans="1:16" ht="15">
      <c r="A36" s="12"/>
      <c r="B36" s="25">
        <v>361.3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369846</v>
      </c>
      <c r="L36" s="46">
        <v>0</v>
      </c>
      <c r="M36" s="46">
        <v>0</v>
      </c>
      <c r="N36" s="46">
        <f t="shared" si="4"/>
        <v>369846</v>
      </c>
      <c r="O36" s="47">
        <f t="shared" si="1"/>
        <v>95.49341595662277</v>
      </c>
      <c r="P36" s="9"/>
    </row>
    <row r="37" spans="1:16" ht="15">
      <c r="A37" s="12"/>
      <c r="B37" s="25">
        <v>366</v>
      </c>
      <c r="C37" s="20" t="s">
        <v>48</v>
      </c>
      <c r="D37" s="46">
        <v>54318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54318</v>
      </c>
      <c r="O37" s="47">
        <f t="shared" si="1"/>
        <v>14.024786986831913</v>
      </c>
      <c r="P37" s="9"/>
    </row>
    <row r="38" spans="1:16" ht="15">
      <c r="A38" s="12"/>
      <c r="B38" s="25">
        <v>368</v>
      </c>
      <c r="C38" s="20" t="s">
        <v>49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295201</v>
      </c>
      <c r="L38" s="46">
        <v>0</v>
      </c>
      <c r="M38" s="46">
        <v>0</v>
      </c>
      <c r="N38" s="46">
        <f t="shared" si="4"/>
        <v>295201</v>
      </c>
      <c r="O38" s="47">
        <f t="shared" si="1"/>
        <v>76.22024270591272</v>
      </c>
      <c r="P38" s="9"/>
    </row>
    <row r="39" spans="1:16" ht="15.75" thickBot="1">
      <c r="A39" s="12"/>
      <c r="B39" s="25">
        <v>369.9</v>
      </c>
      <c r="C39" s="20" t="s">
        <v>50</v>
      </c>
      <c r="D39" s="46">
        <v>97750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97750</v>
      </c>
      <c r="O39" s="47">
        <f t="shared" si="1"/>
        <v>25.238832946036663</v>
      </c>
      <c r="P39" s="9"/>
    </row>
    <row r="40" spans="1:119" ht="16.5" thickBot="1">
      <c r="A40" s="14" t="s">
        <v>39</v>
      </c>
      <c r="B40" s="23"/>
      <c r="C40" s="22"/>
      <c r="D40" s="15">
        <f>SUM(D5,D15,D21,D27,D30,D34)</f>
        <v>7138409</v>
      </c>
      <c r="E40" s="15">
        <f aca="true" t="shared" si="9" ref="E40:M40">SUM(E5,E15,E21,E27,E30,E34)</f>
        <v>0</v>
      </c>
      <c r="F40" s="15">
        <f t="shared" si="9"/>
        <v>0</v>
      </c>
      <c r="G40" s="15">
        <f t="shared" si="9"/>
        <v>0</v>
      </c>
      <c r="H40" s="15">
        <f t="shared" si="9"/>
        <v>0</v>
      </c>
      <c r="I40" s="15">
        <f t="shared" si="9"/>
        <v>0</v>
      </c>
      <c r="J40" s="15">
        <f t="shared" si="9"/>
        <v>0</v>
      </c>
      <c r="K40" s="15">
        <f t="shared" si="9"/>
        <v>848682</v>
      </c>
      <c r="L40" s="15">
        <f t="shared" si="9"/>
        <v>0</v>
      </c>
      <c r="M40" s="15">
        <f t="shared" si="9"/>
        <v>0</v>
      </c>
      <c r="N40" s="15">
        <f t="shared" si="4"/>
        <v>7987091</v>
      </c>
      <c r="O40" s="38">
        <f t="shared" si="1"/>
        <v>2062.249160857217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97</v>
      </c>
      <c r="M42" s="48"/>
      <c r="N42" s="48"/>
      <c r="O42" s="43">
        <v>3873</v>
      </c>
    </row>
    <row r="43" spans="1:15" ht="1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5" ht="15.75" customHeight="1" thickBot="1">
      <c r="A44" s="52" t="s">
        <v>66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52</v>
      </c>
      <c r="F4" s="34" t="s">
        <v>53</v>
      </c>
      <c r="G4" s="34" t="s">
        <v>54</v>
      </c>
      <c r="H4" s="34" t="s">
        <v>6</v>
      </c>
      <c r="I4" s="34" t="s">
        <v>7</v>
      </c>
      <c r="J4" s="35" t="s">
        <v>55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3326636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3326636</v>
      </c>
      <c r="O5" s="33">
        <f aca="true" t="shared" si="1" ref="O5:O42">(N5/O$44)</f>
        <v>863.8369254739029</v>
      </c>
      <c r="P5" s="6"/>
    </row>
    <row r="6" spans="1:16" ht="15">
      <c r="A6" s="12"/>
      <c r="B6" s="25">
        <v>311</v>
      </c>
      <c r="C6" s="20" t="s">
        <v>3</v>
      </c>
      <c r="D6" s="46">
        <v>2409379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2409379</v>
      </c>
      <c r="O6" s="47">
        <f t="shared" si="1"/>
        <v>625.6502207218904</v>
      </c>
      <c r="P6" s="9"/>
    </row>
    <row r="7" spans="1:16" ht="15">
      <c r="A7" s="12"/>
      <c r="B7" s="25">
        <v>312.1</v>
      </c>
      <c r="C7" s="20" t="s">
        <v>11</v>
      </c>
      <c r="D7" s="46">
        <v>112889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112889</v>
      </c>
      <c r="O7" s="47">
        <f t="shared" si="1"/>
        <v>29.314204102830434</v>
      </c>
      <c r="P7" s="9"/>
    </row>
    <row r="8" spans="1:16" ht="15">
      <c r="A8" s="12"/>
      <c r="B8" s="25">
        <v>312.3</v>
      </c>
      <c r="C8" s="20" t="s">
        <v>12</v>
      </c>
      <c r="D8" s="46">
        <v>20632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20632</v>
      </c>
      <c r="O8" s="47">
        <f t="shared" si="1"/>
        <v>5.3575694624772785</v>
      </c>
      <c r="P8" s="9"/>
    </row>
    <row r="9" spans="1:16" ht="15">
      <c r="A9" s="12"/>
      <c r="B9" s="25">
        <v>312.41</v>
      </c>
      <c r="C9" s="20" t="s">
        <v>14</v>
      </c>
      <c r="D9" s="46">
        <v>70745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70745</v>
      </c>
      <c r="O9" s="47">
        <f t="shared" si="1"/>
        <v>18.370553103090106</v>
      </c>
      <c r="P9" s="9"/>
    </row>
    <row r="10" spans="1:16" ht="15">
      <c r="A10" s="12"/>
      <c r="B10" s="25">
        <v>312.42</v>
      </c>
      <c r="C10" s="20" t="s">
        <v>13</v>
      </c>
      <c r="D10" s="46">
        <v>161495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161495</v>
      </c>
      <c r="O10" s="47">
        <f t="shared" si="1"/>
        <v>41.93586081537263</v>
      </c>
      <c r="P10" s="9"/>
    </row>
    <row r="11" spans="1:16" ht="15">
      <c r="A11" s="12"/>
      <c r="B11" s="25">
        <v>312.52</v>
      </c>
      <c r="C11" s="20" t="s">
        <v>70</v>
      </c>
      <c r="D11" s="46">
        <v>42398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42398</v>
      </c>
      <c r="O11" s="47">
        <f t="shared" si="1"/>
        <v>11.009607894053493</v>
      </c>
      <c r="P11" s="9"/>
    </row>
    <row r="12" spans="1:16" ht="15">
      <c r="A12" s="12"/>
      <c r="B12" s="25">
        <v>314.9</v>
      </c>
      <c r="C12" s="20" t="s">
        <v>15</v>
      </c>
      <c r="D12" s="46">
        <v>229814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229814</v>
      </c>
      <c r="O12" s="47">
        <f t="shared" si="1"/>
        <v>59.67644767592833</v>
      </c>
      <c r="P12" s="9"/>
    </row>
    <row r="13" spans="1:16" ht="15">
      <c r="A13" s="12"/>
      <c r="B13" s="25">
        <v>315</v>
      </c>
      <c r="C13" s="20" t="s">
        <v>71</v>
      </c>
      <c r="D13" s="46">
        <v>239064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239064</v>
      </c>
      <c r="O13" s="47">
        <f t="shared" si="1"/>
        <v>62.07842118930148</v>
      </c>
      <c r="P13" s="9"/>
    </row>
    <row r="14" spans="1:16" ht="15">
      <c r="A14" s="12"/>
      <c r="B14" s="25">
        <v>316</v>
      </c>
      <c r="C14" s="20" t="s">
        <v>72</v>
      </c>
      <c r="D14" s="46">
        <v>40220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40220</v>
      </c>
      <c r="O14" s="47">
        <f t="shared" si="1"/>
        <v>10.444040508958713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SUM(D16:D20)</f>
        <v>1156014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42">SUM(D15:M15)</f>
        <v>1156014</v>
      </c>
      <c r="O15" s="45">
        <f t="shared" si="1"/>
        <v>300.18540638795116</v>
      </c>
      <c r="P15" s="10"/>
    </row>
    <row r="16" spans="1:16" ht="15">
      <c r="A16" s="12"/>
      <c r="B16" s="25">
        <v>322</v>
      </c>
      <c r="C16" s="20" t="s">
        <v>0</v>
      </c>
      <c r="D16" s="46">
        <v>567843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567843</v>
      </c>
      <c r="O16" s="47">
        <f t="shared" si="1"/>
        <v>147.45338873019995</v>
      </c>
      <c r="P16" s="9"/>
    </row>
    <row r="17" spans="1:16" ht="15">
      <c r="A17" s="12"/>
      <c r="B17" s="25">
        <v>323.1</v>
      </c>
      <c r="C17" s="20" t="s">
        <v>19</v>
      </c>
      <c r="D17" s="46">
        <v>446657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446657</v>
      </c>
      <c r="O17" s="47">
        <f t="shared" si="1"/>
        <v>115.98467930407686</v>
      </c>
      <c r="P17" s="9"/>
    </row>
    <row r="18" spans="1:16" ht="15">
      <c r="A18" s="12"/>
      <c r="B18" s="25">
        <v>323.4</v>
      </c>
      <c r="C18" s="20" t="s">
        <v>20</v>
      </c>
      <c r="D18" s="46">
        <v>6191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6191</v>
      </c>
      <c r="O18" s="47">
        <f t="shared" si="1"/>
        <v>1.6076343806803428</v>
      </c>
      <c r="P18" s="9"/>
    </row>
    <row r="19" spans="1:16" ht="15">
      <c r="A19" s="12"/>
      <c r="B19" s="25">
        <v>323.7</v>
      </c>
      <c r="C19" s="20" t="s">
        <v>21</v>
      </c>
      <c r="D19" s="46">
        <v>67840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67840</v>
      </c>
      <c r="O19" s="47">
        <f t="shared" si="1"/>
        <v>17.616203583484808</v>
      </c>
      <c r="P19" s="9"/>
    </row>
    <row r="20" spans="1:16" ht="15">
      <c r="A20" s="12"/>
      <c r="B20" s="25">
        <v>329</v>
      </c>
      <c r="C20" s="20" t="s">
        <v>22</v>
      </c>
      <c r="D20" s="46">
        <v>67483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67483</v>
      </c>
      <c r="O20" s="47">
        <f t="shared" si="1"/>
        <v>17.52350038950922</v>
      </c>
      <c r="P20" s="9"/>
    </row>
    <row r="21" spans="1:16" ht="15.75">
      <c r="A21" s="29" t="s">
        <v>23</v>
      </c>
      <c r="B21" s="30"/>
      <c r="C21" s="31"/>
      <c r="D21" s="32">
        <f aca="true" t="shared" si="5" ref="D21:M21">SUM(D22:D26)</f>
        <v>539424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539424</v>
      </c>
      <c r="O21" s="45">
        <f t="shared" si="1"/>
        <v>140.07374707868087</v>
      </c>
      <c r="P21" s="10"/>
    </row>
    <row r="22" spans="1:16" ht="15">
      <c r="A22" s="12"/>
      <c r="B22" s="25">
        <v>334.2</v>
      </c>
      <c r="C22" s="20" t="s">
        <v>25</v>
      </c>
      <c r="D22" s="46">
        <v>42000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42000</v>
      </c>
      <c r="O22" s="47">
        <f t="shared" si="1"/>
        <v>10.906258114775383</v>
      </c>
      <c r="P22" s="9"/>
    </row>
    <row r="23" spans="1:16" ht="15">
      <c r="A23" s="12"/>
      <c r="B23" s="25">
        <v>334.9</v>
      </c>
      <c r="C23" s="20" t="s">
        <v>26</v>
      </c>
      <c r="D23" s="46">
        <v>68046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68046</v>
      </c>
      <c r="O23" s="47">
        <f t="shared" si="1"/>
        <v>17.66969618280966</v>
      </c>
      <c r="P23" s="9"/>
    </row>
    <row r="24" spans="1:16" ht="15">
      <c r="A24" s="12"/>
      <c r="B24" s="25">
        <v>335.12</v>
      </c>
      <c r="C24" s="20" t="s">
        <v>73</v>
      </c>
      <c r="D24" s="46">
        <v>136522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136522</v>
      </c>
      <c r="O24" s="47">
        <f t="shared" si="1"/>
        <v>35.45105167488964</v>
      </c>
      <c r="P24" s="9"/>
    </row>
    <row r="25" spans="1:16" ht="15">
      <c r="A25" s="12"/>
      <c r="B25" s="25">
        <v>335.15</v>
      </c>
      <c r="C25" s="20" t="s">
        <v>74</v>
      </c>
      <c r="D25" s="46">
        <v>5316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5316</v>
      </c>
      <c r="O25" s="47">
        <f t="shared" si="1"/>
        <v>1.3804206699558557</v>
      </c>
      <c r="P25" s="9"/>
    </row>
    <row r="26" spans="1:16" ht="15">
      <c r="A26" s="12"/>
      <c r="B26" s="25">
        <v>335.18</v>
      </c>
      <c r="C26" s="20" t="s">
        <v>75</v>
      </c>
      <c r="D26" s="46">
        <v>287540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287540</v>
      </c>
      <c r="O26" s="47">
        <f t="shared" si="1"/>
        <v>74.66632043625033</v>
      </c>
      <c r="P26" s="9"/>
    </row>
    <row r="27" spans="1:16" ht="15.75">
      <c r="A27" s="29" t="s">
        <v>34</v>
      </c>
      <c r="B27" s="30"/>
      <c r="C27" s="31"/>
      <c r="D27" s="32">
        <f aca="true" t="shared" si="6" ref="D27:M27">SUM(D28:D29)</f>
        <v>12181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12181</v>
      </c>
      <c r="O27" s="45">
        <f t="shared" si="1"/>
        <v>3.163074526097118</v>
      </c>
      <c r="P27" s="10"/>
    </row>
    <row r="28" spans="1:16" ht="15">
      <c r="A28" s="12"/>
      <c r="B28" s="25">
        <v>341.9</v>
      </c>
      <c r="C28" s="20" t="s">
        <v>76</v>
      </c>
      <c r="D28" s="46">
        <v>10206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10206</v>
      </c>
      <c r="O28" s="47">
        <f t="shared" si="1"/>
        <v>2.650220721890418</v>
      </c>
      <c r="P28" s="9"/>
    </row>
    <row r="29" spans="1:16" ht="15">
      <c r="A29" s="12"/>
      <c r="B29" s="25">
        <v>342.9</v>
      </c>
      <c r="C29" s="20" t="s">
        <v>37</v>
      </c>
      <c r="D29" s="46">
        <v>1975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1975</v>
      </c>
      <c r="O29" s="47">
        <f t="shared" si="1"/>
        <v>0.5128538042066996</v>
      </c>
      <c r="P29" s="9"/>
    </row>
    <row r="30" spans="1:16" ht="15.75">
      <c r="A30" s="29" t="s">
        <v>35</v>
      </c>
      <c r="B30" s="30"/>
      <c r="C30" s="31"/>
      <c r="D30" s="32">
        <f aca="true" t="shared" si="7" ref="D30:M30">SUM(D31:D33)</f>
        <v>111572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111572</v>
      </c>
      <c r="O30" s="45">
        <f t="shared" si="1"/>
        <v>28.972215009088547</v>
      </c>
      <c r="P30" s="10"/>
    </row>
    <row r="31" spans="1:16" ht="15">
      <c r="A31" s="13"/>
      <c r="B31" s="39">
        <v>351.3</v>
      </c>
      <c r="C31" s="21" t="s">
        <v>41</v>
      </c>
      <c r="D31" s="46">
        <v>1505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1505</v>
      </c>
      <c r="O31" s="47">
        <f t="shared" si="1"/>
        <v>0.3908075824461179</v>
      </c>
      <c r="P31" s="9"/>
    </row>
    <row r="32" spans="1:16" ht="15">
      <c r="A32" s="13"/>
      <c r="B32" s="39">
        <v>351.9</v>
      </c>
      <c r="C32" s="21" t="s">
        <v>77</v>
      </c>
      <c r="D32" s="46">
        <v>20952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20952</v>
      </c>
      <c r="O32" s="47">
        <f t="shared" si="1"/>
        <v>5.4406647623993765</v>
      </c>
      <c r="P32" s="9"/>
    </row>
    <row r="33" spans="1:16" ht="15">
      <c r="A33" s="13"/>
      <c r="B33" s="39">
        <v>354</v>
      </c>
      <c r="C33" s="21" t="s">
        <v>42</v>
      </c>
      <c r="D33" s="46">
        <v>89115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89115</v>
      </c>
      <c r="O33" s="47">
        <f t="shared" si="1"/>
        <v>23.140742664243053</v>
      </c>
      <c r="P33" s="9"/>
    </row>
    <row r="34" spans="1:16" ht="15.75">
      <c r="A34" s="29" t="s">
        <v>4</v>
      </c>
      <c r="B34" s="30"/>
      <c r="C34" s="31"/>
      <c r="D34" s="32">
        <f aca="true" t="shared" si="8" ref="D34:M34">SUM(D35:D39)</f>
        <v>225149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296102</v>
      </c>
      <c r="L34" s="32">
        <f t="shared" si="8"/>
        <v>0</v>
      </c>
      <c r="M34" s="32">
        <f t="shared" si="8"/>
        <v>0</v>
      </c>
      <c r="N34" s="32">
        <f t="shared" si="4"/>
        <v>521251</v>
      </c>
      <c r="O34" s="45">
        <f t="shared" si="1"/>
        <v>135.35471306154247</v>
      </c>
      <c r="P34" s="10"/>
    </row>
    <row r="35" spans="1:16" ht="15">
      <c r="A35" s="12"/>
      <c r="B35" s="25">
        <v>361.1</v>
      </c>
      <c r="C35" s="20" t="s">
        <v>44</v>
      </c>
      <c r="D35" s="46">
        <v>17414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186341</v>
      </c>
      <c r="L35" s="46">
        <v>0</v>
      </c>
      <c r="M35" s="46">
        <v>0</v>
      </c>
      <c r="N35" s="46">
        <f t="shared" si="4"/>
        <v>203755</v>
      </c>
      <c r="O35" s="47">
        <f t="shared" si="1"/>
        <v>52.90963386133472</v>
      </c>
      <c r="P35" s="9"/>
    </row>
    <row r="36" spans="1:16" ht="15">
      <c r="A36" s="12"/>
      <c r="B36" s="25">
        <v>361.3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-197494</v>
      </c>
      <c r="L36" s="46">
        <v>0</v>
      </c>
      <c r="M36" s="46">
        <v>0</v>
      </c>
      <c r="N36" s="46">
        <f t="shared" si="4"/>
        <v>-197494</v>
      </c>
      <c r="O36" s="47">
        <f t="shared" si="1"/>
        <v>-51.28382238379642</v>
      </c>
      <c r="P36" s="9"/>
    </row>
    <row r="37" spans="1:16" ht="15">
      <c r="A37" s="12"/>
      <c r="B37" s="25">
        <v>366</v>
      </c>
      <c r="C37" s="20" t="s">
        <v>48</v>
      </c>
      <c r="D37" s="46">
        <v>13700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13700</v>
      </c>
      <c r="O37" s="47">
        <f t="shared" si="1"/>
        <v>3.5575175279148272</v>
      </c>
      <c r="P37" s="9"/>
    </row>
    <row r="38" spans="1:16" ht="15">
      <c r="A38" s="12"/>
      <c r="B38" s="25">
        <v>368</v>
      </c>
      <c r="C38" s="20" t="s">
        <v>49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307255</v>
      </c>
      <c r="L38" s="46">
        <v>0</v>
      </c>
      <c r="M38" s="46">
        <v>0</v>
      </c>
      <c r="N38" s="46">
        <f t="shared" si="4"/>
        <v>307255</v>
      </c>
      <c r="O38" s="47">
        <f t="shared" si="1"/>
        <v>79.78576992988835</v>
      </c>
      <c r="P38" s="9"/>
    </row>
    <row r="39" spans="1:16" ht="15">
      <c r="A39" s="12"/>
      <c r="B39" s="25">
        <v>369.9</v>
      </c>
      <c r="C39" s="20" t="s">
        <v>50</v>
      </c>
      <c r="D39" s="46">
        <v>194035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194035</v>
      </c>
      <c r="O39" s="47">
        <f t="shared" si="1"/>
        <v>50.385614126200984</v>
      </c>
      <c r="P39" s="9"/>
    </row>
    <row r="40" spans="1:16" ht="15.75">
      <c r="A40" s="29" t="s">
        <v>93</v>
      </c>
      <c r="B40" s="30"/>
      <c r="C40" s="31"/>
      <c r="D40" s="32">
        <f aca="true" t="shared" si="9" ref="D40:M40">SUM(D41:D41)</f>
        <v>300631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4"/>
        <v>300631</v>
      </c>
      <c r="O40" s="45">
        <f t="shared" si="1"/>
        <v>78.06569722150091</v>
      </c>
      <c r="P40" s="9"/>
    </row>
    <row r="41" spans="1:16" ht="15.75" thickBot="1">
      <c r="A41" s="12"/>
      <c r="B41" s="25">
        <v>384</v>
      </c>
      <c r="C41" s="20" t="s">
        <v>94</v>
      </c>
      <c r="D41" s="46">
        <v>300631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300631</v>
      </c>
      <c r="O41" s="47">
        <f t="shared" si="1"/>
        <v>78.06569722150091</v>
      </c>
      <c r="P41" s="9"/>
    </row>
    <row r="42" spans="1:119" ht="16.5" thickBot="1">
      <c r="A42" s="14" t="s">
        <v>39</v>
      </c>
      <c r="B42" s="23"/>
      <c r="C42" s="22"/>
      <c r="D42" s="15">
        <f aca="true" t="shared" si="10" ref="D42:M42">SUM(D5,D15,D21,D27,D30,D34,D40)</f>
        <v>5671607</v>
      </c>
      <c r="E42" s="15">
        <f t="shared" si="10"/>
        <v>0</v>
      </c>
      <c r="F42" s="15">
        <f t="shared" si="10"/>
        <v>0</v>
      </c>
      <c r="G42" s="15">
        <f t="shared" si="10"/>
        <v>0</v>
      </c>
      <c r="H42" s="15">
        <f t="shared" si="10"/>
        <v>0</v>
      </c>
      <c r="I42" s="15">
        <f t="shared" si="10"/>
        <v>0</v>
      </c>
      <c r="J42" s="15">
        <f t="shared" si="10"/>
        <v>0</v>
      </c>
      <c r="K42" s="15">
        <f t="shared" si="10"/>
        <v>296102</v>
      </c>
      <c r="L42" s="15">
        <f t="shared" si="10"/>
        <v>0</v>
      </c>
      <c r="M42" s="15">
        <f t="shared" si="10"/>
        <v>0</v>
      </c>
      <c r="N42" s="15">
        <f t="shared" si="4"/>
        <v>5967709</v>
      </c>
      <c r="O42" s="38">
        <f t="shared" si="1"/>
        <v>1549.651778758764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95</v>
      </c>
      <c r="M44" s="48"/>
      <c r="N44" s="48"/>
      <c r="O44" s="43">
        <v>3851</v>
      </c>
    </row>
    <row r="45" spans="1:15" ht="1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5" ht="15.75" customHeight="1" thickBot="1">
      <c r="A46" s="52" t="s">
        <v>66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52</v>
      </c>
      <c r="F4" s="34" t="s">
        <v>53</v>
      </c>
      <c r="G4" s="34" t="s">
        <v>54</v>
      </c>
      <c r="H4" s="34" t="s">
        <v>6</v>
      </c>
      <c r="I4" s="34" t="s">
        <v>7</v>
      </c>
      <c r="J4" s="35" t="s">
        <v>55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3099730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3099730</v>
      </c>
      <c r="O5" s="33">
        <f aca="true" t="shared" si="1" ref="O5:O42">(N5/O$44)</f>
        <v>807.4316228184423</v>
      </c>
      <c r="P5" s="6"/>
    </row>
    <row r="6" spans="1:16" ht="15">
      <c r="A6" s="12"/>
      <c r="B6" s="25">
        <v>311</v>
      </c>
      <c r="C6" s="20" t="s">
        <v>3</v>
      </c>
      <c r="D6" s="46">
        <v>2234572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2234572</v>
      </c>
      <c r="O6" s="47">
        <f t="shared" si="1"/>
        <v>582.0713727533212</v>
      </c>
      <c r="P6" s="9"/>
    </row>
    <row r="7" spans="1:16" ht="15">
      <c r="A7" s="12"/>
      <c r="B7" s="25">
        <v>312.1</v>
      </c>
      <c r="C7" s="20" t="s">
        <v>11</v>
      </c>
      <c r="D7" s="46">
        <v>101407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101407</v>
      </c>
      <c r="O7" s="47">
        <f t="shared" si="1"/>
        <v>26.414951810367285</v>
      </c>
      <c r="P7" s="9"/>
    </row>
    <row r="8" spans="1:16" ht="15">
      <c r="A8" s="12"/>
      <c r="B8" s="25">
        <v>312.3</v>
      </c>
      <c r="C8" s="20" t="s">
        <v>12</v>
      </c>
      <c r="D8" s="46">
        <v>18960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18960</v>
      </c>
      <c r="O8" s="47">
        <f t="shared" si="1"/>
        <v>4.938786142224537</v>
      </c>
      <c r="P8" s="9"/>
    </row>
    <row r="9" spans="1:16" ht="15">
      <c r="A9" s="12"/>
      <c r="B9" s="25">
        <v>312.41</v>
      </c>
      <c r="C9" s="20" t="s">
        <v>14</v>
      </c>
      <c r="D9" s="46">
        <v>65651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65651</v>
      </c>
      <c r="O9" s="47">
        <f t="shared" si="1"/>
        <v>17.101067986454805</v>
      </c>
      <c r="P9" s="9"/>
    </row>
    <row r="10" spans="1:16" ht="15">
      <c r="A10" s="12"/>
      <c r="B10" s="25">
        <v>312.42</v>
      </c>
      <c r="C10" s="20" t="s">
        <v>13</v>
      </c>
      <c r="D10" s="46">
        <v>151705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151705</v>
      </c>
      <c r="O10" s="47">
        <f t="shared" si="1"/>
        <v>39.51680125032561</v>
      </c>
      <c r="P10" s="9"/>
    </row>
    <row r="11" spans="1:16" ht="15">
      <c r="A11" s="12"/>
      <c r="B11" s="25">
        <v>312.52</v>
      </c>
      <c r="C11" s="20" t="s">
        <v>70</v>
      </c>
      <c r="D11" s="46">
        <v>40668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40668</v>
      </c>
      <c r="O11" s="47">
        <f t="shared" si="1"/>
        <v>10.593383693670226</v>
      </c>
      <c r="P11" s="9"/>
    </row>
    <row r="12" spans="1:16" ht="15">
      <c r="A12" s="12"/>
      <c r="B12" s="25">
        <v>314.9</v>
      </c>
      <c r="C12" s="20" t="s">
        <v>15</v>
      </c>
      <c r="D12" s="46">
        <v>226566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226566</v>
      </c>
      <c r="O12" s="47">
        <f t="shared" si="1"/>
        <v>59.01693149257619</v>
      </c>
      <c r="P12" s="9"/>
    </row>
    <row r="13" spans="1:16" ht="15">
      <c r="A13" s="12"/>
      <c r="B13" s="25">
        <v>315</v>
      </c>
      <c r="C13" s="20" t="s">
        <v>71</v>
      </c>
      <c r="D13" s="46">
        <v>240836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240836</v>
      </c>
      <c r="O13" s="47">
        <f t="shared" si="1"/>
        <v>62.7340453243032</v>
      </c>
      <c r="P13" s="9"/>
    </row>
    <row r="14" spans="1:16" ht="15">
      <c r="A14" s="12"/>
      <c r="B14" s="25">
        <v>316</v>
      </c>
      <c r="C14" s="20" t="s">
        <v>72</v>
      </c>
      <c r="D14" s="46">
        <v>19365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19365</v>
      </c>
      <c r="O14" s="47">
        <f t="shared" si="1"/>
        <v>5.044282365199271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SUM(D16:D20)</f>
        <v>967204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42">SUM(D15:M15)</f>
        <v>967204</v>
      </c>
      <c r="O15" s="45">
        <f t="shared" si="1"/>
        <v>251.94165147173743</v>
      </c>
      <c r="P15" s="10"/>
    </row>
    <row r="16" spans="1:16" ht="15">
      <c r="A16" s="12"/>
      <c r="B16" s="25">
        <v>322</v>
      </c>
      <c r="C16" s="20" t="s">
        <v>0</v>
      </c>
      <c r="D16" s="46">
        <v>470470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470470</v>
      </c>
      <c r="O16" s="47">
        <f t="shared" si="1"/>
        <v>122.55014326647564</v>
      </c>
      <c r="P16" s="9"/>
    </row>
    <row r="17" spans="1:16" ht="15">
      <c r="A17" s="12"/>
      <c r="B17" s="25">
        <v>323.1</v>
      </c>
      <c r="C17" s="20" t="s">
        <v>19</v>
      </c>
      <c r="D17" s="46">
        <v>434568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434568</v>
      </c>
      <c r="O17" s="47">
        <f t="shared" si="1"/>
        <v>113.19822870539203</v>
      </c>
      <c r="P17" s="9"/>
    </row>
    <row r="18" spans="1:16" ht="15">
      <c r="A18" s="12"/>
      <c r="B18" s="25">
        <v>323.4</v>
      </c>
      <c r="C18" s="20" t="s">
        <v>20</v>
      </c>
      <c r="D18" s="46">
        <v>5893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5893</v>
      </c>
      <c r="O18" s="47">
        <f t="shared" si="1"/>
        <v>1.5350351654076582</v>
      </c>
      <c r="P18" s="9"/>
    </row>
    <row r="19" spans="1:16" ht="15">
      <c r="A19" s="12"/>
      <c r="B19" s="25">
        <v>323.7</v>
      </c>
      <c r="C19" s="20" t="s">
        <v>21</v>
      </c>
      <c r="D19" s="46">
        <v>41980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41980</v>
      </c>
      <c r="O19" s="47">
        <f t="shared" si="1"/>
        <v>10.935139359208128</v>
      </c>
      <c r="P19" s="9"/>
    </row>
    <row r="20" spans="1:16" ht="15">
      <c r="A20" s="12"/>
      <c r="B20" s="25">
        <v>323.9</v>
      </c>
      <c r="C20" s="20" t="s">
        <v>90</v>
      </c>
      <c r="D20" s="46">
        <v>14293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14293</v>
      </c>
      <c r="O20" s="47">
        <f t="shared" si="1"/>
        <v>3.7231049752539724</v>
      </c>
      <c r="P20" s="9"/>
    </row>
    <row r="21" spans="1:16" ht="15.75">
      <c r="A21" s="29" t="s">
        <v>23</v>
      </c>
      <c r="B21" s="30"/>
      <c r="C21" s="31"/>
      <c r="D21" s="32">
        <f aca="true" t="shared" si="5" ref="D21:M21">SUM(D22:D26)</f>
        <v>447508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447508</v>
      </c>
      <c r="O21" s="45">
        <f t="shared" si="1"/>
        <v>116.56889815056005</v>
      </c>
      <c r="P21" s="10"/>
    </row>
    <row r="22" spans="1:16" ht="15">
      <c r="A22" s="12"/>
      <c r="B22" s="25">
        <v>334.2</v>
      </c>
      <c r="C22" s="20" t="s">
        <v>25</v>
      </c>
      <c r="D22" s="46">
        <v>12500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12500</v>
      </c>
      <c r="O22" s="47">
        <f t="shared" si="1"/>
        <v>3.256056264652253</v>
      </c>
      <c r="P22" s="9"/>
    </row>
    <row r="23" spans="1:16" ht="15">
      <c r="A23" s="12"/>
      <c r="B23" s="25">
        <v>335.12</v>
      </c>
      <c r="C23" s="20" t="s">
        <v>73</v>
      </c>
      <c r="D23" s="46">
        <v>134330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134330</v>
      </c>
      <c r="O23" s="47">
        <f t="shared" si="1"/>
        <v>34.990883042458975</v>
      </c>
      <c r="P23" s="9"/>
    </row>
    <row r="24" spans="1:16" ht="15">
      <c r="A24" s="12"/>
      <c r="B24" s="25">
        <v>335.15</v>
      </c>
      <c r="C24" s="20" t="s">
        <v>74</v>
      </c>
      <c r="D24" s="46">
        <v>6368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6368</v>
      </c>
      <c r="O24" s="47">
        <f t="shared" si="1"/>
        <v>1.6587653034644438</v>
      </c>
      <c r="P24" s="9"/>
    </row>
    <row r="25" spans="1:16" ht="15">
      <c r="A25" s="12"/>
      <c r="B25" s="25">
        <v>335.18</v>
      </c>
      <c r="C25" s="20" t="s">
        <v>75</v>
      </c>
      <c r="D25" s="46">
        <v>276000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276000</v>
      </c>
      <c r="O25" s="47">
        <f t="shared" si="1"/>
        <v>71.89372232352176</v>
      </c>
      <c r="P25" s="9"/>
    </row>
    <row r="26" spans="1:16" ht="15">
      <c r="A26" s="12"/>
      <c r="B26" s="25">
        <v>337.9</v>
      </c>
      <c r="C26" s="20" t="s">
        <v>64</v>
      </c>
      <c r="D26" s="46">
        <v>18310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18310</v>
      </c>
      <c r="O26" s="47">
        <f t="shared" si="1"/>
        <v>4.7694712164626205</v>
      </c>
      <c r="P26" s="9"/>
    </row>
    <row r="27" spans="1:16" ht="15.75">
      <c r="A27" s="29" t="s">
        <v>34</v>
      </c>
      <c r="B27" s="30"/>
      <c r="C27" s="31"/>
      <c r="D27" s="32">
        <f aca="true" t="shared" si="6" ref="D27:M27">SUM(D28:D30)</f>
        <v>10708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10708</v>
      </c>
      <c r="O27" s="45">
        <f t="shared" si="1"/>
        <v>2.789268038551706</v>
      </c>
      <c r="P27" s="10"/>
    </row>
    <row r="28" spans="1:16" ht="15">
      <c r="A28" s="12"/>
      <c r="B28" s="25">
        <v>341.9</v>
      </c>
      <c r="C28" s="20" t="s">
        <v>76</v>
      </c>
      <c r="D28" s="46">
        <v>8149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8149</v>
      </c>
      <c r="O28" s="47">
        <f t="shared" si="1"/>
        <v>2.122688200052097</v>
      </c>
      <c r="P28" s="9"/>
    </row>
    <row r="29" spans="1:16" ht="15">
      <c r="A29" s="12"/>
      <c r="B29" s="25">
        <v>342.9</v>
      </c>
      <c r="C29" s="20" t="s">
        <v>37</v>
      </c>
      <c r="D29" s="46">
        <v>2479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2479</v>
      </c>
      <c r="O29" s="47">
        <f t="shared" si="1"/>
        <v>0.6457410784058348</v>
      </c>
      <c r="P29" s="9"/>
    </row>
    <row r="30" spans="1:16" ht="15">
      <c r="A30" s="12"/>
      <c r="B30" s="25">
        <v>347.2</v>
      </c>
      <c r="C30" s="20" t="s">
        <v>38</v>
      </c>
      <c r="D30" s="46">
        <v>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80</v>
      </c>
      <c r="O30" s="47">
        <f t="shared" si="1"/>
        <v>0.02083876009377442</v>
      </c>
      <c r="P30" s="9"/>
    </row>
    <row r="31" spans="1:16" ht="15.75">
      <c r="A31" s="29" t="s">
        <v>35</v>
      </c>
      <c r="B31" s="30"/>
      <c r="C31" s="31"/>
      <c r="D31" s="32">
        <f aca="true" t="shared" si="7" ref="D31:M31">SUM(D32:D34)</f>
        <v>77216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77216</v>
      </c>
      <c r="O31" s="45">
        <f t="shared" si="1"/>
        <v>20.11357124251107</v>
      </c>
      <c r="P31" s="10"/>
    </row>
    <row r="32" spans="1:16" ht="15">
      <c r="A32" s="13"/>
      <c r="B32" s="39">
        <v>351.3</v>
      </c>
      <c r="C32" s="21" t="s">
        <v>41</v>
      </c>
      <c r="D32" s="46">
        <v>1957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1957</v>
      </c>
      <c r="O32" s="47">
        <f t="shared" si="1"/>
        <v>0.5097681687939568</v>
      </c>
      <c r="P32" s="9"/>
    </row>
    <row r="33" spans="1:16" ht="15">
      <c r="A33" s="13"/>
      <c r="B33" s="39">
        <v>351.9</v>
      </c>
      <c r="C33" s="21" t="s">
        <v>77</v>
      </c>
      <c r="D33" s="46">
        <v>20992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20992</v>
      </c>
      <c r="O33" s="47">
        <f t="shared" si="1"/>
        <v>5.468090648606408</v>
      </c>
      <c r="P33" s="9"/>
    </row>
    <row r="34" spans="1:16" ht="15">
      <c r="A34" s="13"/>
      <c r="B34" s="39">
        <v>354</v>
      </c>
      <c r="C34" s="21" t="s">
        <v>42</v>
      </c>
      <c r="D34" s="46">
        <v>54267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54267</v>
      </c>
      <c r="O34" s="47">
        <f t="shared" si="1"/>
        <v>14.135712425110706</v>
      </c>
      <c r="P34" s="9"/>
    </row>
    <row r="35" spans="1:16" ht="15.75">
      <c r="A35" s="29" t="s">
        <v>4</v>
      </c>
      <c r="B35" s="30"/>
      <c r="C35" s="31"/>
      <c r="D35" s="32">
        <f aca="true" t="shared" si="8" ref="D35:M35">SUM(D36:D41)</f>
        <v>97150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1033779</v>
      </c>
      <c r="L35" s="32">
        <f t="shared" si="8"/>
        <v>0</v>
      </c>
      <c r="M35" s="32">
        <f t="shared" si="8"/>
        <v>0</v>
      </c>
      <c r="N35" s="32">
        <f t="shared" si="4"/>
        <v>1130929</v>
      </c>
      <c r="O35" s="45">
        <f t="shared" si="1"/>
        <v>294.58947642615266</v>
      </c>
      <c r="P35" s="10"/>
    </row>
    <row r="36" spans="1:16" ht="15">
      <c r="A36" s="12"/>
      <c r="B36" s="25">
        <v>361.1</v>
      </c>
      <c r="C36" s="20" t="s">
        <v>44</v>
      </c>
      <c r="D36" s="46">
        <v>12405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142523</v>
      </c>
      <c r="L36" s="46">
        <v>0</v>
      </c>
      <c r="M36" s="46">
        <v>0</v>
      </c>
      <c r="N36" s="46">
        <f t="shared" si="4"/>
        <v>154928</v>
      </c>
      <c r="O36" s="47">
        <f t="shared" si="1"/>
        <v>40.356342797603546</v>
      </c>
      <c r="P36" s="9"/>
    </row>
    <row r="37" spans="1:16" ht="15">
      <c r="A37" s="12"/>
      <c r="B37" s="25">
        <v>361.3</v>
      </c>
      <c r="C37" s="20" t="s">
        <v>45</v>
      </c>
      <c r="D37" s="46">
        <v>-2127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541857</v>
      </c>
      <c r="L37" s="46">
        <v>0</v>
      </c>
      <c r="M37" s="46">
        <v>0</v>
      </c>
      <c r="N37" s="46">
        <f t="shared" si="4"/>
        <v>539730</v>
      </c>
      <c r="O37" s="47">
        <f t="shared" si="1"/>
        <v>140.59129981766085</v>
      </c>
      <c r="P37" s="9"/>
    </row>
    <row r="38" spans="1:16" ht="15">
      <c r="A38" s="12"/>
      <c r="B38" s="25">
        <v>364</v>
      </c>
      <c r="C38" s="20" t="s">
        <v>78</v>
      </c>
      <c r="D38" s="46">
        <v>4410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4410</v>
      </c>
      <c r="O38" s="47">
        <f t="shared" si="1"/>
        <v>1.148736650169315</v>
      </c>
      <c r="P38" s="9"/>
    </row>
    <row r="39" spans="1:16" ht="15">
      <c r="A39" s="12"/>
      <c r="B39" s="25">
        <v>366</v>
      </c>
      <c r="C39" s="20" t="s">
        <v>48</v>
      </c>
      <c r="D39" s="46">
        <v>12975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12975</v>
      </c>
      <c r="O39" s="47">
        <f t="shared" si="1"/>
        <v>3.3797864027090387</v>
      </c>
      <c r="P39" s="9"/>
    </row>
    <row r="40" spans="1:16" ht="15">
      <c r="A40" s="12"/>
      <c r="B40" s="25">
        <v>368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349399</v>
      </c>
      <c r="L40" s="46">
        <v>0</v>
      </c>
      <c r="M40" s="46">
        <v>0</v>
      </c>
      <c r="N40" s="46">
        <f t="shared" si="4"/>
        <v>349399</v>
      </c>
      <c r="O40" s="47">
        <f t="shared" si="1"/>
        <v>91.01302422505862</v>
      </c>
      <c r="P40" s="9"/>
    </row>
    <row r="41" spans="1:16" ht="15.75" thickBot="1">
      <c r="A41" s="12"/>
      <c r="B41" s="25">
        <v>369.9</v>
      </c>
      <c r="C41" s="20" t="s">
        <v>50</v>
      </c>
      <c r="D41" s="46">
        <v>69487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69487</v>
      </c>
      <c r="O41" s="47">
        <f t="shared" si="1"/>
        <v>18.10028653295129</v>
      </c>
      <c r="P41" s="9"/>
    </row>
    <row r="42" spans="1:119" ht="16.5" thickBot="1">
      <c r="A42" s="14" t="s">
        <v>39</v>
      </c>
      <c r="B42" s="23"/>
      <c r="C42" s="22"/>
      <c r="D42" s="15">
        <f>SUM(D5,D15,D21,D27,D31,D35)</f>
        <v>4699516</v>
      </c>
      <c r="E42" s="15">
        <f aca="true" t="shared" si="9" ref="E42:M42">SUM(E5,E15,E21,E27,E31,E35)</f>
        <v>0</v>
      </c>
      <c r="F42" s="15">
        <f t="shared" si="9"/>
        <v>0</v>
      </c>
      <c r="G42" s="15">
        <f t="shared" si="9"/>
        <v>0</v>
      </c>
      <c r="H42" s="15">
        <f t="shared" si="9"/>
        <v>0</v>
      </c>
      <c r="I42" s="15">
        <f t="shared" si="9"/>
        <v>0</v>
      </c>
      <c r="J42" s="15">
        <f t="shared" si="9"/>
        <v>0</v>
      </c>
      <c r="K42" s="15">
        <f t="shared" si="9"/>
        <v>1033779</v>
      </c>
      <c r="L42" s="15">
        <f t="shared" si="9"/>
        <v>0</v>
      </c>
      <c r="M42" s="15">
        <f t="shared" si="9"/>
        <v>0</v>
      </c>
      <c r="N42" s="15">
        <f t="shared" si="4"/>
        <v>5733295</v>
      </c>
      <c r="O42" s="38">
        <f t="shared" si="1"/>
        <v>1493.434488147955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91</v>
      </c>
      <c r="M44" s="48"/>
      <c r="N44" s="48"/>
      <c r="O44" s="43">
        <v>3839</v>
      </c>
    </row>
    <row r="45" spans="1:15" ht="1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5" ht="15.75" customHeight="1" thickBot="1">
      <c r="A46" s="52" t="s">
        <v>66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52</v>
      </c>
      <c r="F4" s="34" t="s">
        <v>53</v>
      </c>
      <c r="G4" s="34" t="s">
        <v>54</v>
      </c>
      <c r="H4" s="34" t="s">
        <v>6</v>
      </c>
      <c r="I4" s="34" t="s">
        <v>7</v>
      </c>
      <c r="J4" s="35" t="s">
        <v>55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2960013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2960013</v>
      </c>
      <c r="O5" s="33">
        <f aca="true" t="shared" si="1" ref="O5:O41">(N5/O$43)</f>
        <v>768.4353582554517</v>
      </c>
      <c r="P5" s="6"/>
    </row>
    <row r="6" spans="1:16" ht="15">
      <c r="A6" s="12"/>
      <c r="B6" s="25">
        <v>311</v>
      </c>
      <c r="C6" s="20" t="s">
        <v>3</v>
      </c>
      <c r="D6" s="46">
        <v>2092763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2092763</v>
      </c>
      <c r="O6" s="47">
        <f t="shared" si="1"/>
        <v>543.2925752855659</v>
      </c>
      <c r="P6" s="9"/>
    </row>
    <row r="7" spans="1:16" ht="15">
      <c r="A7" s="12"/>
      <c r="B7" s="25">
        <v>312.1</v>
      </c>
      <c r="C7" s="20" t="s">
        <v>11</v>
      </c>
      <c r="D7" s="46">
        <v>77796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77796</v>
      </c>
      <c r="O7" s="47">
        <f t="shared" si="1"/>
        <v>20.19626168224299</v>
      </c>
      <c r="P7" s="9"/>
    </row>
    <row r="8" spans="1:16" ht="15">
      <c r="A8" s="12"/>
      <c r="B8" s="25">
        <v>312.3</v>
      </c>
      <c r="C8" s="20" t="s">
        <v>12</v>
      </c>
      <c r="D8" s="46">
        <v>25060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25060</v>
      </c>
      <c r="O8" s="47">
        <f t="shared" si="1"/>
        <v>6.505711318795431</v>
      </c>
      <c r="P8" s="9"/>
    </row>
    <row r="9" spans="1:16" ht="15">
      <c r="A9" s="12"/>
      <c r="B9" s="25">
        <v>312.41</v>
      </c>
      <c r="C9" s="20" t="s">
        <v>14</v>
      </c>
      <c r="D9" s="46">
        <v>64542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64542</v>
      </c>
      <c r="O9" s="47">
        <f t="shared" si="1"/>
        <v>16.75545171339564</v>
      </c>
      <c r="P9" s="9"/>
    </row>
    <row r="10" spans="1:16" ht="15">
      <c r="A10" s="12"/>
      <c r="B10" s="25">
        <v>312.42</v>
      </c>
      <c r="C10" s="20" t="s">
        <v>13</v>
      </c>
      <c r="D10" s="46">
        <v>142515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142515</v>
      </c>
      <c r="O10" s="47">
        <f t="shared" si="1"/>
        <v>36.99766355140187</v>
      </c>
      <c r="P10" s="9"/>
    </row>
    <row r="11" spans="1:16" ht="15">
      <c r="A11" s="12"/>
      <c r="B11" s="25">
        <v>312.52</v>
      </c>
      <c r="C11" s="20" t="s">
        <v>70</v>
      </c>
      <c r="D11" s="46">
        <v>38606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38606</v>
      </c>
      <c r="O11" s="47">
        <f t="shared" si="1"/>
        <v>10.022326064382138</v>
      </c>
      <c r="P11" s="9"/>
    </row>
    <row r="12" spans="1:16" ht="15">
      <c r="A12" s="12"/>
      <c r="B12" s="25">
        <v>314.9</v>
      </c>
      <c r="C12" s="20" t="s">
        <v>15</v>
      </c>
      <c r="D12" s="46">
        <v>223966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223966</v>
      </c>
      <c r="O12" s="47">
        <f t="shared" si="1"/>
        <v>58.14278296988577</v>
      </c>
      <c r="P12" s="9"/>
    </row>
    <row r="13" spans="1:16" ht="15">
      <c r="A13" s="12"/>
      <c r="B13" s="25">
        <v>315</v>
      </c>
      <c r="C13" s="20" t="s">
        <v>71</v>
      </c>
      <c r="D13" s="46">
        <v>246878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246878</v>
      </c>
      <c r="O13" s="47">
        <f t="shared" si="1"/>
        <v>64.09086188992731</v>
      </c>
      <c r="P13" s="9"/>
    </row>
    <row r="14" spans="1:16" ht="15">
      <c r="A14" s="12"/>
      <c r="B14" s="25">
        <v>316</v>
      </c>
      <c r="C14" s="20" t="s">
        <v>72</v>
      </c>
      <c r="D14" s="46">
        <v>47887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47887</v>
      </c>
      <c r="O14" s="47">
        <f t="shared" si="1"/>
        <v>12.431723779854622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SUM(D16:D20)</f>
        <v>999339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41">SUM(D15:M15)</f>
        <v>999339</v>
      </c>
      <c r="O15" s="45">
        <f t="shared" si="1"/>
        <v>259.43380062305295</v>
      </c>
      <c r="P15" s="10"/>
    </row>
    <row r="16" spans="1:16" ht="15">
      <c r="A16" s="12"/>
      <c r="B16" s="25">
        <v>322</v>
      </c>
      <c r="C16" s="20" t="s">
        <v>0</v>
      </c>
      <c r="D16" s="46">
        <v>496054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496054</v>
      </c>
      <c r="O16" s="47">
        <f t="shared" si="1"/>
        <v>128.77829698857735</v>
      </c>
      <c r="P16" s="9"/>
    </row>
    <row r="17" spans="1:16" ht="15">
      <c r="A17" s="12"/>
      <c r="B17" s="25">
        <v>323.1</v>
      </c>
      <c r="C17" s="20" t="s">
        <v>19</v>
      </c>
      <c r="D17" s="46">
        <v>388512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388512</v>
      </c>
      <c r="O17" s="47">
        <f t="shared" si="1"/>
        <v>100.85981308411215</v>
      </c>
      <c r="P17" s="9"/>
    </row>
    <row r="18" spans="1:16" ht="15">
      <c r="A18" s="12"/>
      <c r="B18" s="25">
        <v>323.4</v>
      </c>
      <c r="C18" s="20" t="s">
        <v>20</v>
      </c>
      <c r="D18" s="46">
        <v>5748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5748</v>
      </c>
      <c r="O18" s="47">
        <f t="shared" si="1"/>
        <v>1.4922118380062306</v>
      </c>
      <c r="P18" s="9"/>
    </row>
    <row r="19" spans="1:16" ht="15">
      <c r="A19" s="12"/>
      <c r="B19" s="25">
        <v>323.7</v>
      </c>
      <c r="C19" s="20" t="s">
        <v>21</v>
      </c>
      <c r="D19" s="46">
        <v>44249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44249</v>
      </c>
      <c r="O19" s="47">
        <f t="shared" si="1"/>
        <v>11.487279335410177</v>
      </c>
      <c r="P19" s="9"/>
    </row>
    <row r="20" spans="1:16" ht="15">
      <c r="A20" s="12"/>
      <c r="B20" s="25">
        <v>329</v>
      </c>
      <c r="C20" s="20" t="s">
        <v>22</v>
      </c>
      <c r="D20" s="46">
        <v>64776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64776</v>
      </c>
      <c r="O20" s="47">
        <f t="shared" si="1"/>
        <v>16.81619937694704</v>
      </c>
      <c r="P20" s="9"/>
    </row>
    <row r="21" spans="1:16" ht="15.75">
      <c r="A21" s="29" t="s">
        <v>23</v>
      </c>
      <c r="B21" s="30"/>
      <c r="C21" s="31"/>
      <c r="D21" s="32">
        <f aca="true" t="shared" si="5" ref="D21:M21">SUM(D22:D25)</f>
        <v>406630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406630</v>
      </c>
      <c r="O21" s="45">
        <f t="shared" si="1"/>
        <v>105.56334371754933</v>
      </c>
      <c r="P21" s="10"/>
    </row>
    <row r="22" spans="1:16" ht="15">
      <c r="A22" s="12"/>
      <c r="B22" s="25">
        <v>334.2</v>
      </c>
      <c r="C22" s="20" t="s">
        <v>25</v>
      </c>
      <c r="D22" s="46">
        <v>10000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10000</v>
      </c>
      <c r="O22" s="47">
        <f t="shared" si="1"/>
        <v>2.596053997923157</v>
      </c>
      <c r="P22" s="9"/>
    </row>
    <row r="23" spans="1:16" ht="15">
      <c r="A23" s="12"/>
      <c r="B23" s="25">
        <v>335.12</v>
      </c>
      <c r="C23" s="20" t="s">
        <v>73</v>
      </c>
      <c r="D23" s="46">
        <v>133884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133884</v>
      </c>
      <c r="O23" s="47">
        <f t="shared" si="1"/>
        <v>34.757009345794394</v>
      </c>
      <c r="P23" s="9"/>
    </row>
    <row r="24" spans="1:16" ht="15">
      <c r="A24" s="12"/>
      <c r="B24" s="25">
        <v>335.15</v>
      </c>
      <c r="C24" s="20" t="s">
        <v>74</v>
      </c>
      <c r="D24" s="46">
        <v>5365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5365</v>
      </c>
      <c r="O24" s="47">
        <f t="shared" si="1"/>
        <v>1.3927829698857737</v>
      </c>
      <c r="P24" s="9"/>
    </row>
    <row r="25" spans="1:16" ht="15">
      <c r="A25" s="12"/>
      <c r="B25" s="25">
        <v>335.18</v>
      </c>
      <c r="C25" s="20" t="s">
        <v>75</v>
      </c>
      <c r="D25" s="46">
        <v>257381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257381</v>
      </c>
      <c r="O25" s="47">
        <f t="shared" si="1"/>
        <v>66.817497403946</v>
      </c>
      <c r="P25" s="9"/>
    </row>
    <row r="26" spans="1:16" ht="15.75">
      <c r="A26" s="29" t="s">
        <v>34</v>
      </c>
      <c r="B26" s="30"/>
      <c r="C26" s="31"/>
      <c r="D26" s="32">
        <f aca="true" t="shared" si="6" ref="D26:M26">SUM(D27:D29)</f>
        <v>7078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7078</v>
      </c>
      <c r="O26" s="45">
        <f t="shared" si="1"/>
        <v>1.8374870197300104</v>
      </c>
      <c r="P26" s="10"/>
    </row>
    <row r="27" spans="1:16" ht="15">
      <c r="A27" s="12"/>
      <c r="B27" s="25">
        <v>341.9</v>
      </c>
      <c r="C27" s="20" t="s">
        <v>76</v>
      </c>
      <c r="D27" s="46">
        <v>4880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4880</v>
      </c>
      <c r="O27" s="47">
        <f t="shared" si="1"/>
        <v>1.2668743509865006</v>
      </c>
      <c r="P27" s="9"/>
    </row>
    <row r="28" spans="1:16" ht="15">
      <c r="A28" s="12"/>
      <c r="B28" s="25">
        <v>342.9</v>
      </c>
      <c r="C28" s="20" t="s">
        <v>37</v>
      </c>
      <c r="D28" s="46">
        <v>1728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1728</v>
      </c>
      <c r="O28" s="47">
        <f t="shared" si="1"/>
        <v>0.4485981308411215</v>
      </c>
      <c r="P28" s="9"/>
    </row>
    <row r="29" spans="1:16" ht="15">
      <c r="A29" s="12"/>
      <c r="B29" s="25">
        <v>347.2</v>
      </c>
      <c r="C29" s="20" t="s">
        <v>38</v>
      </c>
      <c r="D29" s="46">
        <v>470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470</v>
      </c>
      <c r="O29" s="47">
        <f t="shared" si="1"/>
        <v>0.12201453790238836</v>
      </c>
      <c r="P29" s="9"/>
    </row>
    <row r="30" spans="1:16" ht="15.75">
      <c r="A30" s="29" t="s">
        <v>35</v>
      </c>
      <c r="B30" s="30"/>
      <c r="C30" s="31"/>
      <c r="D30" s="32">
        <f aca="true" t="shared" si="7" ref="D30:M30">SUM(D31:D33)</f>
        <v>23874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23874</v>
      </c>
      <c r="O30" s="45">
        <f t="shared" si="1"/>
        <v>6.197819314641745</v>
      </c>
      <c r="P30" s="10"/>
    </row>
    <row r="31" spans="1:16" ht="15">
      <c r="A31" s="13"/>
      <c r="B31" s="39">
        <v>351.3</v>
      </c>
      <c r="C31" s="21" t="s">
        <v>41</v>
      </c>
      <c r="D31" s="46">
        <v>771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771</v>
      </c>
      <c r="O31" s="47">
        <f t="shared" si="1"/>
        <v>0.20015576323987538</v>
      </c>
      <c r="P31" s="9"/>
    </row>
    <row r="32" spans="1:16" ht="15">
      <c r="A32" s="13"/>
      <c r="B32" s="39">
        <v>351.9</v>
      </c>
      <c r="C32" s="21" t="s">
        <v>77</v>
      </c>
      <c r="D32" s="46">
        <v>7454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7454</v>
      </c>
      <c r="O32" s="47">
        <f t="shared" si="1"/>
        <v>1.9350986500519212</v>
      </c>
      <c r="P32" s="9"/>
    </row>
    <row r="33" spans="1:16" ht="15">
      <c r="A33" s="13"/>
      <c r="B33" s="39">
        <v>354</v>
      </c>
      <c r="C33" s="21" t="s">
        <v>42</v>
      </c>
      <c r="D33" s="46">
        <v>15649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15649</v>
      </c>
      <c r="O33" s="47">
        <f t="shared" si="1"/>
        <v>4.0625649013499485</v>
      </c>
      <c r="P33" s="9"/>
    </row>
    <row r="34" spans="1:16" ht="15.75">
      <c r="A34" s="29" t="s">
        <v>4</v>
      </c>
      <c r="B34" s="30"/>
      <c r="C34" s="31"/>
      <c r="D34" s="32">
        <f aca="true" t="shared" si="8" ref="D34:M34">SUM(D35:D40)</f>
        <v>156379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1024486</v>
      </c>
      <c r="L34" s="32">
        <f t="shared" si="8"/>
        <v>0</v>
      </c>
      <c r="M34" s="32">
        <f t="shared" si="8"/>
        <v>0</v>
      </c>
      <c r="N34" s="32">
        <f t="shared" si="4"/>
        <v>1180865</v>
      </c>
      <c r="O34" s="45">
        <f t="shared" si="1"/>
        <v>306.55893042575286</v>
      </c>
      <c r="P34" s="10"/>
    </row>
    <row r="35" spans="1:16" ht="15">
      <c r="A35" s="12"/>
      <c r="B35" s="25">
        <v>361.1</v>
      </c>
      <c r="C35" s="20" t="s">
        <v>44</v>
      </c>
      <c r="D35" s="46">
        <v>13048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158251</v>
      </c>
      <c r="L35" s="46">
        <v>0</v>
      </c>
      <c r="M35" s="46">
        <v>0</v>
      </c>
      <c r="N35" s="46">
        <f t="shared" si="4"/>
        <v>171299</v>
      </c>
      <c r="O35" s="47">
        <f t="shared" si="1"/>
        <v>44.47014537902388</v>
      </c>
      <c r="P35" s="9"/>
    </row>
    <row r="36" spans="1:16" ht="15">
      <c r="A36" s="12"/>
      <c r="B36" s="25">
        <v>361.3</v>
      </c>
      <c r="C36" s="20" t="s">
        <v>45</v>
      </c>
      <c r="D36" s="46">
        <v>3915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556648</v>
      </c>
      <c r="L36" s="46">
        <v>0</v>
      </c>
      <c r="M36" s="46">
        <v>0</v>
      </c>
      <c r="N36" s="46">
        <f t="shared" si="4"/>
        <v>560563</v>
      </c>
      <c r="O36" s="47">
        <f t="shared" si="1"/>
        <v>145.52518172377987</v>
      </c>
      <c r="P36" s="9"/>
    </row>
    <row r="37" spans="1:16" ht="15">
      <c r="A37" s="12"/>
      <c r="B37" s="25">
        <v>364</v>
      </c>
      <c r="C37" s="20" t="s">
        <v>78</v>
      </c>
      <c r="D37" s="46">
        <v>17502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17502</v>
      </c>
      <c r="O37" s="47">
        <f t="shared" si="1"/>
        <v>4.543613707165109</v>
      </c>
      <c r="P37" s="9"/>
    </row>
    <row r="38" spans="1:16" ht="15">
      <c r="A38" s="12"/>
      <c r="B38" s="25">
        <v>366</v>
      </c>
      <c r="C38" s="20" t="s">
        <v>48</v>
      </c>
      <c r="D38" s="46">
        <v>28788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28788</v>
      </c>
      <c r="O38" s="47">
        <f t="shared" si="1"/>
        <v>7.473520249221184</v>
      </c>
      <c r="P38" s="9"/>
    </row>
    <row r="39" spans="1:16" ht="15">
      <c r="A39" s="12"/>
      <c r="B39" s="25">
        <v>368</v>
      </c>
      <c r="C39" s="20" t="s">
        <v>49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309587</v>
      </c>
      <c r="L39" s="46">
        <v>0</v>
      </c>
      <c r="M39" s="46">
        <v>0</v>
      </c>
      <c r="N39" s="46">
        <f t="shared" si="4"/>
        <v>309587</v>
      </c>
      <c r="O39" s="47">
        <f t="shared" si="1"/>
        <v>80.37045690550363</v>
      </c>
      <c r="P39" s="9"/>
    </row>
    <row r="40" spans="1:16" ht="15.75" thickBot="1">
      <c r="A40" s="12"/>
      <c r="B40" s="25">
        <v>369.9</v>
      </c>
      <c r="C40" s="20" t="s">
        <v>50</v>
      </c>
      <c r="D40" s="46">
        <v>93126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93126</v>
      </c>
      <c r="O40" s="47">
        <f t="shared" si="1"/>
        <v>24.17601246105919</v>
      </c>
      <c r="P40" s="9"/>
    </row>
    <row r="41" spans="1:119" ht="16.5" thickBot="1">
      <c r="A41" s="14" t="s">
        <v>39</v>
      </c>
      <c r="B41" s="23"/>
      <c r="C41" s="22"/>
      <c r="D41" s="15">
        <f>SUM(D5,D15,D21,D26,D30,D34)</f>
        <v>4553313</v>
      </c>
      <c r="E41" s="15">
        <f aca="true" t="shared" si="9" ref="E41:M41">SUM(E5,E15,E21,E26,E30,E34)</f>
        <v>0</v>
      </c>
      <c r="F41" s="15">
        <f t="shared" si="9"/>
        <v>0</v>
      </c>
      <c r="G41" s="15">
        <f t="shared" si="9"/>
        <v>0</v>
      </c>
      <c r="H41" s="15">
        <f t="shared" si="9"/>
        <v>0</v>
      </c>
      <c r="I41" s="15">
        <f t="shared" si="9"/>
        <v>0</v>
      </c>
      <c r="J41" s="15">
        <f t="shared" si="9"/>
        <v>0</v>
      </c>
      <c r="K41" s="15">
        <f t="shared" si="9"/>
        <v>1024486</v>
      </c>
      <c r="L41" s="15">
        <f t="shared" si="9"/>
        <v>0</v>
      </c>
      <c r="M41" s="15">
        <f t="shared" si="9"/>
        <v>0</v>
      </c>
      <c r="N41" s="15">
        <f t="shared" si="4"/>
        <v>5577799</v>
      </c>
      <c r="O41" s="38">
        <f t="shared" si="1"/>
        <v>1448.0267393561785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79</v>
      </c>
      <c r="M43" s="48"/>
      <c r="N43" s="48"/>
      <c r="O43" s="43">
        <v>3852</v>
      </c>
    </row>
    <row r="44" spans="1:15" ht="1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5" ht="15.75" customHeight="1" thickBot="1">
      <c r="A45" s="52" t="s">
        <v>66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2022-03-30T17:24:03Z</cp:lastPrinted>
  <dcterms:created xsi:type="dcterms:W3CDTF">2000-08-31T21:26:31Z</dcterms:created>
  <dcterms:modified xsi:type="dcterms:W3CDTF">2022-03-30T17:24:08Z</dcterms:modified>
  <cp:category/>
  <cp:version/>
  <cp:contentType/>
  <cp:contentStatus/>
</cp:coreProperties>
</file>