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'2008'!$A$1:$O$36</definedName>
    <definedName name="_xlnm.Print_Area" localSheetId="13">'2009'!$A$1:$O$37</definedName>
    <definedName name="_xlnm.Print_Area" localSheetId="12">'2010'!$A$1:$O$30</definedName>
    <definedName name="_xlnm.Print_Area" localSheetId="11">'2011'!$A$1:$O$34</definedName>
    <definedName name="_xlnm.Print_Area" localSheetId="10">'2012'!$A$1:$O$38</definedName>
    <definedName name="_xlnm.Print_Area" localSheetId="9">'2013'!$A$1:$O$37</definedName>
    <definedName name="_xlnm.Print_Area" localSheetId="8">'2014'!$A$1:$O$36</definedName>
    <definedName name="_xlnm.Print_Area" localSheetId="7">'2015'!$A$1:$O$39</definedName>
    <definedName name="_xlnm.Print_Area" localSheetId="6">'2016'!$A$1:$O$36</definedName>
    <definedName name="_xlnm.Print_Area" localSheetId="5">'2017'!$A$1:$O$35</definedName>
    <definedName name="_xlnm.Print_Area" localSheetId="4">'2018'!$A$1:$O$37</definedName>
    <definedName name="_xlnm.Print_Area" localSheetId="3">'2019'!$A$1:$O$37</definedName>
    <definedName name="_xlnm.Print_Area" localSheetId="2">'2020'!$A$1:$O$40</definedName>
    <definedName name="_xlnm.Print_Area" localSheetId="1">'2021'!$A$1:$P$38</definedName>
    <definedName name="_xlnm.Print_Area" localSheetId="0">'2022'!$A$1:$P$40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35" i="47" l="1"/>
  <c r="P35" i="47" s="1"/>
  <c r="N34" i="47"/>
  <c r="M34" i="47"/>
  <c r="L34" i="47"/>
  <c r="K34" i="47"/>
  <c r="J34" i="47"/>
  <c r="I34" i="47"/>
  <c r="H34" i="47"/>
  <c r="G34" i="47"/>
  <c r="F34" i="47"/>
  <c r="E34" i="47"/>
  <c r="D34" i="47"/>
  <c r="O33" i="47"/>
  <c r="P33" i="47" s="1"/>
  <c r="O32" i="47"/>
  <c r="P32" i="47" s="1"/>
  <c r="O31" i="47"/>
  <c r="P31" i="47" s="1"/>
  <c r="O30" i="47"/>
  <c r="P30" i="47" s="1"/>
  <c r="O29" i="47"/>
  <c r="P29" i="47" s="1"/>
  <c r="O28" i="47"/>
  <c r="P28" i="47" s="1"/>
  <c r="N27" i="47"/>
  <c r="M27" i="47"/>
  <c r="L27" i="47"/>
  <c r="K27" i="47"/>
  <c r="J27" i="47"/>
  <c r="I27" i="47"/>
  <c r="H27" i="47"/>
  <c r="G27" i="47"/>
  <c r="F27" i="47"/>
  <c r="E27" i="47"/>
  <c r="D27" i="47"/>
  <c r="O26" i="47"/>
  <c r="P26" i="47" s="1"/>
  <c r="O25" i="47"/>
  <c r="P25" i="47" s="1"/>
  <c r="N24" i="47"/>
  <c r="M24" i="47"/>
  <c r="L24" i="47"/>
  <c r="K24" i="47"/>
  <c r="J24" i="47"/>
  <c r="I24" i="47"/>
  <c r="H24" i="47"/>
  <c r="G24" i="47"/>
  <c r="F24" i="47"/>
  <c r="E24" i="47"/>
  <c r="D24" i="47"/>
  <c r="O23" i="47"/>
  <c r="P23" i="47" s="1"/>
  <c r="N22" i="47"/>
  <c r="M22" i="47"/>
  <c r="L22" i="47"/>
  <c r="K22" i="47"/>
  <c r="J22" i="47"/>
  <c r="I22" i="47"/>
  <c r="H22" i="47"/>
  <c r="G22" i="47"/>
  <c r="F22" i="47"/>
  <c r="E22" i="47"/>
  <c r="D22" i="47"/>
  <c r="O21" i="47"/>
  <c r="P21" i="47" s="1"/>
  <c r="O20" i="47"/>
  <c r="P20" i="47" s="1"/>
  <c r="O19" i="47"/>
  <c r="P19" i="47" s="1"/>
  <c r="O18" i="47"/>
  <c r="P18" i="47" s="1"/>
  <c r="O17" i="47"/>
  <c r="P17" i="47" s="1"/>
  <c r="O16" i="47"/>
  <c r="P16" i="47" s="1"/>
  <c r="O15" i="47"/>
  <c r="P15" i="47" s="1"/>
  <c r="O14" i="47"/>
  <c r="P14" i="47" s="1"/>
  <c r="N13" i="47"/>
  <c r="M13" i="47"/>
  <c r="L13" i="47"/>
  <c r="K13" i="47"/>
  <c r="J13" i="47"/>
  <c r="I13" i="47"/>
  <c r="H13" i="47"/>
  <c r="G13" i="47"/>
  <c r="F13" i="47"/>
  <c r="E13" i="47"/>
  <c r="D13" i="47"/>
  <c r="O12" i="47"/>
  <c r="P12" i="47" s="1"/>
  <c r="O11" i="47"/>
  <c r="P11" i="47" s="1"/>
  <c r="N10" i="47"/>
  <c r="M10" i="47"/>
  <c r="L10" i="47"/>
  <c r="K10" i="47"/>
  <c r="J10" i="47"/>
  <c r="I10" i="47"/>
  <c r="H10" i="47"/>
  <c r="G10" i="47"/>
  <c r="F10" i="47"/>
  <c r="E10" i="47"/>
  <c r="D10" i="47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34" i="47" l="1"/>
  <c r="P34" i="47" s="1"/>
  <c r="O27" i="47"/>
  <c r="P27" i="47" s="1"/>
  <c r="O24" i="47"/>
  <c r="P24" i="47" s="1"/>
  <c r="O22" i="47"/>
  <c r="P22" i="47" s="1"/>
  <c r="D36" i="47"/>
  <c r="H36" i="47"/>
  <c r="L36" i="47"/>
  <c r="O13" i="47"/>
  <c r="P13" i="47" s="1"/>
  <c r="J36" i="47"/>
  <c r="O10" i="47"/>
  <c r="P10" i="47" s="1"/>
  <c r="M36" i="47"/>
  <c r="F36" i="47"/>
  <c r="G36" i="47"/>
  <c r="I36" i="47"/>
  <c r="E36" i="47"/>
  <c r="K36" i="47"/>
  <c r="N36" i="47"/>
  <c r="O5" i="47"/>
  <c r="P5" i="47" s="1"/>
  <c r="O33" i="46"/>
  <c r="P33" i="46" s="1"/>
  <c r="N32" i="46"/>
  <c r="M32" i="46"/>
  <c r="L32" i="46"/>
  <c r="K32" i="46"/>
  <c r="J32" i="46"/>
  <c r="I32" i="46"/>
  <c r="H32" i="46"/>
  <c r="G32" i="46"/>
  <c r="F32" i="46"/>
  <c r="O32" i="46" s="1"/>
  <c r="P32" i="46" s="1"/>
  <c r="E32" i="46"/>
  <c r="D32" i="46"/>
  <c r="O31" i="46"/>
  <c r="P31" i="46" s="1"/>
  <c r="O30" i="46"/>
  <c r="P30" i="46" s="1"/>
  <c r="O29" i="46"/>
  <c r="P29" i="46" s="1"/>
  <c r="O28" i="46"/>
  <c r="P28" i="46"/>
  <c r="N27" i="46"/>
  <c r="N34" i="46" s="1"/>
  <c r="M27" i="46"/>
  <c r="M34" i="46" s="1"/>
  <c r="L27" i="46"/>
  <c r="K27" i="46"/>
  <c r="J27" i="46"/>
  <c r="I27" i="46"/>
  <c r="H27" i="46"/>
  <c r="G27" i="46"/>
  <c r="F27" i="46"/>
  <c r="E27" i="46"/>
  <c r="D27" i="46"/>
  <c r="O26" i="46"/>
  <c r="P26" i="46"/>
  <c r="O25" i="46"/>
  <c r="P25" i="46" s="1"/>
  <c r="N24" i="46"/>
  <c r="M24" i="46"/>
  <c r="L24" i="46"/>
  <c r="K24" i="46"/>
  <c r="J24" i="46"/>
  <c r="I24" i="46"/>
  <c r="H24" i="46"/>
  <c r="G24" i="46"/>
  <c r="F24" i="46"/>
  <c r="E24" i="46"/>
  <c r="D24" i="46"/>
  <c r="O24" i="46" s="1"/>
  <c r="P24" i="46" s="1"/>
  <c r="O23" i="46"/>
  <c r="P23" i="46" s="1"/>
  <c r="N22" i="46"/>
  <c r="M22" i="46"/>
  <c r="L22" i="46"/>
  <c r="K22" i="46"/>
  <c r="J22" i="46"/>
  <c r="I22" i="46"/>
  <c r="H22" i="46"/>
  <c r="G22" i="46"/>
  <c r="F22" i="46"/>
  <c r="E22" i="46"/>
  <c r="E34" i="46" s="1"/>
  <c r="D22" i="46"/>
  <c r="O21" i="46"/>
  <c r="P21" i="46" s="1"/>
  <c r="O20" i="46"/>
  <c r="P20" i="46"/>
  <c r="O19" i="46"/>
  <c r="P19" i="46"/>
  <c r="O18" i="46"/>
  <c r="P18" i="46"/>
  <c r="O17" i="46"/>
  <c r="P17" i="46"/>
  <c r="O16" i="46"/>
  <c r="P16" i="46" s="1"/>
  <c r="O15" i="46"/>
  <c r="P15" i="46" s="1"/>
  <c r="O14" i="46"/>
  <c r="P14" i="46"/>
  <c r="N13" i="46"/>
  <c r="M13" i="46"/>
  <c r="L13" i="46"/>
  <c r="K13" i="46"/>
  <c r="J13" i="46"/>
  <c r="I13" i="46"/>
  <c r="I34" i="46" s="1"/>
  <c r="H13" i="46"/>
  <c r="H34" i="46" s="1"/>
  <c r="G13" i="46"/>
  <c r="F13" i="46"/>
  <c r="E13" i="46"/>
  <c r="D13" i="46"/>
  <c r="O12" i="46"/>
  <c r="P12" i="46" s="1"/>
  <c r="O11" i="46"/>
  <c r="P11" i="46" s="1"/>
  <c r="N10" i="46"/>
  <c r="M10" i="46"/>
  <c r="L10" i="46"/>
  <c r="L34" i="46" s="1"/>
  <c r="K10" i="46"/>
  <c r="K34" i="46" s="1"/>
  <c r="J10" i="46"/>
  <c r="I10" i="46"/>
  <c r="H10" i="46"/>
  <c r="G10" i="46"/>
  <c r="F10" i="46"/>
  <c r="E10" i="46"/>
  <c r="D10" i="46"/>
  <c r="O9" i="46"/>
  <c r="P9" i="46" s="1"/>
  <c r="O8" i="46"/>
  <c r="P8" i="46"/>
  <c r="O7" i="46"/>
  <c r="P7" i="46" s="1"/>
  <c r="O6" i="46"/>
  <c r="P6" i="46" s="1"/>
  <c r="N5" i="46"/>
  <c r="M5" i="46"/>
  <c r="L5" i="46"/>
  <c r="K5" i="46"/>
  <c r="J5" i="46"/>
  <c r="I5" i="46"/>
  <c r="H5" i="46"/>
  <c r="G5" i="46"/>
  <c r="G34" i="46" s="1"/>
  <c r="F5" i="46"/>
  <c r="F34" i="46" s="1"/>
  <c r="E5" i="46"/>
  <c r="D5" i="46"/>
  <c r="N35" i="45"/>
  <c r="O35" i="45" s="1"/>
  <c r="N34" i="45"/>
  <c r="O34" i="45" s="1"/>
  <c r="N33" i="45"/>
  <c r="O33" i="45" s="1"/>
  <c r="M32" i="45"/>
  <c r="L32" i="45"/>
  <c r="K32" i="45"/>
  <c r="J32" i="45"/>
  <c r="N32" i="45" s="1"/>
  <c r="O32" i="45" s="1"/>
  <c r="I32" i="45"/>
  <c r="H32" i="45"/>
  <c r="G32" i="45"/>
  <c r="F32" i="45"/>
  <c r="E32" i="45"/>
  <c r="D32" i="45"/>
  <c r="N31" i="45"/>
  <c r="O31" i="45" s="1"/>
  <c r="N30" i="45"/>
  <c r="O30" i="45"/>
  <c r="N29" i="45"/>
  <c r="O29" i="45"/>
  <c r="M28" i="45"/>
  <c r="L28" i="45"/>
  <c r="K28" i="45"/>
  <c r="J28" i="45"/>
  <c r="I28" i="45"/>
  <c r="H28" i="45"/>
  <c r="G28" i="45"/>
  <c r="F28" i="45"/>
  <c r="E28" i="45"/>
  <c r="D28" i="45"/>
  <c r="N27" i="45"/>
  <c r="O27" i="45"/>
  <c r="N26" i="45"/>
  <c r="O26" i="45" s="1"/>
  <c r="M25" i="45"/>
  <c r="L25" i="45"/>
  <c r="K25" i="45"/>
  <c r="J25" i="45"/>
  <c r="I25" i="45"/>
  <c r="H25" i="45"/>
  <c r="G25" i="45"/>
  <c r="F25" i="45"/>
  <c r="E25" i="45"/>
  <c r="D25" i="45"/>
  <c r="N25" i="45" s="1"/>
  <c r="O25" i="45" s="1"/>
  <c r="N24" i="45"/>
  <c r="O24" i="45" s="1"/>
  <c r="M23" i="45"/>
  <c r="L23" i="45"/>
  <c r="K23" i="45"/>
  <c r="J23" i="45"/>
  <c r="I23" i="45"/>
  <c r="H23" i="45"/>
  <c r="G23" i="45"/>
  <c r="F23" i="45"/>
  <c r="E23" i="45"/>
  <c r="D23" i="45"/>
  <c r="N23" i="45" s="1"/>
  <c r="O23" i="45" s="1"/>
  <c r="N22" i="45"/>
  <c r="O22" i="45" s="1"/>
  <c r="N21" i="45"/>
  <c r="O21" i="45" s="1"/>
  <c r="N20" i="45"/>
  <c r="O20" i="45" s="1"/>
  <c r="N19" i="45"/>
  <c r="O19" i="45" s="1"/>
  <c r="N18" i="45"/>
  <c r="O18" i="45"/>
  <c r="N17" i="45"/>
  <c r="O17" i="45"/>
  <c r="N16" i="45"/>
  <c r="O16" i="45" s="1"/>
  <c r="N15" i="45"/>
  <c r="O15" i="45" s="1"/>
  <c r="M14" i="45"/>
  <c r="L14" i="45"/>
  <c r="K14" i="45"/>
  <c r="J14" i="45"/>
  <c r="I14" i="45"/>
  <c r="H14" i="45"/>
  <c r="G14" i="45"/>
  <c r="G36" i="45" s="1"/>
  <c r="F14" i="45"/>
  <c r="N14" i="45" s="1"/>
  <c r="O14" i="45" s="1"/>
  <c r="E14" i="45"/>
  <c r="D14" i="45"/>
  <c r="N13" i="45"/>
  <c r="O13" i="45" s="1"/>
  <c r="N12" i="45"/>
  <c r="O12" i="45" s="1"/>
  <c r="N11" i="45"/>
  <c r="O11" i="45" s="1"/>
  <c r="M10" i="45"/>
  <c r="L10" i="45"/>
  <c r="K10" i="45"/>
  <c r="J10" i="45"/>
  <c r="J36" i="45" s="1"/>
  <c r="I10" i="45"/>
  <c r="H10" i="45"/>
  <c r="G10" i="45"/>
  <c r="F10" i="45"/>
  <c r="E10" i="45"/>
  <c r="D10" i="45"/>
  <c r="N9" i="45"/>
  <c r="O9" i="45" s="1"/>
  <c r="N8" i="45"/>
  <c r="O8" i="45"/>
  <c r="N7" i="45"/>
  <c r="O7" i="45"/>
  <c r="N6" i="45"/>
  <c r="O6" i="45" s="1"/>
  <c r="M5" i="45"/>
  <c r="L5" i="45"/>
  <c r="K5" i="45"/>
  <c r="J5" i="45"/>
  <c r="I5" i="45"/>
  <c r="H5" i="45"/>
  <c r="G5" i="45"/>
  <c r="F5" i="45"/>
  <c r="E5" i="45"/>
  <c r="E36" i="45" s="1"/>
  <c r="D5" i="45"/>
  <c r="D36" i="45" s="1"/>
  <c r="N32" i="44"/>
  <c r="O32" i="44" s="1"/>
  <c r="N31" i="44"/>
  <c r="O31" i="44" s="1"/>
  <c r="M30" i="44"/>
  <c r="L30" i="44"/>
  <c r="K30" i="44"/>
  <c r="J30" i="44"/>
  <c r="I30" i="44"/>
  <c r="H30" i="44"/>
  <c r="G30" i="44"/>
  <c r="G33" i="44" s="1"/>
  <c r="F30" i="44"/>
  <c r="F33" i="44" s="1"/>
  <c r="E30" i="44"/>
  <c r="D30" i="44"/>
  <c r="N29" i="44"/>
  <c r="O29" i="44" s="1"/>
  <c r="N28" i="44"/>
  <c r="O28" i="44" s="1"/>
  <c r="M27" i="44"/>
  <c r="L27" i="44"/>
  <c r="K27" i="44"/>
  <c r="J27" i="44"/>
  <c r="I27" i="44"/>
  <c r="H27" i="44"/>
  <c r="N27" i="44" s="1"/>
  <c r="O27" i="44" s="1"/>
  <c r="G27" i="44"/>
  <c r="F27" i="44"/>
  <c r="E27" i="44"/>
  <c r="D27" i="44"/>
  <c r="N26" i="44"/>
  <c r="O26" i="44" s="1"/>
  <c r="N25" i="44"/>
  <c r="O25" i="44" s="1"/>
  <c r="M24" i="44"/>
  <c r="L24" i="44"/>
  <c r="K24" i="44"/>
  <c r="J24" i="44"/>
  <c r="N24" i="44" s="1"/>
  <c r="O24" i="44" s="1"/>
  <c r="I24" i="44"/>
  <c r="H24" i="44"/>
  <c r="G24" i="44"/>
  <c r="F24" i="44"/>
  <c r="E24" i="44"/>
  <c r="D24" i="44"/>
  <c r="N23" i="44"/>
  <c r="O23" i="44" s="1"/>
  <c r="M22" i="44"/>
  <c r="L22" i="44"/>
  <c r="K22" i="44"/>
  <c r="J22" i="44"/>
  <c r="N22" i="44" s="1"/>
  <c r="O22" i="44" s="1"/>
  <c r="I22" i="44"/>
  <c r="H22" i="44"/>
  <c r="G22" i="44"/>
  <c r="F22" i="44"/>
  <c r="E22" i="44"/>
  <c r="D22" i="44"/>
  <c r="N21" i="44"/>
  <c r="O21" i="44" s="1"/>
  <c r="N20" i="44"/>
  <c r="O20" i="44" s="1"/>
  <c r="N19" i="44"/>
  <c r="O19" i="44"/>
  <c r="N18" i="44"/>
  <c r="O18" i="44" s="1"/>
  <c r="N17" i="44"/>
  <c r="O17" i="44" s="1"/>
  <c r="N16" i="44"/>
  <c r="O16" i="44" s="1"/>
  <c r="N15" i="44"/>
  <c r="O15" i="44" s="1"/>
  <c r="M14" i="44"/>
  <c r="L14" i="44"/>
  <c r="K14" i="44"/>
  <c r="K33" i="44" s="1"/>
  <c r="J14" i="44"/>
  <c r="N14" i="44" s="1"/>
  <c r="O14" i="44" s="1"/>
  <c r="I14" i="44"/>
  <c r="H14" i="44"/>
  <c r="G14" i="44"/>
  <c r="F14" i="44"/>
  <c r="E14" i="44"/>
  <c r="D14" i="44"/>
  <c r="N13" i="44"/>
  <c r="O13" i="44" s="1"/>
  <c r="N12" i="44"/>
  <c r="O12" i="44"/>
  <c r="N11" i="44"/>
  <c r="O11" i="44"/>
  <c r="M10" i="44"/>
  <c r="L10" i="44"/>
  <c r="K10" i="44"/>
  <c r="J10" i="44"/>
  <c r="I10" i="44"/>
  <c r="H10" i="44"/>
  <c r="G10" i="44"/>
  <c r="F10" i="44"/>
  <c r="E10" i="44"/>
  <c r="D10" i="44"/>
  <c r="N9" i="44"/>
  <c r="O9" i="44"/>
  <c r="N8" i="44"/>
  <c r="O8" i="44" s="1"/>
  <c r="N7" i="44"/>
  <c r="O7" i="44" s="1"/>
  <c r="N6" i="44"/>
  <c r="O6" i="44" s="1"/>
  <c r="M5" i="44"/>
  <c r="L5" i="44"/>
  <c r="K5" i="44"/>
  <c r="J5" i="44"/>
  <c r="I5" i="44"/>
  <c r="I33" i="44" s="1"/>
  <c r="H5" i="44"/>
  <c r="H33" i="44" s="1"/>
  <c r="G5" i="44"/>
  <c r="F5" i="44"/>
  <c r="E5" i="44"/>
  <c r="D5" i="44"/>
  <c r="N32" i="43"/>
  <c r="O32" i="43" s="1"/>
  <c r="M31" i="43"/>
  <c r="L31" i="43"/>
  <c r="K31" i="43"/>
  <c r="J31" i="43"/>
  <c r="I31" i="43"/>
  <c r="I33" i="43" s="1"/>
  <c r="H31" i="43"/>
  <c r="H33" i="43" s="1"/>
  <c r="G31" i="43"/>
  <c r="F31" i="43"/>
  <c r="E31" i="43"/>
  <c r="D31" i="43"/>
  <c r="N30" i="43"/>
  <c r="O30" i="43" s="1"/>
  <c r="N29" i="43"/>
  <c r="O29" i="43" s="1"/>
  <c r="M28" i="43"/>
  <c r="L28" i="43"/>
  <c r="K28" i="43"/>
  <c r="K33" i="43" s="1"/>
  <c r="J28" i="43"/>
  <c r="J33" i="43" s="1"/>
  <c r="I28" i="43"/>
  <c r="H28" i="43"/>
  <c r="G28" i="43"/>
  <c r="F28" i="43"/>
  <c r="E28" i="43"/>
  <c r="D28" i="43"/>
  <c r="N27" i="43"/>
  <c r="O27" i="43" s="1"/>
  <c r="N26" i="43"/>
  <c r="O26" i="43" s="1"/>
  <c r="M25" i="43"/>
  <c r="L25" i="43"/>
  <c r="N25" i="43" s="1"/>
  <c r="O25" i="43" s="1"/>
  <c r="K25" i="43"/>
  <c r="J25" i="43"/>
  <c r="I25" i="43"/>
  <c r="H25" i="43"/>
  <c r="G25" i="43"/>
  <c r="F25" i="43"/>
  <c r="E25" i="43"/>
  <c r="D25" i="43"/>
  <c r="N24" i="43"/>
  <c r="O24" i="43" s="1"/>
  <c r="M23" i="43"/>
  <c r="L23" i="43"/>
  <c r="N23" i="43" s="1"/>
  <c r="O23" i="43" s="1"/>
  <c r="K23" i="43"/>
  <c r="J23" i="43"/>
  <c r="I23" i="43"/>
  <c r="H23" i="43"/>
  <c r="G23" i="43"/>
  <c r="F23" i="43"/>
  <c r="E23" i="43"/>
  <c r="D23" i="43"/>
  <c r="N22" i="43"/>
  <c r="O22" i="43" s="1"/>
  <c r="N21" i="43"/>
  <c r="O21" i="43"/>
  <c r="N20" i="43"/>
  <c r="O20" i="43" s="1"/>
  <c r="N19" i="43"/>
  <c r="O19" i="43" s="1"/>
  <c r="N18" i="43"/>
  <c r="O18" i="43" s="1"/>
  <c r="N17" i="43"/>
  <c r="O17" i="43" s="1"/>
  <c r="N16" i="43"/>
  <c r="O16" i="43" s="1"/>
  <c r="N15" i="43"/>
  <c r="O15" i="43"/>
  <c r="M14" i="43"/>
  <c r="L14" i="43"/>
  <c r="K14" i="43"/>
  <c r="J14" i="43"/>
  <c r="I14" i="43"/>
  <c r="H14" i="43"/>
  <c r="G14" i="43"/>
  <c r="F14" i="43"/>
  <c r="E14" i="43"/>
  <c r="D14" i="43"/>
  <c r="N13" i="43"/>
  <c r="O13" i="43"/>
  <c r="N12" i="43"/>
  <c r="O12" i="43" s="1"/>
  <c r="N11" i="43"/>
  <c r="O11" i="43" s="1"/>
  <c r="M10" i="43"/>
  <c r="L10" i="43"/>
  <c r="K10" i="43"/>
  <c r="J10" i="43"/>
  <c r="I10" i="43"/>
  <c r="H10" i="43"/>
  <c r="G10" i="43"/>
  <c r="F10" i="43"/>
  <c r="F33" i="43" s="1"/>
  <c r="E10" i="43"/>
  <c r="D10" i="43"/>
  <c r="N9" i="43"/>
  <c r="O9" i="43" s="1"/>
  <c r="N8" i="43"/>
  <c r="O8" i="43" s="1"/>
  <c r="N7" i="43"/>
  <c r="O7" i="43" s="1"/>
  <c r="N6" i="43"/>
  <c r="O6" i="43" s="1"/>
  <c r="M5" i="43"/>
  <c r="M33" i="43" s="1"/>
  <c r="L5" i="43"/>
  <c r="L33" i="43" s="1"/>
  <c r="K5" i="43"/>
  <c r="J5" i="43"/>
  <c r="I5" i="43"/>
  <c r="H5" i="43"/>
  <c r="G5" i="43"/>
  <c r="F5" i="43"/>
  <c r="E5" i="43"/>
  <c r="D5" i="43"/>
  <c r="N30" i="42"/>
  <c r="O30" i="42" s="1"/>
  <c r="M29" i="42"/>
  <c r="L29" i="42"/>
  <c r="N29" i="42" s="1"/>
  <c r="O29" i="42" s="1"/>
  <c r="K29" i="42"/>
  <c r="J29" i="42"/>
  <c r="I29" i="42"/>
  <c r="H29" i="42"/>
  <c r="G29" i="42"/>
  <c r="F29" i="42"/>
  <c r="E29" i="42"/>
  <c r="D29" i="42"/>
  <c r="N28" i="42"/>
  <c r="O28" i="42" s="1"/>
  <c r="N27" i="42"/>
  <c r="O27" i="42"/>
  <c r="M26" i="42"/>
  <c r="L26" i="42"/>
  <c r="K26" i="42"/>
  <c r="J26" i="42"/>
  <c r="I26" i="42"/>
  <c r="H26" i="42"/>
  <c r="G26" i="42"/>
  <c r="F26" i="42"/>
  <c r="E26" i="42"/>
  <c r="D26" i="42"/>
  <c r="N25" i="42"/>
  <c r="O25" i="42"/>
  <c r="N24" i="42"/>
  <c r="O24" i="42" s="1"/>
  <c r="M23" i="42"/>
  <c r="L23" i="42"/>
  <c r="K23" i="42"/>
  <c r="J23" i="42"/>
  <c r="I23" i="42"/>
  <c r="H23" i="42"/>
  <c r="G23" i="42"/>
  <c r="F23" i="42"/>
  <c r="E23" i="42"/>
  <c r="D23" i="42"/>
  <c r="N23" i="42" s="1"/>
  <c r="O23" i="42" s="1"/>
  <c r="N22" i="42"/>
  <c r="O22" i="42" s="1"/>
  <c r="M21" i="42"/>
  <c r="L21" i="42"/>
  <c r="K21" i="42"/>
  <c r="J21" i="42"/>
  <c r="I21" i="42"/>
  <c r="H21" i="42"/>
  <c r="G21" i="42"/>
  <c r="F21" i="42"/>
  <c r="E21" i="42"/>
  <c r="E31" i="42" s="1"/>
  <c r="D21" i="42"/>
  <c r="N20" i="42"/>
  <c r="O20" i="42" s="1"/>
  <c r="N19" i="42"/>
  <c r="O19" i="42" s="1"/>
  <c r="N18" i="42"/>
  <c r="O18" i="42" s="1"/>
  <c r="N17" i="42"/>
  <c r="O17" i="42" s="1"/>
  <c r="N16" i="42"/>
  <c r="O16" i="42" s="1"/>
  <c r="N15" i="42"/>
  <c r="O15" i="42"/>
  <c r="M14" i="42"/>
  <c r="L14" i="42"/>
  <c r="K14" i="42"/>
  <c r="J14" i="42"/>
  <c r="I14" i="42"/>
  <c r="H14" i="42"/>
  <c r="G14" i="42"/>
  <c r="F14" i="42"/>
  <c r="E14" i="42"/>
  <c r="D14" i="42"/>
  <c r="N13" i="42"/>
  <c r="O13" i="42"/>
  <c r="N12" i="42"/>
  <c r="O12" i="42" s="1"/>
  <c r="N11" i="42"/>
  <c r="O11" i="42" s="1"/>
  <c r="M10" i="42"/>
  <c r="L10" i="42"/>
  <c r="K10" i="42"/>
  <c r="J10" i="42"/>
  <c r="I10" i="42"/>
  <c r="H10" i="42"/>
  <c r="G10" i="42"/>
  <c r="G31" i="42" s="1"/>
  <c r="F10" i="42"/>
  <c r="F31" i="42" s="1"/>
  <c r="E10" i="42"/>
  <c r="D10" i="42"/>
  <c r="N9" i="42"/>
  <c r="O9" i="42" s="1"/>
  <c r="N8" i="42"/>
  <c r="O8" i="42" s="1"/>
  <c r="N7" i="42"/>
  <c r="O7" i="42" s="1"/>
  <c r="N6" i="42"/>
  <c r="O6" i="42" s="1"/>
  <c r="M5" i="42"/>
  <c r="M31" i="42" s="1"/>
  <c r="L5" i="42"/>
  <c r="L31" i="42" s="1"/>
  <c r="K5" i="42"/>
  <c r="J5" i="42"/>
  <c r="I5" i="42"/>
  <c r="H5" i="42"/>
  <c r="G5" i="42"/>
  <c r="F5" i="42"/>
  <c r="E5" i="42"/>
  <c r="D5" i="42"/>
  <c r="N31" i="41"/>
  <c r="O31" i="41" s="1"/>
  <c r="M30" i="41"/>
  <c r="M32" i="41" s="1"/>
  <c r="L30" i="41"/>
  <c r="N30" i="41" s="1"/>
  <c r="O30" i="41" s="1"/>
  <c r="K30" i="41"/>
  <c r="J30" i="41"/>
  <c r="I30" i="41"/>
  <c r="H30" i="41"/>
  <c r="G30" i="41"/>
  <c r="F30" i="41"/>
  <c r="E30" i="41"/>
  <c r="D30" i="41"/>
  <c r="N29" i="41"/>
  <c r="O29" i="41" s="1"/>
  <c r="N28" i="41"/>
  <c r="O28" i="41"/>
  <c r="M27" i="41"/>
  <c r="L27" i="41"/>
  <c r="K27" i="41"/>
  <c r="J27" i="41"/>
  <c r="I27" i="41"/>
  <c r="H27" i="41"/>
  <c r="G27" i="41"/>
  <c r="F27" i="41"/>
  <c r="E27" i="41"/>
  <c r="D27" i="41"/>
  <c r="N26" i="41"/>
  <c r="O26" i="41"/>
  <c r="M25" i="41"/>
  <c r="L25" i="41"/>
  <c r="K25" i="41"/>
  <c r="J25" i="41"/>
  <c r="I25" i="41"/>
  <c r="H25" i="41"/>
  <c r="G25" i="41"/>
  <c r="F25" i="41"/>
  <c r="E25" i="41"/>
  <c r="D25" i="41"/>
  <c r="N24" i="41"/>
  <c r="O24" i="41"/>
  <c r="M23" i="41"/>
  <c r="L23" i="41"/>
  <c r="K23" i="41"/>
  <c r="J23" i="41"/>
  <c r="I23" i="41"/>
  <c r="H23" i="41"/>
  <c r="G23" i="41"/>
  <c r="F23" i="41"/>
  <c r="E23" i="41"/>
  <c r="D23" i="41"/>
  <c r="N22" i="41"/>
  <c r="O22" i="41"/>
  <c r="N21" i="41"/>
  <c r="O21" i="41" s="1"/>
  <c r="N20" i="41"/>
  <c r="O20" i="41" s="1"/>
  <c r="N19" i="41"/>
  <c r="O19" i="41" s="1"/>
  <c r="N18" i="41"/>
  <c r="O18" i="41" s="1"/>
  <c r="N17" i="41"/>
  <c r="O17" i="41" s="1"/>
  <c r="N16" i="41"/>
  <c r="O16" i="41"/>
  <c r="N15" i="41"/>
  <c r="O15" i="41" s="1"/>
  <c r="M14" i="41"/>
  <c r="L14" i="41"/>
  <c r="K14" i="41"/>
  <c r="J14" i="41"/>
  <c r="I14" i="41"/>
  <c r="H14" i="41"/>
  <c r="G14" i="41"/>
  <c r="F14" i="41"/>
  <c r="E14" i="41"/>
  <c r="E32" i="41" s="1"/>
  <c r="D14" i="41"/>
  <c r="N14" i="41" s="1"/>
  <c r="O14" i="41" s="1"/>
  <c r="N13" i="41"/>
  <c r="O13" i="41" s="1"/>
  <c r="N12" i="41"/>
  <c r="O12" i="41" s="1"/>
  <c r="N11" i="41"/>
  <c r="O11" i="41" s="1"/>
  <c r="M10" i="41"/>
  <c r="L10" i="41"/>
  <c r="K10" i="41"/>
  <c r="J10" i="41"/>
  <c r="I10" i="41"/>
  <c r="I32" i="41" s="1"/>
  <c r="H10" i="41"/>
  <c r="H32" i="41" s="1"/>
  <c r="G10" i="41"/>
  <c r="F10" i="41"/>
  <c r="E10" i="41"/>
  <c r="D10" i="41"/>
  <c r="N9" i="41"/>
  <c r="O9" i="41" s="1"/>
  <c r="N8" i="41"/>
  <c r="O8" i="41" s="1"/>
  <c r="N7" i="41"/>
  <c r="O7" i="41" s="1"/>
  <c r="N6" i="41"/>
  <c r="O6" i="41"/>
  <c r="M5" i="41"/>
  <c r="L5" i="41"/>
  <c r="K5" i="41"/>
  <c r="J5" i="41"/>
  <c r="I5" i="41"/>
  <c r="H5" i="41"/>
  <c r="G5" i="41"/>
  <c r="F5" i="41"/>
  <c r="E5" i="41"/>
  <c r="D5" i="41"/>
  <c r="N34" i="40"/>
  <c r="O34" i="40"/>
  <c r="M33" i="40"/>
  <c r="L33" i="40"/>
  <c r="K33" i="40"/>
  <c r="J33" i="40"/>
  <c r="I33" i="40"/>
  <c r="H33" i="40"/>
  <c r="G33" i="40"/>
  <c r="F33" i="40"/>
  <c r="E33" i="40"/>
  <c r="D33" i="40"/>
  <c r="N32" i="40"/>
  <c r="O32" i="40"/>
  <c r="N31" i="40"/>
  <c r="O31" i="40" s="1"/>
  <c r="N30" i="40"/>
  <c r="O30" i="40" s="1"/>
  <c r="M29" i="40"/>
  <c r="L29" i="40"/>
  <c r="K29" i="40"/>
  <c r="J29" i="40"/>
  <c r="I29" i="40"/>
  <c r="H29" i="40"/>
  <c r="G29" i="40"/>
  <c r="G35" i="40" s="1"/>
  <c r="F29" i="40"/>
  <c r="F35" i="40" s="1"/>
  <c r="E29" i="40"/>
  <c r="D29" i="40"/>
  <c r="N28" i="40"/>
  <c r="O28" i="40" s="1"/>
  <c r="N27" i="40"/>
  <c r="O27" i="40" s="1"/>
  <c r="M26" i="40"/>
  <c r="L26" i="40"/>
  <c r="K26" i="40"/>
  <c r="J26" i="40"/>
  <c r="I26" i="40"/>
  <c r="H26" i="40"/>
  <c r="H35" i="40" s="1"/>
  <c r="G26" i="40"/>
  <c r="F26" i="40"/>
  <c r="E26" i="40"/>
  <c r="N26" i="40" s="1"/>
  <c r="O26" i="40" s="1"/>
  <c r="D26" i="40"/>
  <c r="N25" i="40"/>
  <c r="O25" i="40" s="1"/>
  <c r="M24" i="40"/>
  <c r="L24" i="40"/>
  <c r="K24" i="40"/>
  <c r="K35" i="40" s="1"/>
  <c r="J24" i="40"/>
  <c r="I24" i="40"/>
  <c r="H24" i="40"/>
  <c r="G24" i="40"/>
  <c r="F24" i="40"/>
  <c r="E24" i="40"/>
  <c r="N24" i="40" s="1"/>
  <c r="O24" i="40" s="1"/>
  <c r="D24" i="40"/>
  <c r="N23" i="40"/>
  <c r="O23" i="40" s="1"/>
  <c r="N22" i="40"/>
  <c r="O22" i="40"/>
  <c r="N21" i="40"/>
  <c r="O21" i="40" s="1"/>
  <c r="N20" i="40"/>
  <c r="O20" i="40" s="1"/>
  <c r="N19" i="40"/>
  <c r="O19" i="40" s="1"/>
  <c r="N18" i="40"/>
  <c r="O18" i="40" s="1"/>
  <c r="N17" i="40"/>
  <c r="O17" i="40" s="1"/>
  <c r="N16" i="40"/>
  <c r="O16" i="40"/>
  <c r="N15" i="40"/>
  <c r="O15" i="40" s="1"/>
  <c r="M14" i="40"/>
  <c r="L14" i="40"/>
  <c r="K14" i="40"/>
  <c r="J14" i="40"/>
  <c r="I14" i="40"/>
  <c r="H14" i="40"/>
  <c r="G14" i="40"/>
  <c r="F14" i="40"/>
  <c r="E14" i="40"/>
  <c r="N14" i="40" s="1"/>
  <c r="O14" i="40" s="1"/>
  <c r="D14" i="40"/>
  <c r="N13" i="40"/>
  <c r="O13" i="40" s="1"/>
  <c r="N12" i="40"/>
  <c r="O12" i="40" s="1"/>
  <c r="N11" i="40"/>
  <c r="O11" i="40" s="1"/>
  <c r="M10" i="40"/>
  <c r="L10" i="40"/>
  <c r="K10" i="40"/>
  <c r="J10" i="40"/>
  <c r="J35" i="40" s="1"/>
  <c r="I10" i="40"/>
  <c r="I35" i="40" s="1"/>
  <c r="H10" i="40"/>
  <c r="G10" i="40"/>
  <c r="F10" i="40"/>
  <c r="E10" i="40"/>
  <c r="D10" i="40"/>
  <c r="N9" i="40"/>
  <c r="O9" i="40" s="1"/>
  <c r="N8" i="40"/>
  <c r="O8" i="40" s="1"/>
  <c r="N7" i="40"/>
  <c r="O7" i="40"/>
  <c r="N6" i="40"/>
  <c r="O6" i="40" s="1"/>
  <c r="M5" i="40"/>
  <c r="L5" i="40"/>
  <c r="K5" i="40"/>
  <c r="J5" i="40"/>
  <c r="I5" i="40"/>
  <c r="H5" i="40"/>
  <c r="G5" i="40"/>
  <c r="F5" i="40"/>
  <c r="E5" i="40"/>
  <c r="D5" i="40"/>
  <c r="N5" i="40" s="1"/>
  <c r="O5" i="40" s="1"/>
  <c r="N31" i="39"/>
  <c r="O31" i="39" s="1"/>
  <c r="M30" i="39"/>
  <c r="L30" i="39"/>
  <c r="K30" i="39"/>
  <c r="J30" i="39"/>
  <c r="I30" i="39"/>
  <c r="H30" i="39"/>
  <c r="G30" i="39"/>
  <c r="F30" i="39"/>
  <c r="E30" i="39"/>
  <c r="N30" i="39" s="1"/>
  <c r="O30" i="39" s="1"/>
  <c r="D30" i="39"/>
  <c r="N29" i="39"/>
  <c r="O29" i="39" s="1"/>
  <c r="N28" i="39"/>
  <c r="O28" i="39" s="1"/>
  <c r="M27" i="39"/>
  <c r="L27" i="39"/>
  <c r="K27" i="39"/>
  <c r="J27" i="39"/>
  <c r="J32" i="39" s="1"/>
  <c r="I27" i="39"/>
  <c r="I32" i="39" s="1"/>
  <c r="H27" i="39"/>
  <c r="G27" i="39"/>
  <c r="F27" i="39"/>
  <c r="E27" i="39"/>
  <c r="D27" i="39"/>
  <c r="N26" i="39"/>
  <c r="O26" i="39" s="1"/>
  <c r="N25" i="39"/>
  <c r="O25" i="39"/>
  <c r="M24" i="39"/>
  <c r="L24" i="39"/>
  <c r="K24" i="39"/>
  <c r="N24" i="39" s="1"/>
  <c r="O24" i="39" s="1"/>
  <c r="J24" i="39"/>
  <c r="I24" i="39"/>
  <c r="H24" i="39"/>
  <c r="G24" i="39"/>
  <c r="F24" i="39"/>
  <c r="E24" i="39"/>
  <c r="D24" i="39"/>
  <c r="N23" i="39"/>
  <c r="O23" i="39"/>
  <c r="M22" i="39"/>
  <c r="L22" i="39"/>
  <c r="K22" i="39"/>
  <c r="K32" i="39" s="1"/>
  <c r="J22" i="39"/>
  <c r="I22" i="39"/>
  <c r="H22" i="39"/>
  <c r="G22" i="39"/>
  <c r="F22" i="39"/>
  <c r="E22" i="39"/>
  <c r="D22" i="39"/>
  <c r="N21" i="39"/>
  <c r="O21" i="39"/>
  <c r="N20" i="39"/>
  <c r="O20" i="39"/>
  <c r="N19" i="39"/>
  <c r="O19" i="39" s="1"/>
  <c r="N18" i="39"/>
  <c r="O18" i="39" s="1"/>
  <c r="N17" i="39"/>
  <c r="O17" i="39" s="1"/>
  <c r="N16" i="39"/>
  <c r="O16" i="39" s="1"/>
  <c r="N15" i="39"/>
  <c r="O15" i="39"/>
  <c r="N14" i="39"/>
  <c r="O14" i="39"/>
  <c r="M13" i="39"/>
  <c r="N13" i="39" s="1"/>
  <c r="O13" i="39" s="1"/>
  <c r="L13" i="39"/>
  <c r="K13" i="39"/>
  <c r="J13" i="39"/>
  <c r="I13" i="39"/>
  <c r="H13" i="39"/>
  <c r="G13" i="39"/>
  <c r="F13" i="39"/>
  <c r="E13" i="39"/>
  <c r="D13" i="39"/>
  <c r="N12" i="39"/>
  <c r="O12" i="39"/>
  <c r="N11" i="39"/>
  <c r="O11" i="39" s="1"/>
  <c r="N10" i="39"/>
  <c r="O10" i="39" s="1"/>
  <c r="M9" i="39"/>
  <c r="L9" i="39"/>
  <c r="K9" i="39"/>
  <c r="J9" i="39"/>
  <c r="I9" i="39"/>
  <c r="H9" i="39"/>
  <c r="G9" i="39"/>
  <c r="G32" i="39" s="1"/>
  <c r="F9" i="39"/>
  <c r="F32" i="39" s="1"/>
  <c r="E9" i="39"/>
  <c r="D9" i="39"/>
  <c r="N9" i="39" s="1"/>
  <c r="O9" i="39" s="1"/>
  <c r="N8" i="39"/>
  <c r="O8" i="39" s="1"/>
  <c r="N7" i="39"/>
  <c r="O7" i="39"/>
  <c r="N6" i="39"/>
  <c r="O6" i="39" s="1"/>
  <c r="M5" i="39"/>
  <c r="M32" i="39" s="1"/>
  <c r="L5" i="39"/>
  <c r="L32" i="39" s="1"/>
  <c r="K5" i="39"/>
  <c r="J5" i="39"/>
  <c r="I5" i="39"/>
  <c r="H5" i="39"/>
  <c r="H32" i="39" s="1"/>
  <c r="G5" i="39"/>
  <c r="F5" i="39"/>
  <c r="E5" i="39"/>
  <c r="D5" i="39"/>
  <c r="N31" i="38"/>
  <c r="O31" i="38" s="1"/>
  <c r="N30" i="38"/>
  <c r="O30" i="38"/>
  <c r="N29" i="38"/>
  <c r="O29" i="38" s="1"/>
  <c r="N28" i="38"/>
  <c r="O28" i="38" s="1"/>
  <c r="N27" i="38"/>
  <c r="O27" i="38" s="1"/>
  <c r="N26" i="38"/>
  <c r="O26" i="38" s="1"/>
  <c r="M25" i="38"/>
  <c r="L25" i="38"/>
  <c r="K25" i="38"/>
  <c r="K32" i="38" s="1"/>
  <c r="J25" i="38"/>
  <c r="N25" i="38" s="1"/>
  <c r="O25" i="38" s="1"/>
  <c r="I25" i="38"/>
  <c r="H25" i="38"/>
  <c r="G25" i="38"/>
  <c r="F25" i="38"/>
  <c r="E25" i="38"/>
  <c r="D25" i="38"/>
  <c r="N24" i="38"/>
  <c r="O24" i="38" s="1"/>
  <c r="N23" i="38"/>
  <c r="O23" i="38"/>
  <c r="M22" i="38"/>
  <c r="L22" i="38"/>
  <c r="K22" i="38"/>
  <c r="J22" i="38"/>
  <c r="I22" i="38"/>
  <c r="H22" i="38"/>
  <c r="G22" i="38"/>
  <c r="F22" i="38"/>
  <c r="E22" i="38"/>
  <c r="D22" i="38"/>
  <c r="N21" i="38"/>
  <c r="O21" i="38"/>
  <c r="M20" i="38"/>
  <c r="L20" i="38"/>
  <c r="K20" i="38"/>
  <c r="J20" i="38"/>
  <c r="I20" i="38"/>
  <c r="H20" i="38"/>
  <c r="G20" i="38"/>
  <c r="F20" i="38"/>
  <c r="E20" i="38"/>
  <c r="D20" i="38"/>
  <c r="D32" i="38"/>
  <c r="N19" i="38"/>
  <c r="O19" i="38" s="1"/>
  <c r="N18" i="38"/>
  <c r="O18" i="38" s="1"/>
  <c r="N17" i="38"/>
  <c r="O17" i="38" s="1"/>
  <c r="N16" i="38"/>
  <c r="O16" i="38" s="1"/>
  <c r="N15" i="38"/>
  <c r="O15" i="38" s="1"/>
  <c r="N14" i="38"/>
  <c r="O14" i="38"/>
  <c r="N13" i="38"/>
  <c r="O13" i="38" s="1"/>
  <c r="M12" i="38"/>
  <c r="L12" i="38"/>
  <c r="K12" i="38"/>
  <c r="J12" i="38"/>
  <c r="I12" i="38"/>
  <c r="H12" i="38"/>
  <c r="G12" i="38"/>
  <c r="F12" i="38"/>
  <c r="E12" i="38"/>
  <c r="N12" i="38" s="1"/>
  <c r="O12" i="38" s="1"/>
  <c r="E32" i="38"/>
  <c r="D12" i="38"/>
  <c r="N11" i="38"/>
  <c r="O11" i="38" s="1"/>
  <c r="N10" i="38"/>
  <c r="O10" i="38" s="1"/>
  <c r="M9" i="38"/>
  <c r="L9" i="38"/>
  <c r="K9" i="38"/>
  <c r="J9" i="38"/>
  <c r="J32" i="38" s="1"/>
  <c r="I9" i="38"/>
  <c r="I32" i="38" s="1"/>
  <c r="H9" i="38"/>
  <c r="G9" i="38"/>
  <c r="F9" i="38"/>
  <c r="E9" i="38"/>
  <c r="D9" i="38"/>
  <c r="N8" i="38"/>
  <c r="O8" i="38" s="1"/>
  <c r="N7" i="38"/>
  <c r="O7" i="38" s="1"/>
  <c r="N6" i="38"/>
  <c r="O6" i="38"/>
  <c r="M5" i="38"/>
  <c r="M32" i="38" s="1"/>
  <c r="L5" i="38"/>
  <c r="K5" i="38"/>
  <c r="J5" i="38"/>
  <c r="I5" i="38"/>
  <c r="H5" i="38"/>
  <c r="H32" i="38" s="1"/>
  <c r="G5" i="38"/>
  <c r="G32" i="38"/>
  <c r="F5" i="38"/>
  <c r="N5" i="38" s="1"/>
  <c r="O5" i="38" s="1"/>
  <c r="E5" i="38"/>
  <c r="D5" i="38"/>
  <c r="N32" i="37"/>
  <c r="O32" i="37" s="1"/>
  <c r="M31" i="37"/>
  <c r="L31" i="37"/>
  <c r="K31" i="37"/>
  <c r="J31" i="37"/>
  <c r="I31" i="37"/>
  <c r="H31" i="37"/>
  <c r="G31" i="37"/>
  <c r="N31" i="37" s="1"/>
  <c r="O31" i="37" s="1"/>
  <c r="F31" i="37"/>
  <c r="E31" i="37"/>
  <c r="D31" i="37"/>
  <c r="N30" i="37"/>
  <c r="O30" i="37" s="1"/>
  <c r="N29" i="37"/>
  <c r="O29" i="37" s="1"/>
  <c r="N28" i="37"/>
  <c r="O28" i="37"/>
  <c r="M27" i="37"/>
  <c r="L27" i="37"/>
  <c r="K27" i="37"/>
  <c r="J27" i="37"/>
  <c r="I27" i="37"/>
  <c r="H27" i="37"/>
  <c r="G27" i="37"/>
  <c r="F27" i="37"/>
  <c r="E27" i="37"/>
  <c r="D27" i="37"/>
  <c r="N27" i="37" s="1"/>
  <c r="O27" i="37" s="1"/>
  <c r="N26" i="37"/>
  <c r="O26" i="37" s="1"/>
  <c r="N25" i="37"/>
  <c r="O25" i="37" s="1"/>
  <c r="M24" i="37"/>
  <c r="L24" i="37"/>
  <c r="K24" i="37"/>
  <c r="J24" i="37"/>
  <c r="I24" i="37"/>
  <c r="H24" i="37"/>
  <c r="G24" i="37"/>
  <c r="F24" i="37"/>
  <c r="F33" i="37" s="1"/>
  <c r="E24" i="37"/>
  <c r="N24" i="37" s="1"/>
  <c r="O24" i="37" s="1"/>
  <c r="D24" i="37"/>
  <c r="N23" i="37"/>
  <c r="O23" i="37" s="1"/>
  <c r="M22" i="37"/>
  <c r="L22" i="37"/>
  <c r="K22" i="37"/>
  <c r="J22" i="37"/>
  <c r="I22" i="37"/>
  <c r="H22" i="37"/>
  <c r="G22" i="37"/>
  <c r="N22" i="37"/>
  <c r="O22" i="37"/>
  <c r="F22" i="37"/>
  <c r="E22" i="37"/>
  <c r="D22" i="37"/>
  <c r="N21" i="37"/>
  <c r="O21" i="37" s="1"/>
  <c r="N20" i="37"/>
  <c r="O20" i="37" s="1"/>
  <c r="N19" i="37"/>
  <c r="O19" i="37" s="1"/>
  <c r="N18" i="37"/>
  <c r="O18" i="37"/>
  <c r="N17" i="37"/>
  <c r="O17" i="37" s="1"/>
  <c r="N16" i="37"/>
  <c r="O16" i="37" s="1"/>
  <c r="N15" i="37"/>
  <c r="O15" i="37" s="1"/>
  <c r="N14" i="37"/>
  <c r="O14" i="37" s="1"/>
  <c r="M13" i="37"/>
  <c r="L13" i="37"/>
  <c r="K13" i="37"/>
  <c r="J13" i="37"/>
  <c r="J33" i="37" s="1"/>
  <c r="I13" i="37"/>
  <c r="N13" i="37" s="1"/>
  <c r="O13" i="37" s="1"/>
  <c r="H13" i="37"/>
  <c r="G13" i="37"/>
  <c r="F13" i="37"/>
  <c r="E13" i="37"/>
  <c r="D13" i="37"/>
  <c r="N12" i="37"/>
  <c r="O12" i="37" s="1"/>
  <c r="N11" i="37"/>
  <c r="O11" i="37" s="1"/>
  <c r="N10" i="37"/>
  <c r="O10" i="37"/>
  <c r="M9" i="37"/>
  <c r="M33" i="37" s="1"/>
  <c r="L9" i="37"/>
  <c r="K9" i="37"/>
  <c r="J9" i="37"/>
  <c r="I9" i="37"/>
  <c r="H9" i="37"/>
  <c r="G9" i="37"/>
  <c r="F9" i="37"/>
  <c r="E9" i="37"/>
  <c r="D9" i="37"/>
  <c r="D33" i="37" s="1"/>
  <c r="N8" i="37"/>
  <c r="O8" i="37" s="1"/>
  <c r="N7" i="37"/>
  <c r="O7" i="37" s="1"/>
  <c r="N6" i="37"/>
  <c r="O6" i="37" s="1"/>
  <c r="M5" i="37"/>
  <c r="L5" i="37"/>
  <c r="K5" i="37"/>
  <c r="J5" i="37"/>
  <c r="I5" i="37"/>
  <c r="H5" i="37"/>
  <c r="H33" i="37" s="1"/>
  <c r="G5" i="37"/>
  <c r="N5" i="37" s="1"/>
  <c r="O5" i="37" s="1"/>
  <c r="F5" i="37"/>
  <c r="E5" i="37"/>
  <c r="D5" i="37"/>
  <c r="N33" i="36"/>
  <c r="O33" i="36" s="1"/>
  <c r="M32" i="36"/>
  <c r="L32" i="36"/>
  <c r="K32" i="36"/>
  <c r="J32" i="36"/>
  <c r="I32" i="36"/>
  <c r="H32" i="36"/>
  <c r="H34" i="36" s="1"/>
  <c r="G32" i="36"/>
  <c r="F32" i="36"/>
  <c r="E32" i="36"/>
  <c r="D32" i="36"/>
  <c r="N31" i="36"/>
  <c r="O31" i="36" s="1"/>
  <c r="N30" i="36"/>
  <c r="O30" i="36"/>
  <c r="N29" i="36"/>
  <c r="O29" i="36"/>
  <c r="M28" i="36"/>
  <c r="L28" i="36"/>
  <c r="K28" i="36"/>
  <c r="J28" i="36"/>
  <c r="I28" i="36"/>
  <c r="H28" i="36"/>
  <c r="G28" i="36"/>
  <c r="F28" i="36"/>
  <c r="E28" i="36"/>
  <c r="D28" i="36"/>
  <c r="N28" i="36" s="1"/>
  <c r="O28" i="36" s="1"/>
  <c r="N27" i="36"/>
  <c r="O27" i="36" s="1"/>
  <c r="N26" i="36"/>
  <c r="O26" i="36" s="1"/>
  <c r="M25" i="36"/>
  <c r="L25" i="36"/>
  <c r="K25" i="36"/>
  <c r="J25" i="36"/>
  <c r="I25" i="36"/>
  <c r="H25" i="36"/>
  <c r="G25" i="36"/>
  <c r="F25" i="36"/>
  <c r="E25" i="36"/>
  <c r="D25" i="36"/>
  <c r="N24" i="36"/>
  <c r="O24" i="36" s="1"/>
  <c r="M23" i="36"/>
  <c r="L23" i="36"/>
  <c r="K23" i="36"/>
  <c r="J23" i="36"/>
  <c r="I23" i="36"/>
  <c r="H23" i="36"/>
  <c r="G23" i="36"/>
  <c r="F23" i="36"/>
  <c r="E23" i="36"/>
  <c r="D23" i="36"/>
  <c r="N23" i="36" s="1"/>
  <c r="O23" i="36" s="1"/>
  <c r="N22" i="36"/>
  <c r="O22" i="36" s="1"/>
  <c r="N21" i="36"/>
  <c r="O21" i="36"/>
  <c r="N20" i="36"/>
  <c r="O20" i="36"/>
  <c r="N19" i="36"/>
  <c r="O19" i="36" s="1"/>
  <c r="N18" i="36"/>
  <c r="O18" i="36" s="1"/>
  <c r="N17" i="36"/>
  <c r="O17" i="36"/>
  <c r="N16" i="36"/>
  <c r="O16" i="36" s="1"/>
  <c r="N15" i="36"/>
  <c r="O15" i="36"/>
  <c r="N14" i="36"/>
  <c r="O14" i="36"/>
  <c r="M13" i="36"/>
  <c r="M34" i="36" s="1"/>
  <c r="L13" i="36"/>
  <c r="K13" i="36"/>
  <c r="J13" i="36"/>
  <c r="I13" i="36"/>
  <c r="H13" i="36"/>
  <c r="G13" i="36"/>
  <c r="F13" i="36"/>
  <c r="E13" i="36"/>
  <c r="D13" i="36"/>
  <c r="N13" i="36" s="1"/>
  <c r="O13" i="36" s="1"/>
  <c r="N12" i="36"/>
  <c r="O12" i="36" s="1"/>
  <c r="N11" i="36"/>
  <c r="O11" i="36"/>
  <c r="N10" i="36"/>
  <c r="O10" i="36"/>
  <c r="M9" i="36"/>
  <c r="L9" i="36"/>
  <c r="K9" i="36"/>
  <c r="J9" i="36"/>
  <c r="I9" i="36"/>
  <c r="I34" i="36" s="1"/>
  <c r="H9" i="36"/>
  <c r="G9" i="36"/>
  <c r="F9" i="36"/>
  <c r="E9" i="36"/>
  <c r="D9" i="36"/>
  <c r="N8" i="36"/>
  <c r="O8" i="36" s="1"/>
  <c r="N7" i="36"/>
  <c r="O7" i="36"/>
  <c r="N6" i="36"/>
  <c r="O6" i="36" s="1"/>
  <c r="M5" i="36"/>
  <c r="L5" i="36"/>
  <c r="L34" i="36" s="1"/>
  <c r="K5" i="36"/>
  <c r="K34" i="36" s="1"/>
  <c r="J5" i="36"/>
  <c r="J34" i="36" s="1"/>
  <c r="I5" i="36"/>
  <c r="H5" i="36"/>
  <c r="G5" i="36"/>
  <c r="G34" i="36" s="1"/>
  <c r="F5" i="36"/>
  <c r="E5" i="36"/>
  <c r="E34" i="36" s="1"/>
  <c r="D5" i="36"/>
  <c r="D34" i="36" s="1"/>
  <c r="N29" i="35"/>
  <c r="O29" i="35" s="1"/>
  <c r="M28" i="35"/>
  <c r="L28" i="35"/>
  <c r="K28" i="35"/>
  <c r="J28" i="35"/>
  <c r="I28" i="35"/>
  <c r="H28" i="35"/>
  <c r="G28" i="35"/>
  <c r="F28" i="35"/>
  <c r="E28" i="35"/>
  <c r="D28" i="35"/>
  <c r="D30" i="35" s="1"/>
  <c r="N27" i="35"/>
  <c r="O27" i="35" s="1"/>
  <c r="N26" i="35"/>
  <c r="O26" i="35"/>
  <c r="N25" i="35"/>
  <c r="O25" i="35" s="1"/>
  <c r="M24" i="35"/>
  <c r="L24" i="35"/>
  <c r="K24" i="35"/>
  <c r="K30" i="35" s="1"/>
  <c r="J24" i="35"/>
  <c r="I24" i="35"/>
  <c r="H24" i="35"/>
  <c r="G24" i="35"/>
  <c r="F24" i="35"/>
  <c r="E24" i="35"/>
  <c r="D24" i="35"/>
  <c r="N24" i="35" s="1"/>
  <c r="O24" i="35" s="1"/>
  <c r="N23" i="35"/>
  <c r="O23" i="35" s="1"/>
  <c r="N22" i="35"/>
  <c r="O22" i="35"/>
  <c r="M21" i="35"/>
  <c r="N21" i="35" s="1"/>
  <c r="O21" i="35" s="1"/>
  <c r="L21" i="35"/>
  <c r="K21" i="35"/>
  <c r="J21" i="35"/>
  <c r="I21" i="35"/>
  <c r="H21" i="35"/>
  <c r="G21" i="35"/>
  <c r="F21" i="35"/>
  <c r="E21" i="35"/>
  <c r="D21" i="35"/>
  <c r="N20" i="35"/>
  <c r="O20" i="35"/>
  <c r="M19" i="35"/>
  <c r="N19" i="35" s="1"/>
  <c r="O19" i="35" s="1"/>
  <c r="L19" i="35"/>
  <c r="K19" i="35"/>
  <c r="J19" i="35"/>
  <c r="I19" i="35"/>
  <c r="H19" i="35"/>
  <c r="G19" i="35"/>
  <c r="F19" i="35"/>
  <c r="E19" i="35"/>
  <c r="D19" i="35"/>
  <c r="N18" i="35"/>
  <c r="O18" i="35" s="1"/>
  <c r="N17" i="35"/>
  <c r="O17" i="35" s="1"/>
  <c r="N16" i="35"/>
  <c r="O16" i="35" s="1"/>
  <c r="N15" i="35"/>
  <c r="O15" i="35" s="1"/>
  <c r="N14" i="35"/>
  <c r="O14" i="35" s="1"/>
  <c r="N13" i="35"/>
  <c r="O13" i="35"/>
  <c r="M12" i="35"/>
  <c r="M30" i="35" s="1"/>
  <c r="L12" i="35"/>
  <c r="K12" i="35"/>
  <c r="J12" i="35"/>
  <c r="I12" i="35"/>
  <c r="H12" i="35"/>
  <c r="G12" i="35"/>
  <c r="F12" i="35"/>
  <c r="E12" i="35"/>
  <c r="D12" i="35"/>
  <c r="N11" i="35"/>
  <c r="O11" i="35"/>
  <c r="N10" i="35"/>
  <c r="O10" i="35" s="1"/>
  <c r="M9" i="35"/>
  <c r="L9" i="35"/>
  <c r="K9" i="35"/>
  <c r="J9" i="35"/>
  <c r="I9" i="35"/>
  <c r="H9" i="35"/>
  <c r="G9" i="35"/>
  <c r="F9" i="35"/>
  <c r="E9" i="35"/>
  <c r="E30" i="35" s="1"/>
  <c r="D9" i="35"/>
  <c r="N8" i="35"/>
  <c r="O8" i="35" s="1"/>
  <c r="N7" i="35"/>
  <c r="O7" i="35" s="1"/>
  <c r="N6" i="35"/>
  <c r="O6" i="35" s="1"/>
  <c r="M5" i="35"/>
  <c r="L5" i="35"/>
  <c r="K5" i="35"/>
  <c r="J5" i="35"/>
  <c r="I5" i="35"/>
  <c r="I30" i="35" s="1"/>
  <c r="H5" i="35"/>
  <c r="G5" i="35"/>
  <c r="F5" i="35"/>
  <c r="E5" i="35"/>
  <c r="N5" i="35" s="1"/>
  <c r="O5" i="35" s="1"/>
  <c r="D5" i="35"/>
  <c r="N25" i="34"/>
  <c r="O25" i="34" s="1"/>
  <c r="N24" i="34"/>
  <c r="O24" i="34"/>
  <c r="N23" i="34"/>
  <c r="O23" i="34" s="1"/>
  <c r="M22" i="34"/>
  <c r="L22" i="34"/>
  <c r="K22" i="34"/>
  <c r="J22" i="34"/>
  <c r="I22" i="34"/>
  <c r="H22" i="34"/>
  <c r="G22" i="34"/>
  <c r="F22" i="34"/>
  <c r="E22" i="34"/>
  <c r="D22" i="34"/>
  <c r="N22" i="34" s="1"/>
  <c r="O22" i="34" s="1"/>
  <c r="N21" i="34"/>
  <c r="O21" i="34" s="1"/>
  <c r="M20" i="34"/>
  <c r="L20" i="34"/>
  <c r="K20" i="34"/>
  <c r="J20" i="34"/>
  <c r="I20" i="34"/>
  <c r="H20" i="34"/>
  <c r="G20" i="34"/>
  <c r="G26" i="34" s="1"/>
  <c r="F20" i="34"/>
  <c r="E20" i="34"/>
  <c r="D20" i="34"/>
  <c r="N20" i="34" s="1"/>
  <c r="O20" i="34" s="1"/>
  <c r="N19" i="34"/>
  <c r="O19" i="34"/>
  <c r="M18" i="34"/>
  <c r="L18" i="34"/>
  <c r="K18" i="34"/>
  <c r="J18" i="34"/>
  <c r="I18" i="34"/>
  <c r="N18" i="34" s="1"/>
  <c r="O18" i="34" s="1"/>
  <c r="H18" i="34"/>
  <c r="G18" i="34"/>
  <c r="F18" i="34"/>
  <c r="E18" i="34"/>
  <c r="D18" i="34"/>
  <c r="N17" i="34"/>
  <c r="O17" i="34" s="1"/>
  <c r="N16" i="34"/>
  <c r="O16" i="34" s="1"/>
  <c r="N15" i="34"/>
  <c r="O15" i="34"/>
  <c r="N14" i="34"/>
  <c r="O14" i="34" s="1"/>
  <c r="N13" i="34"/>
  <c r="O13" i="34" s="1"/>
  <c r="M12" i="34"/>
  <c r="L12" i="34"/>
  <c r="K12" i="34"/>
  <c r="J12" i="34"/>
  <c r="I12" i="34"/>
  <c r="H12" i="34"/>
  <c r="G12" i="34"/>
  <c r="F12" i="34"/>
  <c r="F26" i="34" s="1"/>
  <c r="E12" i="34"/>
  <c r="N12" i="34" s="1"/>
  <c r="O12" i="34" s="1"/>
  <c r="D12" i="34"/>
  <c r="N11" i="34"/>
  <c r="O11" i="34" s="1"/>
  <c r="N10" i="34"/>
  <c r="O10" i="34" s="1"/>
  <c r="M9" i="34"/>
  <c r="L9" i="34"/>
  <c r="K9" i="34"/>
  <c r="J9" i="34"/>
  <c r="J26" i="34" s="1"/>
  <c r="I9" i="34"/>
  <c r="N9" i="34" s="1"/>
  <c r="O9" i="34" s="1"/>
  <c r="H9" i="34"/>
  <c r="G9" i="34"/>
  <c r="F9" i="34"/>
  <c r="E9" i="34"/>
  <c r="D9" i="34"/>
  <c r="N8" i="34"/>
  <c r="O8" i="34"/>
  <c r="N7" i="34"/>
  <c r="O7" i="34"/>
  <c r="N6" i="34"/>
  <c r="O6" i="34"/>
  <c r="M5" i="34"/>
  <c r="L5" i="34"/>
  <c r="L26" i="34" s="1"/>
  <c r="K5" i="34"/>
  <c r="K26" i="34"/>
  <c r="J5" i="34"/>
  <c r="I5" i="34"/>
  <c r="H5" i="34"/>
  <c r="G5" i="34"/>
  <c r="F5" i="34"/>
  <c r="E5" i="34"/>
  <c r="E26" i="34" s="1"/>
  <c r="D5" i="34"/>
  <c r="N5" i="34" s="1"/>
  <c r="O5" i="34" s="1"/>
  <c r="N23" i="33"/>
  <c r="O23" i="33" s="1"/>
  <c r="N13" i="33"/>
  <c r="O13" i="33" s="1"/>
  <c r="N14" i="33"/>
  <c r="O14" i="33" s="1"/>
  <c r="N15" i="33"/>
  <c r="O15" i="33" s="1"/>
  <c r="N16" i="33"/>
  <c r="O16" i="33" s="1"/>
  <c r="N17" i="33"/>
  <c r="O17" i="33"/>
  <c r="N18" i="33"/>
  <c r="O18" i="33" s="1"/>
  <c r="N19" i="33"/>
  <c r="O19" i="33" s="1"/>
  <c r="N20" i="33"/>
  <c r="O20" i="33" s="1"/>
  <c r="N21" i="33"/>
  <c r="O21" i="33" s="1"/>
  <c r="E22" i="33"/>
  <c r="F22" i="33"/>
  <c r="F33" i="33" s="1"/>
  <c r="G22" i="33"/>
  <c r="H22" i="33"/>
  <c r="I22" i="33"/>
  <c r="J22" i="33"/>
  <c r="K22" i="33"/>
  <c r="L22" i="33"/>
  <c r="M22" i="33"/>
  <c r="D22" i="33"/>
  <c r="N22" i="33" s="1"/>
  <c r="O22" i="33" s="1"/>
  <c r="E12" i="33"/>
  <c r="F12" i="33"/>
  <c r="G12" i="33"/>
  <c r="G33" i="33" s="1"/>
  <c r="H12" i="33"/>
  <c r="N12" i="33" s="1"/>
  <c r="O12" i="33" s="1"/>
  <c r="I12" i="33"/>
  <c r="J12" i="33"/>
  <c r="K12" i="33"/>
  <c r="L12" i="33"/>
  <c r="M12" i="33"/>
  <c r="D12" i="33"/>
  <c r="E9" i="33"/>
  <c r="F9" i="33"/>
  <c r="G9" i="33"/>
  <c r="H9" i="33"/>
  <c r="I9" i="33"/>
  <c r="N9" i="33" s="1"/>
  <c r="O9" i="33" s="1"/>
  <c r="J9" i="33"/>
  <c r="J33" i="33" s="1"/>
  <c r="K9" i="33"/>
  <c r="L9" i="33"/>
  <c r="M9" i="33"/>
  <c r="D9" i="33"/>
  <c r="E5" i="33"/>
  <c r="F5" i="33"/>
  <c r="G5" i="33"/>
  <c r="H5" i="33"/>
  <c r="I5" i="33"/>
  <c r="I33" i="33" s="1"/>
  <c r="J5" i="33"/>
  <c r="K5" i="33"/>
  <c r="N5" i="33" s="1"/>
  <c r="O5" i="33" s="1"/>
  <c r="K33" i="33"/>
  <c r="L5" i="33"/>
  <c r="M5" i="33"/>
  <c r="D5" i="33"/>
  <c r="N28" i="33"/>
  <c r="N29" i="33"/>
  <c r="O29" i="33" s="1"/>
  <c r="N30" i="33"/>
  <c r="N31" i="33"/>
  <c r="N32" i="33"/>
  <c r="O32" i="33" s="1"/>
  <c r="N27" i="33"/>
  <c r="O27" i="33"/>
  <c r="E26" i="33"/>
  <c r="F26" i="33"/>
  <c r="G26" i="33"/>
  <c r="H26" i="33"/>
  <c r="I26" i="33"/>
  <c r="J26" i="33"/>
  <c r="K26" i="33"/>
  <c r="L26" i="33"/>
  <c r="M26" i="33"/>
  <c r="M33" i="33" s="1"/>
  <c r="D26" i="33"/>
  <c r="N26" i="33" s="1"/>
  <c r="O26" i="33" s="1"/>
  <c r="E24" i="33"/>
  <c r="F24" i="33"/>
  <c r="G24" i="33"/>
  <c r="H24" i="33"/>
  <c r="I24" i="33"/>
  <c r="J24" i="33"/>
  <c r="K24" i="33"/>
  <c r="L24" i="33"/>
  <c r="M24" i="33"/>
  <c r="D24" i="33"/>
  <c r="N24" i="33" s="1"/>
  <c r="O24" i="33" s="1"/>
  <c r="N25" i="33"/>
  <c r="O25" i="33" s="1"/>
  <c r="O28" i="33"/>
  <c r="O30" i="33"/>
  <c r="O31" i="33"/>
  <c r="N11" i="33"/>
  <c r="O11" i="33"/>
  <c r="N7" i="33"/>
  <c r="O7" i="33" s="1"/>
  <c r="N8" i="33"/>
  <c r="O8" i="33" s="1"/>
  <c r="N6" i="33"/>
  <c r="O6" i="33"/>
  <c r="N10" i="33"/>
  <c r="O10" i="33"/>
  <c r="M26" i="34"/>
  <c r="G30" i="35"/>
  <c r="K33" i="37"/>
  <c r="F34" i="36"/>
  <c r="H30" i="35"/>
  <c r="L30" i="35"/>
  <c r="J30" i="35"/>
  <c r="L33" i="37"/>
  <c r="L35" i="40"/>
  <c r="M35" i="40"/>
  <c r="N33" i="40"/>
  <c r="O33" i="40" s="1"/>
  <c r="D35" i="40"/>
  <c r="D32" i="39"/>
  <c r="N20" i="38"/>
  <c r="O20" i="38"/>
  <c r="G33" i="37"/>
  <c r="E33" i="33"/>
  <c r="F30" i="35"/>
  <c r="L33" i="33"/>
  <c r="H26" i="34"/>
  <c r="N25" i="36"/>
  <c r="O25" i="36" s="1"/>
  <c r="L32" i="38"/>
  <c r="N22" i="38"/>
  <c r="O22" i="38"/>
  <c r="N5" i="41"/>
  <c r="O5" i="41" s="1"/>
  <c r="K32" i="41"/>
  <c r="J32" i="41"/>
  <c r="N23" i="41"/>
  <c r="O23" i="41"/>
  <c r="N25" i="41"/>
  <c r="O25" i="41" s="1"/>
  <c r="F32" i="41"/>
  <c r="G32" i="41"/>
  <c r="N27" i="41"/>
  <c r="O27" i="41" s="1"/>
  <c r="J31" i="42"/>
  <c r="K31" i="42"/>
  <c r="N21" i="42"/>
  <c r="O21" i="42" s="1"/>
  <c r="H31" i="42"/>
  <c r="N14" i="42"/>
  <c r="O14" i="42"/>
  <c r="I31" i="42"/>
  <c r="N26" i="42"/>
  <c r="O26" i="42"/>
  <c r="D31" i="42"/>
  <c r="N31" i="42" s="1"/>
  <c r="O31" i="42" s="1"/>
  <c r="G33" i="43"/>
  <c r="E33" i="43"/>
  <c r="N14" i="43"/>
  <c r="O14" i="43" s="1"/>
  <c r="D33" i="43"/>
  <c r="L33" i="44"/>
  <c r="M33" i="44"/>
  <c r="N5" i="44"/>
  <c r="O5" i="44" s="1"/>
  <c r="N10" i="44"/>
  <c r="O10" i="44" s="1"/>
  <c r="E33" i="44"/>
  <c r="D33" i="44"/>
  <c r="L36" i="45"/>
  <c r="M36" i="45"/>
  <c r="K36" i="45"/>
  <c r="H36" i="45"/>
  <c r="I36" i="45"/>
  <c r="N28" i="45"/>
  <c r="O28" i="45"/>
  <c r="J34" i="46"/>
  <c r="O10" i="46"/>
  <c r="P10" i="46" s="1"/>
  <c r="O36" i="47" l="1"/>
  <c r="P36" i="47" s="1"/>
  <c r="N30" i="35"/>
  <c r="O30" i="35" s="1"/>
  <c r="N33" i="43"/>
  <c r="O33" i="43" s="1"/>
  <c r="N34" i="36"/>
  <c r="O34" i="36" s="1"/>
  <c r="O27" i="46"/>
  <c r="P27" i="46" s="1"/>
  <c r="O22" i="46"/>
  <c r="P22" i="46" s="1"/>
  <c r="N5" i="45"/>
  <c r="O5" i="45" s="1"/>
  <c r="N5" i="43"/>
  <c r="O5" i="43" s="1"/>
  <c r="E35" i="40"/>
  <c r="N35" i="40" s="1"/>
  <c r="O35" i="40" s="1"/>
  <c r="N5" i="36"/>
  <c r="O5" i="36" s="1"/>
  <c r="N28" i="35"/>
  <c r="O28" i="35" s="1"/>
  <c r="F32" i="38"/>
  <c r="N32" i="38" s="1"/>
  <c r="O32" i="38" s="1"/>
  <c r="D34" i="46"/>
  <c r="O34" i="46" s="1"/>
  <c r="P34" i="46" s="1"/>
  <c r="N28" i="43"/>
  <c r="O28" i="43" s="1"/>
  <c r="N10" i="42"/>
  <c r="O10" i="42" s="1"/>
  <c r="D32" i="41"/>
  <c r="N32" i="41" s="1"/>
  <c r="O32" i="41" s="1"/>
  <c r="N10" i="41"/>
  <c r="O10" i="41" s="1"/>
  <c r="N10" i="40"/>
  <c r="O10" i="40" s="1"/>
  <c r="N12" i="35"/>
  <c r="O12" i="35" s="1"/>
  <c r="N9" i="38"/>
  <c r="O9" i="38" s="1"/>
  <c r="N9" i="35"/>
  <c r="O9" i="35" s="1"/>
  <c r="N30" i="44"/>
  <c r="O30" i="44" s="1"/>
  <c r="L32" i="41"/>
  <c r="I33" i="37"/>
  <c r="N9" i="37"/>
  <c r="O9" i="37" s="1"/>
  <c r="E33" i="37"/>
  <c r="N33" i="37" s="1"/>
  <c r="O33" i="37" s="1"/>
  <c r="O13" i="46"/>
  <c r="P13" i="46" s="1"/>
  <c r="O5" i="46"/>
  <c r="P5" i="46" s="1"/>
  <c r="F36" i="45"/>
  <c r="N36" i="45" s="1"/>
  <c r="O36" i="45" s="1"/>
  <c r="N5" i="39"/>
  <c r="O5" i="39" s="1"/>
  <c r="D33" i="33"/>
  <c r="N33" i="33" s="1"/>
  <c r="O33" i="33" s="1"/>
  <c r="N31" i="43"/>
  <c r="O31" i="43" s="1"/>
  <c r="N29" i="40"/>
  <c r="O29" i="40" s="1"/>
  <c r="H33" i="33"/>
  <c r="J33" i="44"/>
  <c r="N33" i="44" s="1"/>
  <c r="O33" i="44" s="1"/>
  <c r="N5" i="42"/>
  <c r="O5" i="42" s="1"/>
  <c r="D26" i="34"/>
  <c r="N9" i="36"/>
  <c r="O9" i="36" s="1"/>
  <c r="N22" i="39"/>
  <c r="O22" i="39" s="1"/>
  <c r="N32" i="36"/>
  <c r="O32" i="36" s="1"/>
  <c r="N10" i="45"/>
  <c r="O10" i="45" s="1"/>
  <c r="N10" i="43"/>
  <c r="O10" i="43" s="1"/>
  <c r="N27" i="39"/>
  <c r="O27" i="39" s="1"/>
  <c r="I26" i="34"/>
  <c r="E32" i="39"/>
  <c r="N32" i="39" s="1"/>
  <c r="O32" i="39" s="1"/>
  <c r="N26" i="34" l="1"/>
  <c r="O26" i="34" s="1"/>
</calcChain>
</file>

<file path=xl/sharedStrings.xml><?xml version="1.0" encoding="utf-8"?>
<sst xmlns="http://schemas.openxmlformats.org/spreadsheetml/2006/main" count="732" uniqueCount="114">
  <si>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</si>
  <si>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</si>
  <si>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</si>
  <si>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</si>
  <si>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</si>
  <si>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</si>
  <si>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</si>
  <si>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</si>
  <si>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</si>
  <si>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</si>
  <si>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</si>
  <si>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Communications Services Taxes</t>
  </si>
  <si>
    <t>Permits, Fees, and Special Assessments</t>
  </si>
  <si>
    <t>Franchise Fee - Electricity</t>
  </si>
  <si>
    <t>Intergovernmental Revenue</t>
  </si>
  <si>
    <t>State Grant - Public Safety</t>
  </si>
  <si>
    <t>Federal Grant - Physical Environment - Other Physical Environment</t>
  </si>
  <si>
    <t>State Grant - Physical Environment - Other Physical Environment</t>
  </si>
  <si>
    <t>State Shared Revenues - General Gov't - Revenue Sharing Proceeds</t>
  </si>
  <si>
    <t>State Shared Revenues - General Gov't - Alcoholic Beverage License Tax</t>
  </si>
  <si>
    <t>State Shared Revenues - General Gov't - Local Gov't Half-Cent Sales Tax</t>
  </si>
  <si>
    <t>Grants from Other Local Units - Physical Environment</t>
  </si>
  <si>
    <t>Grants from Other Local Units - Other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</si>
  <si>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</si>
  <si>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</si>
  <si>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</si>
  <si>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</si>
  <si>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</si>
  <si>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</si>
  <si>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</si>
  <si>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Physical Environment - Water Utility</t>
  </si>
  <si>
    <t>Total - All Account Codes</t>
  </si>
  <si>
    <t>Local Fiscal Year Ended September 30, 2009</t>
  </si>
  <si>
    <t>Court-Ordered Judgments and Fines - As Decided by County Court Criminal</t>
  </si>
  <si>
    <t>Interest and Other Earnings - Interest</t>
  </si>
  <si>
    <t>Interest and Other Earnings - Gain or Loss on Sale of Investments</t>
  </si>
  <si>
    <t>Rents and Royalties</t>
  </si>
  <si>
    <t>Sale of Surplus Materials and Scrap</t>
  </si>
  <si>
    <t>Contributions and Donations from Private Sources</t>
  </si>
  <si>
    <t>Other Miscellaneous Revenues - Other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</si>
  <si>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</si>
  <si>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</si>
  <si>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</si>
  <si>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</si>
  <si>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</si>
  <si>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</si>
  <si>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</si>
  <si>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Hillsboro Beach Revenues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</si>
  <si>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</si>
  <si>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</si>
  <si>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</si>
  <si>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</si>
  <si>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Other Judgments, Fines, and Forfeits</t>
  </si>
  <si>
    <t>Disposition of Fixed Assets</t>
  </si>
  <si>
    <t>Other Sources</t>
  </si>
  <si>
    <t>Proceeds - Debt Proceeds</t>
  </si>
  <si>
    <t>2011 Municipal Population:</t>
  </si>
  <si>
    <t>Local Fiscal Year Ended September 30, 2012</t>
  </si>
  <si>
    <t>Special Assessments - Capital Improvement</t>
  </si>
  <si>
    <t>Federal Grant - Economic Environment</t>
  </si>
  <si>
    <t>State Grant - General Government</t>
  </si>
  <si>
    <t>Grants from Other Local Units - General Government</t>
  </si>
  <si>
    <t>Non-Operating - Inter-Fund Group Transfers In</t>
  </si>
  <si>
    <t>2012 Municipal Population:</t>
  </si>
  <si>
    <t>Local Fiscal Year Ended September 30, 2013</t>
  </si>
  <si>
    <t>Communications Services Taxes (Chapter 202, F.S.)</t>
  </si>
  <si>
    <t>Federal Grant - Other Federal Grants</t>
  </si>
  <si>
    <t>State Shared Revenues - General Government - Revenue Sharing Proceeds</t>
  </si>
  <si>
    <t>State Shared Revenues - General Government - Alcoholic Beverage License Tax</t>
  </si>
  <si>
    <t>State Shared Revenues - General Government - Local Government Half-Cent Sales Tax</t>
  </si>
  <si>
    <t>Grants from Other Local Units - Transportation</t>
  </si>
  <si>
    <t>Court-Ordered Judgments and Fines - As Decided by Traffic Court</t>
  </si>
  <si>
    <t>Sales - Sale of Surplus Materials and Scrap</t>
  </si>
  <si>
    <t>2013 Municipal Population:</t>
  </si>
  <si>
    <t>Local Fiscal Year Ended September 30, 2008</t>
  </si>
  <si>
    <t>Permits and Franchise Fees</t>
  </si>
  <si>
    <t>Court-Ordered Judgments and Fines - As Decided by County Court Civil</t>
  </si>
  <si>
    <t>2008 Municipal Population:</t>
  </si>
  <si>
    <t>Local Fiscal Year Ended September 30, 2014</t>
  </si>
  <si>
    <t>Physical Environment - Garbage / Solid Waste</t>
  </si>
  <si>
    <t>2014 Municipal Population:</t>
  </si>
  <si>
    <t>Local Fiscal Year Ended September 30, 2015</t>
  </si>
  <si>
    <t>Local Business Tax (Chapter 205, F.S.)</t>
  </si>
  <si>
    <t>Other Miscellaneous Revenues - Settlements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</si>
  <si>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</si>
  <si>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</si>
  <si>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</si>
  <si>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</si>
  <si>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</si>
  <si>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</si>
  <si>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</si>
  <si>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</si>
  <si>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Proceeds of General Capital Asset Dispositions - Sales</t>
  </si>
  <si>
    <t>2019 Municipal Population:</t>
  </si>
  <si>
    <t>Local Fiscal Year Ended September 30, 2020</t>
  </si>
  <si>
    <t>First Local Option Fuel Tax (1 to 6 Cents)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</si>
  <si>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</si>
  <si>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</si>
  <si>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</si>
  <si>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</si>
  <si>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</si>
  <si>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</si>
  <si>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</si>
  <si>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State Communications Services Taxes</t>
  </si>
  <si>
    <t>Building Permits (Buildling Permit Fees)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</si>
  <si>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</si>
  <si>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</si>
  <si>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</si>
  <si>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2021 Municipal Population:</t>
  </si>
  <si>
    <t>Local Fiscal Year Ended September 30, 2022</t>
  </si>
  <si>
    <t>State Grant - Other</t>
  </si>
  <si>
    <t>Interest and Other Earnings - Net Increase (Decrease) in Fair Value of Investments</t>
  </si>
  <si>
    <t>Sales - Disposition of Fixed Assets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</si>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</sst>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0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109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40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8"/>
      <c r="M3" s="69"/>
      <c r="N3" s="36"/>
      <c r="O3" s="37"/>
      <c r="P3" s="70" t="s">
        <v>98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41</v>
      </c>
      <c r="F4" s="34" t="s">
        <v>42</v>
      </c>
      <c r="G4" s="34" t="s">
        <v>43</v>
      </c>
      <c r="H4" s="34" t="s">
        <v>5</v>
      </c>
      <c r="I4" s="34" t="s">
        <v>6</v>
      </c>
      <c r="J4" s="35" t="s">
        <v>44</v>
      </c>
      <c r="K4" s="35" t="s">
        <v>7</v>
      </c>
      <c r="L4" s="35" t="s">
        <v>8</v>
      </c>
      <c r="M4" s="35" t="s">
        <v>99</v>
      </c>
      <c r="N4" s="35" t="s">
        <v>9</v>
      </c>
      <c r="O4" s="35" t="s">
        <v>100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101</v>
      </c>
      <c r="B5" s="26"/>
      <c r="C5" s="26"/>
      <c r="D5" s="27">
        <f>SUM(D6:D9)</f>
        <v>5189012</v>
      </c>
      <c r="E5" s="27">
        <f>SUM(E6:E9)</f>
        <v>0</v>
      </c>
      <c r="F5" s="27">
        <f>SUM(F6:F9)</f>
        <v>0</v>
      </c>
      <c r="G5" s="27">
        <f>SUM(G6:G9)</f>
        <v>0</v>
      </c>
      <c r="H5" s="27">
        <f>SUM(H6:H9)</f>
        <v>0</v>
      </c>
      <c r="I5" s="27">
        <f>SUM(I6:I9)</f>
        <v>0</v>
      </c>
      <c r="J5" s="27">
        <f>SUM(J6:J9)</f>
        <v>0</v>
      </c>
      <c r="K5" s="27">
        <f>SUM(K6:K9)</f>
        <v>0</v>
      </c>
      <c r="L5" s="27">
        <f>SUM(L6:L9)</f>
        <v>0</v>
      </c>
      <c r="M5" s="27">
        <f>SUM(M6:M9)</f>
        <v>0</v>
      </c>
      <c r="N5" s="27">
        <f>SUM(N6:N9)</f>
        <v>0</v>
      </c>
      <c r="O5" s="28">
        <f>SUM(D5:N5)</f>
        <v>5189012</v>
      </c>
      <c r="P5" s="33">
        <f>(O5/P$38)</f>
        <v>2619.3902069661785</v>
      </c>
      <c r="Q5" s="6"/>
    </row>
    <row r="6" spans="1:134">
      <c r="A6" s="12"/>
      <c r="B6" s="25">
        <v>311</v>
      </c>
      <c r="C6" s="20" t="s">
        <v>2</v>
      </c>
      <c r="D6" s="46">
        <v>5125075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5125075</v>
      </c>
      <c r="P6" s="47">
        <f>(O6/P$38)</f>
        <v>2587.1150933871781</v>
      </c>
      <c r="Q6" s="9"/>
    </row>
    <row r="7" spans="1:134">
      <c r="A7" s="12"/>
      <c r="B7" s="25">
        <v>312.41000000000003</v>
      </c>
      <c r="C7" s="20" t="s">
        <v>102</v>
      </c>
      <c r="D7" s="46">
        <v>33555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9" si="0">SUM(D7:N7)</f>
        <v>33555</v>
      </c>
      <c r="P7" s="47">
        <f>(O7/P$38)</f>
        <v>16.938414941948512</v>
      </c>
      <c r="Q7" s="9"/>
    </row>
    <row r="8" spans="1:134">
      <c r="A8" s="12"/>
      <c r="B8" s="25">
        <v>315.10000000000002</v>
      </c>
      <c r="C8" s="20" t="s">
        <v>103</v>
      </c>
      <c r="D8" s="46">
        <v>29145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29145</v>
      </c>
      <c r="P8" s="47">
        <f>(O8/P$38)</f>
        <v>14.712266532054517</v>
      </c>
      <c r="Q8" s="9"/>
    </row>
    <row r="9" spans="1:134">
      <c r="A9" s="12"/>
      <c r="B9" s="25">
        <v>316</v>
      </c>
      <c r="C9" s="20" t="s">
        <v>82</v>
      </c>
      <c r="D9" s="46">
        <v>1237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1237</v>
      </c>
      <c r="P9" s="47">
        <f>(O9/P$38)</f>
        <v>0.62443210499747603</v>
      </c>
      <c r="Q9" s="9"/>
    </row>
    <row r="10" spans="1:134" ht="15.75">
      <c r="A10" s="29" t="s">
        <v>12</v>
      </c>
      <c r="B10" s="30"/>
      <c r="C10" s="31"/>
      <c r="D10" s="32">
        <f>SUM(D11:D12)</f>
        <v>271235</v>
      </c>
      <c r="E10" s="32">
        <f>SUM(E11:E12)</f>
        <v>992702</v>
      </c>
      <c r="F10" s="32">
        <f>SUM(F11:F12)</f>
        <v>0</v>
      </c>
      <c r="G10" s="32">
        <f>SUM(G11:G12)</f>
        <v>0</v>
      </c>
      <c r="H10" s="32">
        <f>SUM(H11:H12)</f>
        <v>0</v>
      </c>
      <c r="I10" s="32">
        <f>SUM(I11:I12)</f>
        <v>0</v>
      </c>
      <c r="J10" s="32">
        <f>SUM(J11:J12)</f>
        <v>0</v>
      </c>
      <c r="K10" s="32">
        <f>SUM(K11:K12)</f>
        <v>0</v>
      </c>
      <c r="L10" s="32">
        <f>SUM(L11:L12)</f>
        <v>0</v>
      </c>
      <c r="M10" s="32">
        <f>SUM(M11:M12)</f>
        <v>0</v>
      </c>
      <c r="N10" s="32">
        <f>SUM(N11:N12)</f>
        <v>0</v>
      </c>
      <c r="O10" s="44">
        <f>SUM(D10:N10)</f>
        <v>1263937</v>
      </c>
      <c r="P10" s="45">
        <f>(O10/P$38)</f>
        <v>638.02978293791011</v>
      </c>
      <c r="Q10" s="10"/>
    </row>
    <row r="11" spans="1:134">
      <c r="A11" s="12"/>
      <c r="B11" s="25">
        <v>322</v>
      </c>
      <c r="C11" s="20" t="s">
        <v>104</v>
      </c>
      <c r="D11" s="46">
        <v>0</v>
      </c>
      <c r="E11" s="46">
        <v>992702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>SUM(D11:N11)</f>
        <v>992702</v>
      </c>
      <c r="P11" s="47">
        <f>(O11/P$38)</f>
        <v>501.11155981827358</v>
      </c>
      <c r="Q11" s="9"/>
    </row>
    <row r="12" spans="1:134">
      <c r="A12" s="12"/>
      <c r="B12" s="25">
        <v>323.10000000000002</v>
      </c>
      <c r="C12" s="20" t="s">
        <v>13</v>
      </c>
      <c r="D12" s="46">
        <v>271235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ref="O12" si="1">SUM(D12:N12)</f>
        <v>271235</v>
      </c>
      <c r="P12" s="47">
        <f>(O12/P$38)</f>
        <v>136.91822311963654</v>
      </c>
      <c r="Q12" s="9"/>
    </row>
    <row r="13" spans="1:134" ht="15.75">
      <c r="A13" s="29" t="s">
        <v>105</v>
      </c>
      <c r="B13" s="30"/>
      <c r="C13" s="31"/>
      <c r="D13" s="32">
        <f>SUM(D14:D21)</f>
        <v>395184</v>
      </c>
      <c r="E13" s="32">
        <f>SUM(E14:E21)</f>
        <v>0</v>
      </c>
      <c r="F13" s="32">
        <f>SUM(F14:F21)</f>
        <v>0</v>
      </c>
      <c r="G13" s="32">
        <f>SUM(G14:G21)</f>
        <v>0</v>
      </c>
      <c r="H13" s="32">
        <f>SUM(H14:H21)</f>
        <v>0</v>
      </c>
      <c r="I13" s="32">
        <f>SUM(I14:I21)</f>
        <v>1007718</v>
      </c>
      <c r="J13" s="32">
        <f>SUM(J14:J21)</f>
        <v>0</v>
      </c>
      <c r="K13" s="32">
        <f>SUM(K14:K21)</f>
        <v>0</v>
      </c>
      <c r="L13" s="32">
        <f>SUM(L14:L21)</f>
        <v>0</v>
      </c>
      <c r="M13" s="32">
        <f>SUM(M14:M21)</f>
        <v>0</v>
      </c>
      <c r="N13" s="32">
        <f>SUM(N14:N21)</f>
        <v>0</v>
      </c>
      <c r="O13" s="44">
        <f>SUM(D13:N13)</f>
        <v>1402902</v>
      </c>
      <c r="P13" s="45">
        <f>(O13/P$38)</f>
        <v>708.17869762746091</v>
      </c>
      <c r="Q13" s="10"/>
    </row>
    <row r="14" spans="1:134">
      <c r="A14" s="12"/>
      <c r="B14" s="25">
        <v>331.39</v>
      </c>
      <c r="C14" s="20" t="s">
        <v>16</v>
      </c>
      <c r="D14" s="46">
        <v>63092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ref="O14:O19" si="2">SUM(D14:N14)</f>
        <v>63092</v>
      </c>
      <c r="P14" s="47">
        <f>(O14/P$38)</f>
        <v>31.848561332660271</v>
      </c>
      <c r="Q14" s="9"/>
    </row>
    <row r="15" spans="1:134">
      <c r="A15" s="12"/>
      <c r="B15" s="25">
        <v>334.1</v>
      </c>
      <c r="C15" s="20" t="s">
        <v>60</v>
      </c>
      <c r="D15" s="46">
        <v>2704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2"/>
        <v>2704</v>
      </c>
      <c r="P15" s="47">
        <f>(O15/P$38)</f>
        <v>1.3649671882887431</v>
      </c>
      <c r="Q15" s="9"/>
    </row>
    <row r="16" spans="1:134">
      <c r="A16" s="12"/>
      <c r="B16" s="25">
        <v>334.9</v>
      </c>
      <c r="C16" s="20" t="s">
        <v>110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1007718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2"/>
        <v>1007718</v>
      </c>
      <c r="P16" s="47">
        <f>(O16/P$38)</f>
        <v>508.69156991418475</v>
      </c>
      <c r="Q16" s="9"/>
    </row>
    <row r="17" spans="1:17">
      <c r="A17" s="12"/>
      <c r="B17" s="25">
        <v>335.125</v>
      </c>
      <c r="C17" s="20" t="s">
        <v>106</v>
      </c>
      <c r="D17" s="46">
        <v>61352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2"/>
        <v>61352</v>
      </c>
      <c r="P17" s="47">
        <f>(O17/P$38)</f>
        <v>30.970217062089855</v>
      </c>
      <c r="Q17" s="9"/>
    </row>
    <row r="18" spans="1:17">
      <c r="A18" s="12"/>
      <c r="B18" s="25">
        <v>335.15</v>
      </c>
      <c r="C18" s="20" t="s">
        <v>68</v>
      </c>
      <c r="D18" s="46">
        <v>1273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2"/>
        <v>1273</v>
      </c>
      <c r="P18" s="47">
        <f>(O18/P$38)</f>
        <v>0.64260474507824328</v>
      </c>
      <c r="Q18" s="9"/>
    </row>
    <row r="19" spans="1:17">
      <c r="A19" s="12"/>
      <c r="B19" s="25">
        <v>335.18</v>
      </c>
      <c r="C19" s="20" t="s">
        <v>107</v>
      </c>
      <c r="D19" s="46">
        <v>160142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2"/>
        <v>160142</v>
      </c>
      <c r="P19" s="47">
        <f>(O19/P$38)</f>
        <v>80.838970217062084</v>
      </c>
      <c r="Q19" s="9"/>
    </row>
    <row r="20" spans="1:17">
      <c r="A20" s="12"/>
      <c r="B20" s="25">
        <v>337.4</v>
      </c>
      <c r="C20" s="20" t="s">
        <v>70</v>
      </c>
      <c r="D20" s="46">
        <v>71341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ref="O20:O21" si="3">SUM(D20:N20)</f>
        <v>71341</v>
      </c>
      <c r="P20" s="47">
        <f>(O20/P$38)</f>
        <v>36.012619888944975</v>
      </c>
      <c r="Q20" s="9"/>
    </row>
    <row r="21" spans="1:17">
      <c r="A21" s="12"/>
      <c r="B21" s="25">
        <v>337.9</v>
      </c>
      <c r="C21" s="20" t="s">
        <v>22</v>
      </c>
      <c r="D21" s="46">
        <v>35280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3"/>
        <v>35280</v>
      </c>
      <c r="P21" s="47">
        <f>(O21/P$38)</f>
        <v>17.809187279151942</v>
      </c>
      <c r="Q21" s="9"/>
    </row>
    <row r="22" spans="1:17" ht="15.75">
      <c r="A22" s="29" t="s">
        <v>28</v>
      </c>
      <c r="B22" s="30"/>
      <c r="C22" s="31"/>
      <c r="D22" s="32">
        <f>SUM(D23:D23)</f>
        <v>0</v>
      </c>
      <c r="E22" s="32">
        <f>SUM(E23:E23)</f>
        <v>0</v>
      </c>
      <c r="F22" s="32">
        <f>SUM(F23:F23)</f>
        <v>0</v>
      </c>
      <c r="G22" s="32">
        <f>SUM(G23:G23)</f>
        <v>0</v>
      </c>
      <c r="H22" s="32">
        <f>SUM(H23:H23)</f>
        <v>0</v>
      </c>
      <c r="I22" s="32">
        <f>SUM(I23:I23)</f>
        <v>1690065</v>
      </c>
      <c r="J22" s="32">
        <f>SUM(J23:J23)</f>
        <v>0</v>
      </c>
      <c r="K22" s="32">
        <f>SUM(K23:K23)</f>
        <v>0</v>
      </c>
      <c r="L22" s="32">
        <f>SUM(L23:L23)</f>
        <v>0</v>
      </c>
      <c r="M22" s="32">
        <f>SUM(M23:M23)</f>
        <v>0</v>
      </c>
      <c r="N22" s="32">
        <f>SUM(N23:N23)</f>
        <v>0</v>
      </c>
      <c r="O22" s="32">
        <f>SUM(D22:N22)</f>
        <v>1690065</v>
      </c>
      <c r="P22" s="45">
        <f>(O22/P$38)</f>
        <v>853.13730439172139</v>
      </c>
      <c r="Q22" s="10"/>
    </row>
    <row r="23" spans="1:17">
      <c r="A23" s="12"/>
      <c r="B23" s="25">
        <v>343.3</v>
      </c>
      <c r="C23" s="20" t="s">
        <v>30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1690065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ref="O23" si="4">SUM(D23:N23)</f>
        <v>1690065</v>
      </c>
      <c r="P23" s="47">
        <f>(O23/P$38)</f>
        <v>853.13730439172139</v>
      </c>
      <c r="Q23" s="9"/>
    </row>
    <row r="24" spans="1:17" ht="15.75">
      <c r="A24" s="29" t="s">
        <v>29</v>
      </c>
      <c r="B24" s="30"/>
      <c r="C24" s="31"/>
      <c r="D24" s="32">
        <f>SUM(D25:D26)</f>
        <v>1776</v>
      </c>
      <c r="E24" s="32">
        <f>SUM(E25:E26)</f>
        <v>521550</v>
      </c>
      <c r="F24" s="32">
        <f>SUM(F25:F26)</f>
        <v>0</v>
      </c>
      <c r="G24" s="32">
        <f>SUM(G25:G26)</f>
        <v>0</v>
      </c>
      <c r="H24" s="32">
        <f>SUM(H25:H26)</f>
        <v>0</v>
      </c>
      <c r="I24" s="32">
        <f>SUM(I25:I26)</f>
        <v>0</v>
      </c>
      <c r="J24" s="32">
        <f>SUM(J25:J26)</f>
        <v>0</v>
      </c>
      <c r="K24" s="32">
        <f>SUM(K25:K26)</f>
        <v>0</v>
      </c>
      <c r="L24" s="32">
        <f>SUM(L25:L26)</f>
        <v>0</v>
      </c>
      <c r="M24" s="32">
        <f>SUM(M25:M26)</f>
        <v>0</v>
      </c>
      <c r="N24" s="32">
        <f>SUM(N25:N26)</f>
        <v>0</v>
      </c>
      <c r="O24" s="32">
        <f>SUM(D24:N24)</f>
        <v>523326</v>
      </c>
      <c r="P24" s="45">
        <f>(O24/P$38)</f>
        <v>264.17264008076728</v>
      </c>
      <c r="Q24" s="10"/>
    </row>
    <row r="25" spans="1:17">
      <c r="A25" s="13"/>
      <c r="B25" s="39">
        <v>351.5</v>
      </c>
      <c r="C25" s="21" t="s">
        <v>71</v>
      </c>
      <c r="D25" s="46">
        <v>1776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ref="O25:O26" si="5">SUM(D25:N25)</f>
        <v>1776</v>
      </c>
      <c r="P25" s="47">
        <f>(O25/P$38)</f>
        <v>0.89651691065118622</v>
      </c>
      <c r="Q25" s="9"/>
    </row>
    <row r="26" spans="1:17">
      <c r="A26" s="13"/>
      <c r="B26" s="39">
        <v>359</v>
      </c>
      <c r="C26" s="21" t="s">
        <v>52</v>
      </c>
      <c r="D26" s="46">
        <v>0</v>
      </c>
      <c r="E26" s="46">
        <v>521550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5"/>
        <v>521550</v>
      </c>
      <c r="P26" s="47">
        <f>(O26/P$38)</f>
        <v>263.27612317011608</v>
      </c>
      <c r="Q26" s="9"/>
    </row>
    <row r="27" spans="1:17" ht="15.75">
      <c r="A27" s="29" t="s">
        <v>3</v>
      </c>
      <c r="B27" s="30"/>
      <c r="C27" s="31"/>
      <c r="D27" s="32">
        <f>SUM(D28:D33)</f>
        <v>-57524</v>
      </c>
      <c r="E27" s="32">
        <f>SUM(E28:E33)</f>
        <v>649</v>
      </c>
      <c r="F27" s="32">
        <f>SUM(F28:F33)</f>
        <v>0</v>
      </c>
      <c r="G27" s="32">
        <f>SUM(G28:G33)</f>
        <v>0</v>
      </c>
      <c r="H27" s="32">
        <f>SUM(H28:H33)</f>
        <v>0</v>
      </c>
      <c r="I27" s="32">
        <f>SUM(I28:I33)</f>
        <v>15497</v>
      </c>
      <c r="J27" s="32">
        <f>SUM(J28:J33)</f>
        <v>0</v>
      </c>
      <c r="K27" s="32">
        <f>SUM(K28:K33)</f>
        <v>0</v>
      </c>
      <c r="L27" s="32">
        <f>SUM(L28:L33)</f>
        <v>0</v>
      </c>
      <c r="M27" s="32">
        <f>SUM(M28:M33)</f>
        <v>0</v>
      </c>
      <c r="N27" s="32">
        <f>SUM(N28:N33)</f>
        <v>0</v>
      </c>
      <c r="O27" s="32">
        <f>SUM(D27:N27)</f>
        <v>-41378</v>
      </c>
      <c r="P27" s="45">
        <f>(O27/P$38)</f>
        <v>-20.887430590610801</v>
      </c>
      <c r="Q27" s="10"/>
    </row>
    <row r="28" spans="1:17">
      <c r="A28" s="12"/>
      <c r="B28" s="25">
        <v>361.1</v>
      </c>
      <c r="C28" s="20" t="s">
        <v>34</v>
      </c>
      <c r="D28" s="46">
        <v>34377</v>
      </c>
      <c r="E28" s="46">
        <v>649</v>
      </c>
      <c r="F28" s="46">
        <v>0</v>
      </c>
      <c r="G28" s="46">
        <v>0</v>
      </c>
      <c r="H28" s="46">
        <v>0</v>
      </c>
      <c r="I28" s="46">
        <v>28342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>SUM(D28:N28)</f>
        <v>63368</v>
      </c>
      <c r="P28" s="47">
        <f>(O28/P$38)</f>
        <v>31.987884906612823</v>
      </c>
      <c r="Q28" s="9"/>
    </row>
    <row r="29" spans="1:17">
      <c r="A29" s="12"/>
      <c r="B29" s="25">
        <v>361.3</v>
      </c>
      <c r="C29" s="20" t="s">
        <v>111</v>
      </c>
      <c r="D29" s="46">
        <v>-141779</v>
      </c>
      <c r="E29" s="46">
        <v>0</v>
      </c>
      <c r="F29" s="46">
        <v>0</v>
      </c>
      <c r="G29" s="46">
        <v>0</v>
      </c>
      <c r="H29" s="46">
        <v>0</v>
      </c>
      <c r="I29" s="46">
        <v>-101270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ref="O29:O35" si="6">SUM(D29:N29)</f>
        <v>-243049</v>
      </c>
      <c r="P29" s="47">
        <f>(O29/P$38)</f>
        <v>-122.69005552751136</v>
      </c>
      <c r="Q29" s="9"/>
    </row>
    <row r="30" spans="1:17">
      <c r="A30" s="12"/>
      <c r="B30" s="25">
        <v>362</v>
      </c>
      <c r="C30" s="20" t="s">
        <v>36</v>
      </c>
      <c r="D30" s="46">
        <v>2250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2250</v>
      </c>
      <c r="P30" s="47">
        <f>(O30/P$38)</f>
        <v>1.1357900050479557</v>
      </c>
      <c r="Q30" s="9"/>
    </row>
    <row r="31" spans="1:17">
      <c r="A31" s="12"/>
      <c r="B31" s="25">
        <v>364</v>
      </c>
      <c r="C31" s="20" t="s">
        <v>112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-4125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-4125</v>
      </c>
      <c r="P31" s="47">
        <f>(O31/P$38)</f>
        <v>-2.0822816759212519</v>
      </c>
      <c r="Q31" s="9"/>
    </row>
    <row r="32" spans="1:17">
      <c r="A32" s="12"/>
      <c r="B32" s="25">
        <v>365</v>
      </c>
      <c r="C32" s="20" t="s">
        <v>72</v>
      </c>
      <c r="D32" s="46">
        <v>1915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1915</v>
      </c>
      <c r="P32" s="47">
        <f>(O32/P$38)</f>
        <v>0.96668349318525992</v>
      </c>
      <c r="Q32" s="9"/>
    </row>
    <row r="33" spans="1:120">
      <c r="A33" s="12"/>
      <c r="B33" s="25">
        <v>369.9</v>
      </c>
      <c r="C33" s="20" t="s">
        <v>39</v>
      </c>
      <c r="D33" s="46">
        <v>45713</v>
      </c>
      <c r="E33" s="46">
        <v>0</v>
      </c>
      <c r="F33" s="46">
        <v>0</v>
      </c>
      <c r="G33" s="46">
        <v>0</v>
      </c>
      <c r="H33" s="46">
        <v>0</v>
      </c>
      <c r="I33" s="46">
        <v>92550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138263</v>
      </c>
      <c r="P33" s="47">
        <f>(O33/P$38)</f>
        <v>69.794548207975765</v>
      </c>
      <c r="Q33" s="9"/>
    </row>
    <row r="34" spans="1:120" ht="15.75">
      <c r="A34" s="29" t="s">
        <v>54</v>
      </c>
      <c r="B34" s="30"/>
      <c r="C34" s="31"/>
      <c r="D34" s="32">
        <f>SUM(D35:D35)</f>
        <v>50000</v>
      </c>
      <c r="E34" s="32">
        <f>SUM(E35:E35)</f>
        <v>76696</v>
      </c>
      <c r="F34" s="32">
        <f>SUM(F35:F35)</f>
        <v>0</v>
      </c>
      <c r="G34" s="32">
        <f>SUM(G35:G35)</f>
        <v>0</v>
      </c>
      <c r="H34" s="32">
        <f>SUM(H35:H35)</f>
        <v>0</v>
      </c>
      <c r="I34" s="32">
        <f>SUM(I35:I35)</f>
        <v>0</v>
      </c>
      <c r="J34" s="32">
        <f>SUM(J35:J35)</f>
        <v>0</v>
      </c>
      <c r="K34" s="32">
        <f>SUM(K35:K35)</f>
        <v>0</v>
      </c>
      <c r="L34" s="32">
        <f>SUM(L35:L35)</f>
        <v>0</v>
      </c>
      <c r="M34" s="32">
        <f>SUM(M35:M35)</f>
        <v>0</v>
      </c>
      <c r="N34" s="32">
        <f>SUM(N35:N35)</f>
        <v>0</v>
      </c>
      <c r="O34" s="32">
        <f t="shared" si="6"/>
        <v>126696</v>
      </c>
      <c r="P34" s="45">
        <f>(O34/P$38)</f>
        <v>63.955577990913682</v>
      </c>
      <c r="Q34" s="9"/>
    </row>
    <row r="35" spans="1:120" ht="15.75" thickBot="1">
      <c r="A35" s="12"/>
      <c r="B35" s="25">
        <v>381</v>
      </c>
      <c r="C35" s="20" t="s">
        <v>62</v>
      </c>
      <c r="D35" s="46">
        <v>50000</v>
      </c>
      <c r="E35" s="46">
        <v>76696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126696</v>
      </c>
      <c r="P35" s="47">
        <f>(O35/P$38)</f>
        <v>63.955577990913682</v>
      </c>
      <c r="Q35" s="9"/>
    </row>
    <row r="36" spans="1:120" ht="16.5" thickBot="1">
      <c r="A36" s="14" t="s">
        <v>31</v>
      </c>
      <c r="B36" s="23"/>
      <c r="C36" s="22"/>
      <c r="D36" s="15">
        <f>SUM(D5,D10,D13,D22,D24,D27,D34)</f>
        <v>5849683</v>
      </c>
      <c r="E36" s="15">
        <f>SUM(E5,E10,E13,E22,E24,E27,E34)</f>
        <v>1591597</v>
      </c>
      <c r="F36" s="15">
        <f>SUM(F5,F10,F13,F22,F24,F27,F34)</f>
        <v>0</v>
      </c>
      <c r="G36" s="15">
        <f>SUM(G5,G10,G13,G22,G24,G27,G34)</f>
        <v>0</v>
      </c>
      <c r="H36" s="15">
        <f>SUM(H5,H10,H13,H22,H24,H27,H34)</f>
        <v>0</v>
      </c>
      <c r="I36" s="15">
        <f>SUM(I5,I10,I13,I22,I24,I27,I34)</f>
        <v>2713280</v>
      </c>
      <c r="J36" s="15">
        <f>SUM(J5,J10,J13,J22,J24,J27,J34)</f>
        <v>0</v>
      </c>
      <c r="K36" s="15">
        <f>SUM(K5,K10,K13,K22,K24,K27,K34)</f>
        <v>0</v>
      </c>
      <c r="L36" s="15">
        <f>SUM(L5,L10,L13,L22,L24,L27,L34)</f>
        <v>0</v>
      </c>
      <c r="M36" s="15">
        <f>SUM(M5,M10,M13,M22,M24,M27,M34)</f>
        <v>0</v>
      </c>
      <c r="N36" s="15">
        <f>SUM(N5,N10,N13,N22,N24,N27,N34)</f>
        <v>0</v>
      </c>
      <c r="O36" s="15">
        <f>SUM(D36:N36)</f>
        <v>10154560</v>
      </c>
      <c r="P36" s="38">
        <f>(O36/P$38)</f>
        <v>5125.976779404341</v>
      </c>
      <c r="Q36" s="6"/>
      <c r="R36" s="2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</row>
    <row r="37" spans="1:120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9"/>
    </row>
    <row r="38" spans="1:120">
      <c r="A38" s="40"/>
      <c r="B38" s="41"/>
      <c r="C38" s="41"/>
      <c r="D38" s="42"/>
      <c r="E38" s="42"/>
      <c r="F38" s="42"/>
      <c r="G38" s="42"/>
      <c r="H38" s="42"/>
      <c r="I38" s="42"/>
      <c r="J38" s="42"/>
      <c r="K38" s="42"/>
      <c r="L38" s="42"/>
      <c r="M38" s="48" t="s">
        <v>113</v>
      </c>
      <c r="N38" s="48"/>
      <c r="O38" s="48"/>
      <c r="P38" s="43">
        <v>1981</v>
      </c>
    </row>
    <row r="39" spans="1:120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1"/>
    </row>
    <row r="40" spans="1:120" ht="15.75" customHeight="1" thickBot="1">
      <c r="A40" s="52" t="s">
        <v>50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4"/>
    </row>
  </sheetData>
  <mergeCells count="10">
    <mergeCell ref="M38:O38"/>
    <mergeCell ref="A39:P39"/>
    <mergeCell ref="A40:P4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40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41</v>
      </c>
      <c r="F4" s="34" t="s">
        <v>42</v>
      </c>
      <c r="G4" s="34" t="s">
        <v>43</v>
      </c>
      <c r="H4" s="34" t="s">
        <v>5</v>
      </c>
      <c r="I4" s="34" t="s">
        <v>6</v>
      </c>
      <c r="J4" s="35" t="s">
        <v>44</v>
      </c>
      <c r="K4" s="35" t="s">
        <v>7</v>
      </c>
      <c r="L4" s="35" t="s">
        <v>8</v>
      </c>
      <c r="M4" s="35" t="s">
        <v>9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SUM(D6:D8)</f>
        <v>3241156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3" si="1">SUM(D5:M5)</f>
        <v>3241156</v>
      </c>
      <c r="O5" s="33">
        <f t="shared" ref="O5:O33" si="2">(N5/O$35)</f>
        <v>1719.4461538461539</v>
      </c>
      <c r="P5" s="6"/>
    </row>
    <row r="6" spans="1:133">
      <c r="A6" s="12"/>
      <c r="B6" s="25">
        <v>311</v>
      </c>
      <c r="C6" s="20" t="s">
        <v>2</v>
      </c>
      <c r="D6" s="46">
        <v>3176022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3176022</v>
      </c>
      <c r="O6" s="47">
        <f t="shared" si="2"/>
        <v>1684.8923076923077</v>
      </c>
      <c r="P6" s="9"/>
    </row>
    <row r="7" spans="1:133">
      <c r="A7" s="12"/>
      <c r="B7" s="25">
        <v>312.10000000000002</v>
      </c>
      <c r="C7" s="20" t="s">
        <v>10</v>
      </c>
      <c r="D7" s="46">
        <v>31847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31847</v>
      </c>
      <c r="O7" s="47">
        <f t="shared" si="2"/>
        <v>16.894960212201592</v>
      </c>
      <c r="P7" s="9"/>
    </row>
    <row r="8" spans="1:133">
      <c r="A8" s="12"/>
      <c r="B8" s="25">
        <v>315</v>
      </c>
      <c r="C8" s="20" t="s">
        <v>65</v>
      </c>
      <c r="D8" s="46">
        <v>33287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33287</v>
      </c>
      <c r="O8" s="47">
        <f t="shared" si="2"/>
        <v>17.658885941644563</v>
      </c>
      <c r="P8" s="9"/>
    </row>
    <row r="9" spans="1:133" ht="15.75">
      <c r="A9" s="29" t="s">
        <v>12</v>
      </c>
      <c r="B9" s="30"/>
      <c r="C9" s="31"/>
      <c r="D9" s="32">
        <f t="shared" ref="D9:M9" si="3">SUM(D10:D12)</f>
        <v>1055287</v>
      </c>
      <c r="E9" s="32">
        <f t="shared" si="3"/>
        <v>0</v>
      </c>
      <c r="F9" s="32">
        <f t="shared" si="3"/>
        <v>0</v>
      </c>
      <c r="G9" s="32">
        <f t="shared" si="3"/>
        <v>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4">
        <f t="shared" si="1"/>
        <v>1055287</v>
      </c>
      <c r="O9" s="45">
        <f t="shared" si="2"/>
        <v>559.83395225464187</v>
      </c>
      <c r="P9" s="10"/>
    </row>
    <row r="10" spans="1:133">
      <c r="A10" s="12"/>
      <c r="B10" s="25">
        <v>322</v>
      </c>
      <c r="C10" s="20" t="s">
        <v>0</v>
      </c>
      <c r="D10" s="46">
        <v>98239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98239</v>
      </c>
      <c r="O10" s="47">
        <f t="shared" si="2"/>
        <v>52.116180371352783</v>
      </c>
      <c r="P10" s="9"/>
    </row>
    <row r="11" spans="1:133">
      <c r="A11" s="12"/>
      <c r="B11" s="25">
        <v>323.10000000000002</v>
      </c>
      <c r="C11" s="20" t="s">
        <v>13</v>
      </c>
      <c r="D11" s="46">
        <v>206694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206694</v>
      </c>
      <c r="O11" s="47">
        <f t="shared" si="2"/>
        <v>109.65198938992043</v>
      </c>
      <c r="P11" s="9"/>
    </row>
    <row r="12" spans="1:133">
      <c r="A12" s="12"/>
      <c r="B12" s="25">
        <v>325.10000000000002</v>
      </c>
      <c r="C12" s="20" t="s">
        <v>58</v>
      </c>
      <c r="D12" s="46">
        <v>750354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750354</v>
      </c>
      <c r="O12" s="47">
        <f t="shared" si="2"/>
        <v>398.06578249336872</v>
      </c>
      <c r="P12" s="9"/>
    </row>
    <row r="13" spans="1:133" ht="15.75">
      <c r="A13" s="29" t="s">
        <v>14</v>
      </c>
      <c r="B13" s="30"/>
      <c r="C13" s="31"/>
      <c r="D13" s="32">
        <f t="shared" ref="D13:M13" si="4">SUM(D14:D21)</f>
        <v>238320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238320</v>
      </c>
      <c r="O13" s="45">
        <f t="shared" si="2"/>
        <v>126.42970822281167</v>
      </c>
      <c r="P13" s="10"/>
    </row>
    <row r="14" spans="1:133">
      <c r="A14" s="12"/>
      <c r="B14" s="25">
        <v>331.9</v>
      </c>
      <c r="C14" s="20" t="s">
        <v>66</v>
      </c>
      <c r="D14" s="46">
        <v>2185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2185</v>
      </c>
      <c r="O14" s="47">
        <f t="shared" si="2"/>
        <v>1.1591511936339522</v>
      </c>
      <c r="P14" s="9"/>
    </row>
    <row r="15" spans="1:133">
      <c r="A15" s="12"/>
      <c r="B15" s="25">
        <v>334.1</v>
      </c>
      <c r="C15" s="20" t="s">
        <v>60</v>
      </c>
      <c r="D15" s="46">
        <v>1000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1000</v>
      </c>
      <c r="O15" s="47">
        <f t="shared" si="2"/>
        <v>0.5305039787798409</v>
      </c>
      <c r="P15" s="9"/>
    </row>
    <row r="16" spans="1:133">
      <c r="A16" s="12"/>
      <c r="B16" s="25">
        <v>335.12</v>
      </c>
      <c r="C16" s="20" t="s">
        <v>67</v>
      </c>
      <c r="D16" s="46">
        <v>37148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37148</v>
      </c>
      <c r="O16" s="47">
        <f t="shared" si="2"/>
        <v>19.707161803713529</v>
      </c>
      <c r="P16" s="9"/>
    </row>
    <row r="17" spans="1:16">
      <c r="A17" s="12"/>
      <c r="B17" s="25">
        <v>335.15</v>
      </c>
      <c r="C17" s="20" t="s">
        <v>68</v>
      </c>
      <c r="D17" s="46">
        <v>636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636</v>
      </c>
      <c r="O17" s="47">
        <f t="shared" si="2"/>
        <v>0.33740053050397878</v>
      </c>
      <c r="P17" s="9"/>
    </row>
    <row r="18" spans="1:16">
      <c r="A18" s="12"/>
      <c r="B18" s="25">
        <v>335.18</v>
      </c>
      <c r="C18" s="20" t="s">
        <v>69</v>
      </c>
      <c r="D18" s="46">
        <v>109390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109390</v>
      </c>
      <c r="O18" s="47">
        <f t="shared" si="2"/>
        <v>58.031830238726791</v>
      </c>
      <c r="P18" s="9"/>
    </row>
    <row r="19" spans="1:16">
      <c r="A19" s="12"/>
      <c r="B19" s="25">
        <v>337.1</v>
      </c>
      <c r="C19" s="20" t="s">
        <v>61</v>
      </c>
      <c r="D19" s="46">
        <v>16291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16291</v>
      </c>
      <c r="O19" s="47">
        <f t="shared" si="2"/>
        <v>8.6424403183023877</v>
      </c>
      <c r="P19" s="9"/>
    </row>
    <row r="20" spans="1:16">
      <c r="A20" s="12"/>
      <c r="B20" s="25">
        <v>337.4</v>
      </c>
      <c r="C20" s="20" t="s">
        <v>70</v>
      </c>
      <c r="D20" s="46">
        <v>25013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25013</v>
      </c>
      <c r="O20" s="47">
        <f t="shared" si="2"/>
        <v>13.26949602122016</v>
      </c>
      <c r="P20" s="9"/>
    </row>
    <row r="21" spans="1:16">
      <c r="A21" s="12"/>
      <c r="B21" s="25">
        <v>337.9</v>
      </c>
      <c r="C21" s="20" t="s">
        <v>22</v>
      </c>
      <c r="D21" s="46">
        <v>46657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46657</v>
      </c>
      <c r="O21" s="47">
        <f t="shared" si="2"/>
        <v>24.751724137931035</v>
      </c>
      <c r="P21" s="9"/>
    </row>
    <row r="22" spans="1:16" ht="15.75">
      <c r="A22" s="29" t="s">
        <v>28</v>
      </c>
      <c r="B22" s="30"/>
      <c r="C22" s="31"/>
      <c r="D22" s="32">
        <f t="shared" ref="D22:M22" si="5">SUM(D23:D23)</f>
        <v>0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1181752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1"/>
        <v>1181752</v>
      </c>
      <c r="O22" s="45">
        <f t="shared" si="2"/>
        <v>626.92413793103447</v>
      </c>
      <c r="P22" s="10"/>
    </row>
    <row r="23" spans="1:16">
      <c r="A23" s="12"/>
      <c r="B23" s="25">
        <v>343.3</v>
      </c>
      <c r="C23" s="20" t="s">
        <v>30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1181752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1181752</v>
      </c>
      <c r="O23" s="47">
        <f t="shared" si="2"/>
        <v>626.92413793103447</v>
      </c>
      <c r="P23" s="9"/>
    </row>
    <row r="24" spans="1:16" ht="15.75">
      <c r="A24" s="29" t="s">
        <v>29</v>
      </c>
      <c r="B24" s="30"/>
      <c r="C24" s="31"/>
      <c r="D24" s="32">
        <f t="shared" ref="D24:M24" si="6">SUM(D25:D26)</f>
        <v>15088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1"/>
        <v>15088</v>
      </c>
      <c r="O24" s="45">
        <f t="shared" si="2"/>
        <v>8.0042440318302379</v>
      </c>
      <c r="P24" s="10"/>
    </row>
    <row r="25" spans="1:16">
      <c r="A25" s="13"/>
      <c r="B25" s="39">
        <v>351.5</v>
      </c>
      <c r="C25" s="21" t="s">
        <v>71</v>
      </c>
      <c r="D25" s="46">
        <v>11873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11873</v>
      </c>
      <c r="O25" s="47">
        <f t="shared" si="2"/>
        <v>6.2986737400530508</v>
      </c>
      <c r="P25" s="9"/>
    </row>
    <row r="26" spans="1:16">
      <c r="A26" s="13"/>
      <c r="B26" s="39">
        <v>359</v>
      </c>
      <c r="C26" s="21" t="s">
        <v>52</v>
      </c>
      <c r="D26" s="46">
        <v>3215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3215</v>
      </c>
      <c r="O26" s="47">
        <f t="shared" si="2"/>
        <v>1.7055702917771882</v>
      </c>
      <c r="P26" s="9"/>
    </row>
    <row r="27" spans="1:16" ht="15.75">
      <c r="A27" s="29" t="s">
        <v>3</v>
      </c>
      <c r="B27" s="30"/>
      <c r="C27" s="31"/>
      <c r="D27" s="32">
        <f t="shared" ref="D27:M27" si="7">SUM(D28:D30)</f>
        <v>64946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64666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si="1"/>
        <v>129612</v>
      </c>
      <c r="O27" s="45">
        <f t="shared" si="2"/>
        <v>68.759681697612734</v>
      </c>
      <c r="P27" s="10"/>
    </row>
    <row r="28" spans="1:16">
      <c r="A28" s="12"/>
      <c r="B28" s="25">
        <v>361.1</v>
      </c>
      <c r="C28" s="20" t="s">
        <v>34</v>
      </c>
      <c r="D28" s="46">
        <v>12385</v>
      </c>
      <c r="E28" s="46">
        <v>0</v>
      </c>
      <c r="F28" s="46">
        <v>0</v>
      </c>
      <c r="G28" s="46">
        <v>0</v>
      </c>
      <c r="H28" s="46">
        <v>0</v>
      </c>
      <c r="I28" s="46">
        <v>4085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16470</v>
      </c>
      <c r="O28" s="47">
        <f t="shared" si="2"/>
        <v>8.7374005305039795</v>
      </c>
      <c r="P28" s="9"/>
    </row>
    <row r="29" spans="1:16">
      <c r="A29" s="12"/>
      <c r="B29" s="25">
        <v>365</v>
      </c>
      <c r="C29" s="20" t="s">
        <v>72</v>
      </c>
      <c r="D29" s="46">
        <v>15000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15000</v>
      </c>
      <c r="O29" s="47">
        <f t="shared" si="2"/>
        <v>7.9575596816976129</v>
      </c>
      <c r="P29" s="9"/>
    </row>
    <row r="30" spans="1:16">
      <c r="A30" s="12"/>
      <c r="B30" s="25">
        <v>369.9</v>
      </c>
      <c r="C30" s="20" t="s">
        <v>39</v>
      </c>
      <c r="D30" s="46">
        <v>37561</v>
      </c>
      <c r="E30" s="46">
        <v>0</v>
      </c>
      <c r="F30" s="46">
        <v>0</v>
      </c>
      <c r="G30" s="46">
        <v>0</v>
      </c>
      <c r="H30" s="46">
        <v>0</v>
      </c>
      <c r="I30" s="46">
        <v>60581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98142</v>
      </c>
      <c r="O30" s="47">
        <f t="shared" si="2"/>
        <v>52.064721485411141</v>
      </c>
      <c r="P30" s="9"/>
    </row>
    <row r="31" spans="1:16" ht="15.75">
      <c r="A31" s="29" t="s">
        <v>54</v>
      </c>
      <c r="B31" s="30"/>
      <c r="C31" s="31"/>
      <c r="D31" s="32">
        <f t="shared" ref="D31:M31" si="8">SUM(D32:D32)</f>
        <v>275000</v>
      </c>
      <c r="E31" s="32">
        <f t="shared" si="8"/>
        <v>0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0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1"/>
        <v>275000</v>
      </c>
      <c r="O31" s="45">
        <f t="shared" si="2"/>
        <v>145.88859416445624</v>
      </c>
      <c r="P31" s="9"/>
    </row>
    <row r="32" spans="1:16" ht="15.75" thickBot="1">
      <c r="A32" s="12"/>
      <c r="B32" s="25">
        <v>381</v>
      </c>
      <c r="C32" s="20" t="s">
        <v>62</v>
      </c>
      <c r="D32" s="46">
        <v>275000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275000</v>
      </c>
      <c r="O32" s="47">
        <f t="shared" si="2"/>
        <v>145.88859416445624</v>
      </c>
      <c r="P32" s="9"/>
    </row>
    <row r="33" spans="1:119" ht="16.5" thickBot="1">
      <c r="A33" s="14" t="s">
        <v>31</v>
      </c>
      <c r="B33" s="23"/>
      <c r="C33" s="22"/>
      <c r="D33" s="15">
        <f t="shared" ref="D33:M33" si="9">SUM(D5,D9,D13,D22,D24,D27,D31)</f>
        <v>4889797</v>
      </c>
      <c r="E33" s="15">
        <f t="shared" si="9"/>
        <v>0</v>
      </c>
      <c r="F33" s="15">
        <f t="shared" si="9"/>
        <v>0</v>
      </c>
      <c r="G33" s="15">
        <f t="shared" si="9"/>
        <v>0</v>
      </c>
      <c r="H33" s="15">
        <f t="shared" si="9"/>
        <v>0</v>
      </c>
      <c r="I33" s="15">
        <f t="shared" si="9"/>
        <v>1246418</v>
      </c>
      <c r="J33" s="15">
        <f t="shared" si="9"/>
        <v>0</v>
      </c>
      <c r="K33" s="15">
        <f t="shared" si="9"/>
        <v>0</v>
      </c>
      <c r="L33" s="15">
        <f t="shared" si="9"/>
        <v>0</v>
      </c>
      <c r="M33" s="15">
        <f t="shared" si="9"/>
        <v>0</v>
      </c>
      <c r="N33" s="15">
        <f t="shared" si="1"/>
        <v>6136215</v>
      </c>
      <c r="O33" s="38">
        <f t="shared" si="2"/>
        <v>3255.2864721485412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40"/>
      <c r="B35" s="41"/>
      <c r="C35" s="41"/>
      <c r="D35" s="42"/>
      <c r="E35" s="42"/>
      <c r="F35" s="42"/>
      <c r="G35" s="42"/>
      <c r="H35" s="42"/>
      <c r="I35" s="42"/>
      <c r="J35" s="42"/>
      <c r="K35" s="42"/>
      <c r="L35" s="48" t="s">
        <v>73</v>
      </c>
      <c r="M35" s="48"/>
      <c r="N35" s="48"/>
      <c r="O35" s="43">
        <v>1885</v>
      </c>
    </row>
    <row r="36" spans="1:119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1"/>
    </row>
    <row r="37" spans="1:119" ht="15.75" customHeight="1" thickBot="1">
      <c r="A37" s="52" t="s">
        <v>50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4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40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41</v>
      </c>
      <c r="F4" s="34" t="s">
        <v>42</v>
      </c>
      <c r="G4" s="34" t="s">
        <v>43</v>
      </c>
      <c r="H4" s="34" t="s">
        <v>5</v>
      </c>
      <c r="I4" s="34" t="s">
        <v>6</v>
      </c>
      <c r="J4" s="35" t="s">
        <v>44</v>
      </c>
      <c r="K4" s="35" t="s">
        <v>7</v>
      </c>
      <c r="L4" s="35" t="s">
        <v>8</v>
      </c>
      <c r="M4" s="35" t="s">
        <v>9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SUM(D6:D8)</f>
        <v>3202713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4" si="1">SUM(D5:M5)</f>
        <v>3202713</v>
      </c>
      <c r="O5" s="33">
        <f t="shared" ref="O5:O34" si="2">(N5/O$36)</f>
        <v>1694.5571428571429</v>
      </c>
      <c r="P5" s="6"/>
    </row>
    <row r="6" spans="1:133">
      <c r="A6" s="12"/>
      <c r="B6" s="25">
        <v>311</v>
      </c>
      <c r="C6" s="20" t="s">
        <v>2</v>
      </c>
      <c r="D6" s="46">
        <v>3136441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3136441</v>
      </c>
      <c r="O6" s="47">
        <f t="shared" si="2"/>
        <v>1659.4925925925927</v>
      </c>
      <c r="P6" s="9"/>
    </row>
    <row r="7" spans="1:133">
      <c r="A7" s="12"/>
      <c r="B7" s="25">
        <v>312.10000000000002</v>
      </c>
      <c r="C7" s="20" t="s">
        <v>10</v>
      </c>
      <c r="D7" s="46">
        <v>32204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32204</v>
      </c>
      <c r="O7" s="47">
        <f t="shared" si="2"/>
        <v>17.039153439153438</v>
      </c>
      <c r="P7" s="9"/>
    </row>
    <row r="8" spans="1:133">
      <c r="A8" s="12"/>
      <c r="B8" s="25">
        <v>315</v>
      </c>
      <c r="C8" s="20" t="s">
        <v>11</v>
      </c>
      <c r="D8" s="46">
        <v>34068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34068</v>
      </c>
      <c r="O8" s="47">
        <f t="shared" si="2"/>
        <v>18.025396825396825</v>
      </c>
      <c r="P8" s="9"/>
    </row>
    <row r="9" spans="1:133" ht="15.75">
      <c r="A9" s="29" t="s">
        <v>12</v>
      </c>
      <c r="B9" s="30"/>
      <c r="C9" s="31"/>
      <c r="D9" s="32">
        <f t="shared" ref="D9:M9" si="3">SUM(D10:D12)</f>
        <v>1048607</v>
      </c>
      <c r="E9" s="32">
        <f t="shared" si="3"/>
        <v>0</v>
      </c>
      <c r="F9" s="32">
        <f t="shared" si="3"/>
        <v>0</v>
      </c>
      <c r="G9" s="32">
        <f t="shared" si="3"/>
        <v>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4">
        <f t="shared" si="1"/>
        <v>1048607</v>
      </c>
      <c r="O9" s="45">
        <f t="shared" si="2"/>
        <v>554.81851851851854</v>
      </c>
      <c r="P9" s="10"/>
    </row>
    <row r="10" spans="1:133">
      <c r="A10" s="12"/>
      <c r="B10" s="25">
        <v>322</v>
      </c>
      <c r="C10" s="20" t="s">
        <v>0</v>
      </c>
      <c r="D10" s="46">
        <v>135537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135537</v>
      </c>
      <c r="O10" s="47">
        <f t="shared" si="2"/>
        <v>71.712698412698415</v>
      </c>
      <c r="P10" s="9"/>
    </row>
    <row r="11" spans="1:133">
      <c r="A11" s="12"/>
      <c r="B11" s="25">
        <v>323.10000000000002</v>
      </c>
      <c r="C11" s="20" t="s">
        <v>13</v>
      </c>
      <c r="D11" s="46">
        <v>216343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216343</v>
      </c>
      <c r="O11" s="47">
        <f t="shared" si="2"/>
        <v>114.46719576719576</v>
      </c>
      <c r="P11" s="9"/>
    </row>
    <row r="12" spans="1:133">
      <c r="A12" s="12"/>
      <c r="B12" s="25">
        <v>325.10000000000002</v>
      </c>
      <c r="C12" s="20" t="s">
        <v>58</v>
      </c>
      <c r="D12" s="46">
        <v>696727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696727</v>
      </c>
      <c r="O12" s="47">
        <f t="shared" si="2"/>
        <v>368.63862433862431</v>
      </c>
      <c r="P12" s="9"/>
    </row>
    <row r="13" spans="1:133" ht="15.75">
      <c r="A13" s="29" t="s">
        <v>14</v>
      </c>
      <c r="B13" s="30"/>
      <c r="C13" s="31"/>
      <c r="D13" s="32">
        <f t="shared" ref="D13:M13" si="4">SUM(D14:D22)</f>
        <v>2005481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2005481</v>
      </c>
      <c r="O13" s="45">
        <f t="shared" si="2"/>
        <v>1061.1010582010581</v>
      </c>
      <c r="P13" s="10"/>
    </row>
    <row r="14" spans="1:133">
      <c r="A14" s="12"/>
      <c r="B14" s="25">
        <v>331.5</v>
      </c>
      <c r="C14" s="20" t="s">
        <v>59</v>
      </c>
      <c r="D14" s="46">
        <v>1579478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1579478</v>
      </c>
      <c r="O14" s="47">
        <f t="shared" si="2"/>
        <v>835.70264550264551</v>
      </c>
      <c r="P14" s="9"/>
    </row>
    <row r="15" spans="1:133">
      <c r="A15" s="12"/>
      <c r="B15" s="25">
        <v>334.1</v>
      </c>
      <c r="C15" s="20" t="s">
        <v>60</v>
      </c>
      <c r="D15" s="46">
        <v>1000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1000</v>
      </c>
      <c r="O15" s="47">
        <f t="shared" si="2"/>
        <v>0.52910052910052907</v>
      </c>
      <c r="P15" s="9"/>
    </row>
    <row r="16" spans="1:133">
      <c r="A16" s="12"/>
      <c r="B16" s="25">
        <v>335.12</v>
      </c>
      <c r="C16" s="20" t="s">
        <v>18</v>
      </c>
      <c r="D16" s="46">
        <v>34840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34840</v>
      </c>
      <c r="O16" s="47">
        <f t="shared" si="2"/>
        <v>18.433862433862434</v>
      </c>
      <c r="P16" s="9"/>
    </row>
    <row r="17" spans="1:16">
      <c r="A17" s="12"/>
      <c r="B17" s="25">
        <v>335.15</v>
      </c>
      <c r="C17" s="20" t="s">
        <v>19</v>
      </c>
      <c r="D17" s="46">
        <v>636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636</v>
      </c>
      <c r="O17" s="47">
        <f t="shared" si="2"/>
        <v>0.33650793650793653</v>
      </c>
      <c r="P17" s="9"/>
    </row>
    <row r="18" spans="1:16">
      <c r="A18" s="12"/>
      <c r="B18" s="25">
        <v>335.18</v>
      </c>
      <c r="C18" s="20" t="s">
        <v>20</v>
      </c>
      <c r="D18" s="46">
        <v>103061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103061</v>
      </c>
      <c r="O18" s="47">
        <f t="shared" si="2"/>
        <v>54.529629629629632</v>
      </c>
      <c r="P18" s="9"/>
    </row>
    <row r="19" spans="1:16">
      <c r="A19" s="12"/>
      <c r="B19" s="25">
        <v>337.1</v>
      </c>
      <c r="C19" s="20" t="s">
        <v>61</v>
      </c>
      <c r="D19" s="46">
        <v>12670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12670</v>
      </c>
      <c r="O19" s="47">
        <f t="shared" si="2"/>
        <v>6.7037037037037033</v>
      </c>
      <c r="P19" s="9"/>
    </row>
    <row r="20" spans="1:16">
      <c r="A20" s="12"/>
      <c r="B20" s="25">
        <v>337.3</v>
      </c>
      <c r="C20" s="20" t="s">
        <v>21</v>
      </c>
      <c r="D20" s="46">
        <v>24912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24912</v>
      </c>
      <c r="O20" s="47">
        <f t="shared" si="2"/>
        <v>13.18095238095238</v>
      </c>
      <c r="P20" s="9"/>
    </row>
    <row r="21" spans="1:16">
      <c r="A21" s="12"/>
      <c r="B21" s="25">
        <v>337.9</v>
      </c>
      <c r="C21" s="20" t="s">
        <v>22</v>
      </c>
      <c r="D21" s="46">
        <v>18816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18816</v>
      </c>
      <c r="O21" s="47">
        <f t="shared" si="2"/>
        <v>9.9555555555555557</v>
      </c>
      <c r="P21" s="9"/>
    </row>
    <row r="22" spans="1:16">
      <c r="A22" s="12"/>
      <c r="B22" s="25">
        <v>338</v>
      </c>
      <c r="C22" s="20" t="s">
        <v>23</v>
      </c>
      <c r="D22" s="46">
        <v>230068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230068</v>
      </c>
      <c r="O22" s="47">
        <f t="shared" si="2"/>
        <v>121.72910052910053</v>
      </c>
      <c r="P22" s="9"/>
    </row>
    <row r="23" spans="1:16" ht="15.75">
      <c r="A23" s="29" t="s">
        <v>28</v>
      </c>
      <c r="B23" s="30"/>
      <c r="C23" s="31"/>
      <c r="D23" s="32">
        <f t="shared" ref="D23:M23" si="5">SUM(D24:D24)</f>
        <v>0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1170087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32">
        <f t="shared" si="1"/>
        <v>1170087</v>
      </c>
      <c r="O23" s="45">
        <f t="shared" si="2"/>
        <v>619.0936507936508</v>
      </c>
      <c r="P23" s="10"/>
    </row>
    <row r="24" spans="1:16">
      <c r="A24" s="12"/>
      <c r="B24" s="25">
        <v>343.3</v>
      </c>
      <c r="C24" s="20" t="s">
        <v>30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1170087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1170087</v>
      </c>
      <c r="O24" s="47">
        <f t="shared" si="2"/>
        <v>619.0936507936508</v>
      </c>
      <c r="P24" s="9"/>
    </row>
    <row r="25" spans="1:16" ht="15.75">
      <c r="A25" s="29" t="s">
        <v>29</v>
      </c>
      <c r="B25" s="30"/>
      <c r="C25" s="31"/>
      <c r="D25" s="32">
        <f t="shared" ref="D25:M25" si="6">SUM(D26:D27)</f>
        <v>18081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1"/>
        <v>18081</v>
      </c>
      <c r="O25" s="45">
        <f t="shared" si="2"/>
        <v>9.5666666666666664</v>
      </c>
      <c r="P25" s="10"/>
    </row>
    <row r="26" spans="1:16">
      <c r="A26" s="13"/>
      <c r="B26" s="39">
        <v>351.1</v>
      </c>
      <c r="C26" s="21" t="s">
        <v>33</v>
      </c>
      <c r="D26" s="46">
        <v>16331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16331</v>
      </c>
      <c r="O26" s="47">
        <f t="shared" si="2"/>
        <v>8.6407407407407408</v>
      </c>
      <c r="P26" s="9"/>
    </row>
    <row r="27" spans="1:16">
      <c r="A27" s="13"/>
      <c r="B27" s="39">
        <v>359</v>
      </c>
      <c r="C27" s="21" t="s">
        <v>52</v>
      </c>
      <c r="D27" s="46">
        <v>1750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1750</v>
      </c>
      <c r="O27" s="47">
        <f t="shared" si="2"/>
        <v>0.92592592592592593</v>
      </c>
      <c r="P27" s="9"/>
    </row>
    <row r="28" spans="1:16" ht="15.75">
      <c r="A28" s="29" t="s">
        <v>3</v>
      </c>
      <c r="B28" s="30"/>
      <c r="C28" s="31"/>
      <c r="D28" s="32">
        <f t="shared" ref="D28:M28" si="7">SUM(D29:D31)</f>
        <v>70995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61437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1"/>
        <v>132432</v>
      </c>
      <c r="O28" s="45">
        <f t="shared" si="2"/>
        <v>70.069841269841277</v>
      </c>
      <c r="P28" s="10"/>
    </row>
    <row r="29" spans="1:16">
      <c r="A29" s="12"/>
      <c r="B29" s="25">
        <v>361.1</v>
      </c>
      <c r="C29" s="20" t="s">
        <v>34</v>
      </c>
      <c r="D29" s="46">
        <v>20635</v>
      </c>
      <c r="E29" s="46">
        <v>0</v>
      </c>
      <c r="F29" s="46">
        <v>0</v>
      </c>
      <c r="G29" s="46">
        <v>0</v>
      </c>
      <c r="H29" s="46">
        <v>0</v>
      </c>
      <c r="I29" s="46">
        <v>7872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28507</v>
      </c>
      <c r="O29" s="47">
        <f t="shared" si="2"/>
        <v>15.083068783068782</v>
      </c>
      <c r="P29" s="9"/>
    </row>
    <row r="30" spans="1:16">
      <c r="A30" s="12"/>
      <c r="B30" s="25">
        <v>365</v>
      </c>
      <c r="C30" s="20" t="s">
        <v>37</v>
      </c>
      <c r="D30" s="46">
        <v>3125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3125</v>
      </c>
      <c r="O30" s="47">
        <f t="shared" si="2"/>
        <v>1.6534391534391535</v>
      </c>
      <c r="P30" s="9"/>
    </row>
    <row r="31" spans="1:16">
      <c r="A31" s="12"/>
      <c r="B31" s="25">
        <v>369.9</v>
      </c>
      <c r="C31" s="20" t="s">
        <v>39</v>
      </c>
      <c r="D31" s="46">
        <v>47235</v>
      </c>
      <c r="E31" s="46">
        <v>0</v>
      </c>
      <c r="F31" s="46">
        <v>0</v>
      </c>
      <c r="G31" s="46">
        <v>0</v>
      </c>
      <c r="H31" s="46">
        <v>0</v>
      </c>
      <c r="I31" s="46">
        <v>53565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100800</v>
      </c>
      <c r="O31" s="47">
        <f t="shared" si="2"/>
        <v>53.333333333333336</v>
      </c>
      <c r="P31" s="9"/>
    </row>
    <row r="32" spans="1:16" ht="15.75">
      <c r="A32" s="29" t="s">
        <v>54</v>
      </c>
      <c r="B32" s="30"/>
      <c r="C32" s="31"/>
      <c r="D32" s="32">
        <f t="shared" ref="D32:M32" si="8">SUM(D33:D33)</f>
        <v>275000</v>
      </c>
      <c r="E32" s="32">
        <f t="shared" si="8"/>
        <v>0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0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1"/>
        <v>275000</v>
      </c>
      <c r="O32" s="45">
        <f t="shared" si="2"/>
        <v>145.50264550264549</v>
      </c>
      <c r="P32" s="9"/>
    </row>
    <row r="33" spans="1:119" ht="15.75" thickBot="1">
      <c r="A33" s="12"/>
      <c r="B33" s="25">
        <v>381</v>
      </c>
      <c r="C33" s="20" t="s">
        <v>62</v>
      </c>
      <c r="D33" s="46">
        <v>275000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275000</v>
      </c>
      <c r="O33" s="47">
        <f t="shared" si="2"/>
        <v>145.50264550264549</v>
      </c>
      <c r="P33" s="9"/>
    </row>
    <row r="34" spans="1:119" ht="16.5" thickBot="1">
      <c r="A34" s="14" t="s">
        <v>31</v>
      </c>
      <c r="B34" s="23"/>
      <c r="C34" s="22"/>
      <c r="D34" s="15">
        <f t="shared" ref="D34:M34" si="9">SUM(D5,D9,D13,D23,D25,D28,D32)</f>
        <v>6620877</v>
      </c>
      <c r="E34" s="15">
        <f t="shared" si="9"/>
        <v>0</v>
      </c>
      <c r="F34" s="15">
        <f t="shared" si="9"/>
        <v>0</v>
      </c>
      <c r="G34" s="15">
        <f t="shared" si="9"/>
        <v>0</v>
      </c>
      <c r="H34" s="15">
        <f t="shared" si="9"/>
        <v>0</v>
      </c>
      <c r="I34" s="15">
        <f t="shared" si="9"/>
        <v>1231524</v>
      </c>
      <c r="J34" s="15">
        <f t="shared" si="9"/>
        <v>0</v>
      </c>
      <c r="K34" s="15">
        <f t="shared" si="9"/>
        <v>0</v>
      </c>
      <c r="L34" s="15">
        <f t="shared" si="9"/>
        <v>0</v>
      </c>
      <c r="M34" s="15">
        <f t="shared" si="9"/>
        <v>0</v>
      </c>
      <c r="N34" s="15">
        <f t="shared" si="1"/>
        <v>7852401</v>
      </c>
      <c r="O34" s="38">
        <f t="shared" si="2"/>
        <v>4154.7095238095235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40"/>
      <c r="B36" s="41"/>
      <c r="C36" s="41"/>
      <c r="D36" s="42"/>
      <c r="E36" s="42"/>
      <c r="F36" s="42"/>
      <c r="G36" s="42"/>
      <c r="H36" s="42"/>
      <c r="I36" s="42"/>
      <c r="J36" s="42"/>
      <c r="K36" s="42"/>
      <c r="L36" s="48" t="s">
        <v>63</v>
      </c>
      <c r="M36" s="48"/>
      <c r="N36" s="48"/>
      <c r="O36" s="43">
        <v>1890</v>
      </c>
    </row>
    <row r="37" spans="1:119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1"/>
    </row>
    <row r="38" spans="1:119" ht="15.75" customHeight="1" thickBot="1">
      <c r="A38" s="52" t="s">
        <v>50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4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40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41</v>
      </c>
      <c r="F4" s="34" t="s">
        <v>42</v>
      </c>
      <c r="G4" s="34" t="s">
        <v>43</v>
      </c>
      <c r="H4" s="34" t="s">
        <v>5</v>
      </c>
      <c r="I4" s="34" t="s">
        <v>6</v>
      </c>
      <c r="J4" s="35" t="s">
        <v>44</v>
      </c>
      <c r="K4" s="35" t="s">
        <v>7</v>
      </c>
      <c r="L4" s="35" t="s">
        <v>8</v>
      </c>
      <c r="M4" s="35" t="s">
        <v>9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SUM(D6:D8)</f>
        <v>3301732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0" si="1">SUM(D5:M5)</f>
        <v>3301732</v>
      </c>
      <c r="O5" s="33">
        <f t="shared" ref="O5:O30" si="2">(N5/O$32)</f>
        <v>1760.9237333333333</v>
      </c>
      <c r="P5" s="6"/>
    </row>
    <row r="6" spans="1:133">
      <c r="A6" s="12"/>
      <c r="B6" s="25">
        <v>311</v>
      </c>
      <c r="C6" s="20" t="s">
        <v>2</v>
      </c>
      <c r="D6" s="46">
        <v>3224589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3224589</v>
      </c>
      <c r="O6" s="47">
        <f t="shared" si="2"/>
        <v>1719.7808</v>
      </c>
      <c r="P6" s="9"/>
    </row>
    <row r="7" spans="1:133">
      <c r="A7" s="12"/>
      <c r="B7" s="25">
        <v>312.10000000000002</v>
      </c>
      <c r="C7" s="20" t="s">
        <v>10</v>
      </c>
      <c r="D7" s="46">
        <v>42489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42489</v>
      </c>
      <c r="O7" s="47">
        <f t="shared" si="2"/>
        <v>22.660799999999998</v>
      </c>
      <c r="P7" s="9"/>
    </row>
    <row r="8" spans="1:133">
      <c r="A8" s="12"/>
      <c r="B8" s="25">
        <v>315</v>
      </c>
      <c r="C8" s="20" t="s">
        <v>11</v>
      </c>
      <c r="D8" s="46">
        <v>34654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34654</v>
      </c>
      <c r="O8" s="47">
        <f t="shared" si="2"/>
        <v>18.482133333333334</v>
      </c>
      <c r="P8" s="9"/>
    </row>
    <row r="9" spans="1:133" ht="15.75">
      <c r="A9" s="29" t="s">
        <v>12</v>
      </c>
      <c r="B9" s="30"/>
      <c r="C9" s="31"/>
      <c r="D9" s="32">
        <f t="shared" ref="D9:M9" si="3">SUM(D10:D11)</f>
        <v>296614</v>
      </c>
      <c r="E9" s="32">
        <f t="shared" si="3"/>
        <v>0</v>
      </c>
      <c r="F9" s="32">
        <f t="shared" si="3"/>
        <v>0</v>
      </c>
      <c r="G9" s="32">
        <f t="shared" si="3"/>
        <v>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4">
        <f t="shared" si="1"/>
        <v>296614</v>
      </c>
      <c r="O9" s="45">
        <f t="shared" si="2"/>
        <v>158.19413333333333</v>
      </c>
      <c r="P9" s="10"/>
    </row>
    <row r="10" spans="1:133">
      <c r="A10" s="12"/>
      <c r="B10" s="25">
        <v>322</v>
      </c>
      <c r="C10" s="20" t="s">
        <v>0</v>
      </c>
      <c r="D10" s="46">
        <v>59231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59231</v>
      </c>
      <c r="O10" s="47">
        <f t="shared" si="2"/>
        <v>31.589866666666666</v>
      </c>
      <c r="P10" s="9"/>
    </row>
    <row r="11" spans="1:133">
      <c r="A11" s="12"/>
      <c r="B11" s="25">
        <v>323.10000000000002</v>
      </c>
      <c r="C11" s="20" t="s">
        <v>13</v>
      </c>
      <c r="D11" s="46">
        <v>237383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237383</v>
      </c>
      <c r="O11" s="47">
        <f t="shared" si="2"/>
        <v>126.60426666666666</v>
      </c>
      <c r="P11" s="9"/>
    </row>
    <row r="12" spans="1:133" ht="15.75">
      <c r="A12" s="29" t="s">
        <v>14</v>
      </c>
      <c r="B12" s="30"/>
      <c r="C12" s="31"/>
      <c r="D12" s="32">
        <f t="shared" ref="D12:M12" si="4">SUM(D13:D18)</f>
        <v>215355</v>
      </c>
      <c r="E12" s="32">
        <f t="shared" si="4"/>
        <v>0</v>
      </c>
      <c r="F12" s="32">
        <f t="shared" si="4"/>
        <v>0</v>
      </c>
      <c r="G12" s="32">
        <f t="shared" si="4"/>
        <v>0</v>
      </c>
      <c r="H12" s="32">
        <f t="shared" si="4"/>
        <v>0</v>
      </c>
      <c r="I12" s="32">
        <f t="shared" si="4"/>
        <v>0</v>
      </c>
      <c r="J12" s="32">
        <f t="shared" si="4"/>
        <v>0</v>
      </c>
      <c r="K12" s="32">
        <f t="shared" si="4"/>
        <v>0</v>
      </c>
      <c r="L12" s="32">
        <f t="shared" si="4"/>
        <v>0</v>
      </c>
      <c r="M12" s="32">
        <f t="shared" si="4"/>
        <v>0</v>
      </c>
      <c r="N12" s="44">
        <f t="shared" si="1"/>
        <v>215355</v>
      </c>
      <c r="O12" s="45">
        <f t="shared" si="2"/>
        <v>114.85599999999999</v>
      </c>
      <c r="P12" s="10"/>
    </row>
    <row r="13" spans="1:133">
      <c r="A13" s="12"/>
      <c r="B13" s="25">
        <v>334.39</v>
      </c>
      <c r="C13" s="20" t="s">
        <v>17</v>
      </c>
      <c r="D13" s="46">
        <v>17994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17994</v>
      </c>
      <c r="O13" s="47">
        <f t="shared" si="2"/>
        <v>9.5968</v>
      </c>
      <c r="P13" s="9"/>
    </row>
    <row r="14" spans="1:133">
      <c r="A14" s="12"/>
      <c r="B14" s="25">
        <v>335.12</v>
      </c>
      <c r="C14" s="20" t="s">
        <v>18</v>
      </c>
      <c r="D14" s="46">
        <v>39832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39832</v>
      </c>
      <c r="O14" s="47">
        <f t="shared" si="2"/>
        <v>21.243733333333335</v>
      </c>
      <c r="P14" s="9"/>
    </row>
    <row r="15" spans="1:133">
      <c r="A15" s="12"/>
      <c r="B15" s="25">
        <v>335.15</v>
      </c>
      <c r="C15" s="20" t="s">
        <v>19</v>
      </c>
      <c r="D15" s="46">
        <v>636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636</v>
      </c>
      <c r="O15" s="47">
        <f t="shared" si="2"/>
        <v>0.3392</v>
      </c>
      <c r="P15" s="9"/>
    </row>
    <row r="16" spans="1:133">
      <c r="A16" s="12"/>
      <c r="B16" s="25">
        <v>335.18</v>
      </c>
      <c r="C16" s="20" t="s">
        <v>20</v>
      </c>
      <c r="D16" s="46">
        <v>117094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117094</v>
      </c>
      <c r="O16" s="47">
        <f t="shared" si="2"/>
        <v>62.450133333333333</v>
      </c>
      <c r="P16" s="9"/>
    </row>
    <row r="17" spans="1:119">
      <c r="A17" s="12"/>
      <c r="B17" s="25">
        <v>337.3</v>
      </c>
      <c r="C17" s="20" t="s">
        <v>21</v>
      </c>
      <c r="D17" s="46">
        <v>25183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25183</v>
      </c>
      <c r="O17" s="47">
        <f t="shared" si="2"/>
        <v>13.430933333333334</v>
      </c>
      <c r="P17" s="9"/>
    </row>
    <row r="18" spans="1:119">
      <c r="A18" s="12"/>
      <c r="B18" s="25">
        <v>337.9</v>
      </c>
      <c r="C18" s="20" t="s">
        <v>22</v>
      </c>
      <c r="D18" s="46">
        <v>14616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14616</v>
      </c>
      <c r="O18" s="47">
        <f t="shared" si="2"/>
        <v>7.7952000000000004</v>
      </c>
      <c r="P18" s="9"/>
    </row>
    <row r="19" spans="1:119" ht="15.75">
      <c r="A19" s="29" t="s">
        <v>28</v>
      </c>
      <c r="B19" s="30"/>
      <c r="C19" s="31"/>
      <c r="D19" s="32">
        <f t="shared" ref="D19:M19" si="5">SUM(D20:D20)</f>
        <v>0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1092676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32">
        <f t="shared" si="1"/>
        <v>1092676</v>
      </c>
      <c r="O19" s="45">
        <f t="shared" si="2"/>
        <v>582.76053333333334</v>
      </c>
      <c r="P19" s="10"/>
    </row>
    <row r="20" spans="1:119">
      <c r="A20" s="12"/>
      <c r="B20" s="25">
        <v>343.3</v>
      </c>
      <c r="C20" s="20" t="s">
        <v>30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1092676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1092676</v>
      </c>
      <c r="O20" s="47">
        <f t="shared" si="2"/>
        <v>582.76053333333334</v>
      </c>
      <c r="P20" s="9"/>
    </row>
    <row r="21" spans="1:119" ht="15.75">
      <c r="A21" s="29" t="s">
        <v>29</v>
      </c>
      <c r="B21" s="30"/>
      <c r="C21" s="31"/>
      <c r="D21" s="32">
        <f t="shared" ref="D21:M21" si="6">SUM(D22:D23)</f>
        <v>20846</v>
      </c>
      <c r="E21" s="32">
        <f t="shared" si="6"/>
        <v>0</v>
      </c>
      <c r="F21" s="32">
        <f t="shared" si="6"/>
        <v>0</v>
      </c>
      <c r="G21" s="32">
        <f t="shared" si="6"/>
        <v>0</v>
      </c>
      <c r="H21" s="32">
        <f t="shared" si="6"/>
        <v>0</v>
      </c>
      <c r="I21" s="32">
        <f t="shared" si="6"/>
        <v>0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32">
        <f t="shared" si="1"/>
        <v>20846</v>
      </c>
      <c r="O21" s="45">
        <f t="shared" si="2"/>
        <v>11.117866666666666</v>
      </c>
      <c r="P21" s="10"/>
    </row>
    <row r="22" spans="1:119">
      <c r="A22" s="13"/>
      <c r="B22" s="39">
        <v>351.1</v>
      </c>
      <c r="C22" s="21" t="s">
        <v>33</v>
      </c>
      <c r="D22" s="46">
        <v>19346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19346</v>
      </c>
      <c r="O22" s="47">
        <f t="shared" si="2"/>
        <v>10.317866666666667</v>
      </c>
      <c r="P22" s="9"/>
    </row>
    <row r="23" spans="1:119">
      <c r="A23" s="13"/>
      <c r="B23" s="39">
        <v>359</v>
      </c>
      <c r="C23" s="21" t="s">
        <v>52</v>
      </c>
      <c r="D23" s="46">
        <v>1500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1500</v>
      </c>
      <c r="O23" s="47">
        <f t="shared" si="2"/>
        <v>0.8</v>
      </c>
      <c r="P23" s="9"/>
    </row>
    <row r="24" spans="1:119" ht="15.75">
      <c r="A24" s="29" t="s">
        <v>3</v>
      </c>
      <c r="B24" s="30"/>
      <c r="C24" s="31"/>
      <c r="D24" s="32">
        <f t="shared" ref="D24:M24" si="7">SUM(D25:D27)</f>
        <v>76150</v>
      </c>
      <c r="E24" s="32">
        <f t="shared" si="7"/>
        <v>0</v>
      </c>
      <c r="F24" s="32">
        <f t="shared" si="7"/>
        <v>0</v>
      </c>
      <c r="G24" s="32">
        <f t="shared" si="7"/>
        <v>0</v>
      </c>
      <c r="H24" s="32">
        <f t="shared" si="7"/>
        <v>0</v>
      </c>
      <c r="I24" s="32">
        <f t="shared" si="7"/>
        <v>56963</v>
      </c>
      <c r="J24" s="32">
        <f t="shared" si="7"/>
        <v>0</v>
      </c>
      <c r="K24" s="32">
        <f t="shared" si="7"/>
        <v>0</v>
      </c>
      <c r="L24" s="32">
        <f t="shared" si="7"/>
        <v>0</v>
      </c>
      <c r="M24" s="32">
        <f t="shared" si="7"/>
        <v>0</v>
      </c>
      <c r="N24" s="32">
        <f t="shared" si="1"/>
        <v>133113</v>
      </c>
      <c r="O24" s="45">
        <f t="shared" si="2"/>
        <v>70.993600000000001</v>
      </c>
      <c r="P24" s="10"/>
    </row>
    <row r="25" spans="1:119">
      <c r="A25" s="12"/>
      <c r="B25" s="25">
        <v>361.1</v>
      </c>
      <c r="C25" s="20" t="s">
        <v>34</v>
      </c>
      <c r="D25" s="46">
        <v>15829</v>
      </c>
      <c r="E25" s="46">
        <v>0</v>
      </c>
      <c r="F25" s="46">
        <v>0</v>
      </c>
      <c r="G25" s="46">
        <v>0</v>
      </c>
      <c r="H25" s="46">
        <v>0</v>
      </c>
      <c r="I25" s="46">
        <v>5428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21257</v>
      </c>
      <c r="O25" s="47">
        <f t="shared" si="2"/>
        <v>11.337066666666667</v>
      </c>
      <c r="P25" s="9"/>
    </row>
    <row r="26" spans="1:119">
      <c r="A26" s="12"/>
      <c r="B26" s="25">
        <v>364</v>
      </c>
      <c r="C26" s="20" t="s">
        <v>53</v>
      </c>
      <c r="D26" s="46">
        <v>12966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12966</v>
      </c>
      <c r="O26" s="47">
        <f t="shared" si="2"/>
        <v>6.9151999999999996</v>
      </c>
      <c r="P26" s="9"/>
    </row>
    <row r="27" spans="1:119">
      <c r="A27" s="12"/>
      <c r="B27" s="25">
        <v>369.9</v>
      </c>
      <c r="C27" s="20" t="s">
        <v>39</v>
      </c>
      <c r="D27" s="46">
        <v>47355</v>
      </c>
      <c r="E27" s="46">
        <v>0</v>
      </c>
      <c r="F27" s="46">
        <v>0</v>
      </c>
      <c r="G27" s="46">
        <v>0</v>
      </c>
      <c r="H27" s="46">
        <v>0</v>
      </c>
      <c r="I27" s="46">
        <v>51535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98890</v>
      </c>
      <c r="O27" s="47">
        <f t="shared" si="2"/>
        <v>52.74133333333333</v>
      </c>
      <c r="P27" s="9"/>
    </row>
    <row r="28" spans="1:119" ht="15.75">
      <c r="A28" s="29" t="s">
        <v>54</v>
      </c>
      <c r="B28" s="30"/>
      <c r="C28" s="31"/>
      <c r="D28" s="32">
        <f t="shared" ref="D28:M28" si="8">SUM(D29:D29)</f>
        <v>5896567</v>
      </c>
      <c r="E28" s="32">
        <f t="shared" si="8"/>
        <v>0</v>
      </c>
      <c r="F28" s="32">
        <f t="shared" si="8"/>
        <v>0</v>
      </c>
      <c r="G28" s="32">
        <f t="shared" si="8"/>
        <v>0</v>
      </c>
      <c r="H28" s="32">
        <f t="shared" si="8"/>
        <v>0</v>
      </c>
      <c r="I28" s="32">
        <f t="shared" si="8"/>
        <v>0</v>
      </c>
      <c r="J28" s="32">
        <f t="shared" si="8"/>
        <v>0</v>
      </c>
      <c r="K28" s="32">
        <f t="shared" si="8"/>
        <v>0</v>
      </c>
      <c r="L28" s="32">
        <f t="shared" si="8"/>
        <v>0</v>
      </c>
      <c r="M28" s="32">
        <f t="shared" si="8"/>
        <v>0</v>
      </c>
      <c r="N28" s="32">
        <f t="shared" si="1"/>
        <v>5896567</v>
      </c>
      <c r="O28" s="45">
        <f t="shared" si="2"/>
        <v>3144.8357333333333</v>
      </c>
      <c r="P28" s="9"/>
    </row>
    <row r="29" spans="1:119" ht="15.75" thickBot="1">
      <c r="A29" s="12"/>
      <c r="B29" s="25">
        <v>384</v>
      </c>
      <c r="C29" s="20" t="s">
        <v>55</v>
      </c>
      <c r="D29" s="46">
        <v>5896567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5896567</v>
      </c>
      <c r="O29" s="47">
        <f t="shared" si="2"/>
        <v>3144.8357333333333</v>
      </c>
      <c r="P29" s="9"/>
    </row>
    <row r="30" spans="1:119" ht="16.5" thickBot="1">
      <c r="A30" s="14" t="s">
        <v>31</v>
      </c>
      <c r="B30" s="23"/>
      <c r="C30" s="22"/>
      <c r="D30" s="15">
        <f t="shared" ref="D30:M30" si="9">SUM(D5,D9,D12,D19,D21,D24,D28)</f>
        <v>9807264</v>
      </c>
      <c r="E30" s="15">
        <f t="shared" si="9"/>
        <v>0</v>
      </c>
      <c r="F30" s="15">
        <f t="shared" si="9"/>
        <v>0</v>
      </c>
      <c r="G30" s="15">
        <f t="shared" si="9"/>
        <v>0</v>
      </c>
      <c r="H30" s="15">
        <f t="shared" si="9"/>
        <v>0</v>
      </c>
      <c r="I30" s="15">
        <f t="shared" si="9"/>
        <v>1149639</v>
      </c>
      <c r="J30" s="15">
        <f t="shared" si="9"/>
        <v>0</v>
      </c>
      <c r="K30" s="15">
        <f t="shared" si="9"/>
        <v>0</v>
      </c>
      <c r="L30" s="15">
        <f t="shared" si="9"/>
        <v>0</v>
      </c>
      <c r="M30" s="15">
        <f t="shared" si="9"/>
        <v>0</v>
      </c>
      <c r="N30" s="15">
        <f t="shared" si="1"/>
        <v>10956903</v>
      </c>
      <c r="O30" s="38">
        <f t="shared" si="2"/>
        <v>5843.6815999999999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19">
      <c r="A32" s="40"/>
      <c r="B32" s="41"/>
      <c r="C32" s="41"/>
      <c r="D32" s="42"/>
      <c r="E32" s="42"/>
      <c r="F32" s="42"/>
      <c r="G32" s="42"/>
      <c r="H32" s="42"/>
      <c r="I32" s="42"/>
      <c r="J32" s="42"/>
      <c r="K32" s="42"/>
      <c r="L32" s="48" t="s">
        <v>56</v>
      </c>
      <c r="M32" s="48"/>
      <c r="N32" s="48"/>
      <c r="O32" s="43">
        <v>1875</v>
      </c>
    </row>
    <row r="33" spans="1:15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1"/>
    </row>
    <row r="34" spans="1:15" ht="15.75" customHeight="1" thickBot="1">
      <c r="A34" s="52" t="s">
        <v>50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4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48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40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41</v>
      </c>
      <c r="F4" s="34" t="s">
        <v>42</v>
      </c>
      <c r="G4" s="34" t="s">
        <v>43</v>
      </c>
      <c r="H4" s="34" t="s">
        <v>5</v>
      </c>
      <c r="I4" s="34" t="s">
        <v>6</v>
      </c>
      <c r="J4" s="35" t="s">
        <v>44</v>
      </c>
      <c r="K4" s="35" t="s">
        <v>7</v>
      </c>
      <c r="L4" s="35" t="s">
        <v>8</v>
      </c>
      <c r="M4" s="35" t="s">
        <v>9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SUM(D6:D8)</f>
        <v>3062563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6" si="1">SUM(D5:M5)</f>
        <v>3062563</v>
      </c>
      <c r="O5" s="33">
        <f t="shared" ref="O5:O26" si="2">(N5/O$28)</f>
        <v>1633.3669333333332</v>
      </c>
      <c r="P5" s="6"/>
    </row>
    <row r="6" spans="1:133">
      <c r="A6" s="12"/>
      <c r="B6" s="25">
        <v>311</v>
      </c>
      <c r="C6" s="20" t="s">
        <v>2</v>
      </c>
      <c r="D6" s="46">
        <v>2989673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2989673</v>
      </c>
      <c r="O6" s="47">
        <f t="shared" si="2"/>
        <v>1594.4922666666666</v>
      </c>
      <c r="P6" s="9"/>
    </row>
    <row r="7" spans="1:133">
      <c r="A7" s="12"/>
      <c r="B7" s="25">
        <v>312.10000000000002</v>
      </c>
      <c r="C7" s="20" t="s">
        <v>10</v>
      </c>
      <c r="D7" s="46">
        <v>38534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38534</v>
      </c>
      <c r="O7" s="47">
        <f t="shared" si="2"/>
        <v>20.551466666666666</v>
      </c>
      <c r="P7" s="9"/>
    </row>
    <row r="8" spans="1:133">
      <c r="A8" s="12"/>
      <c r="B8" s="25">
        <v>315</v>
      </c>
      <c r="C8" s="20" t="s">
        <v>11</v>
      </c>
      <c r="D8" s="46">
        <v>34356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34356</v>
      </c>
      <c r="O8" s="47">
        <f t="shared" si="2"/>
        <v>18.3232</v>
      </c>
      <c r="P8" s="9"/>
    </row>
    <row r="9" spans="1:133" ht="15.75">
      <c r="A9" s="29" t="s">
        <v>12</v>
      </c>
      <c r="B9" s="30"/>
      <c r="C9" s="31"/>
      <c r="D9" s="32">
        <f t="shared" ref="D9:M9" si="3">SUM(D10:D11)</f>
        <v>456808</v>
      </c>
      <c r="E9" s="32">
        <f t="shared" si="3"/>
        <v>0</v>
      </c>
      <c r="F9" s="32">
        <f t="shared" si="3"/>
        <v>0</v>
      </c>
      <c r="G9" s="32">
        <f t="shared" si="3"/>
        <v>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4">
        <f t="shared" si="1"/>
        <v>456808</v>
      </c>
      <c r="O9" s="45">
        <f t="shared" si="2"/>
        <v>243.63093333333333</v>
      </c>
      <c r="P9" s="10"/>
    </row>
    <row r="10" spans="1:133">
      <c r="A10" s="12"/>
      <c r="B10" s="25">
        <v>322</v>
      </c>
      <c r="C10" s="20" t="s">
        <v>0</v>
      </c>
      <c r="D10" s="46">
        <v>210722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210722</v>
      </c>
      <c r="O10" s="47">
        <f t="shared" si="2"/>
        <v>112.38506666666666</v>
      </c>
      <c r="P10" s="9"/>
    </row>
    <row r="11" spans="1:133">
      <c r="A11" s="12"/>
      <c r="B11" s="25">
        <v>323.10000000000002</v>
      </c>
      <c r="C11" s="20" t="s">
        <v>13</v>
      </c>
      <c r="D11" s="46">
        <v>246086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246086</v>
      </c>
      <c r="O11" s="47">
        <f t="shared" si="2"/>
        <v>131.24586666666667</v>
      </c>
      <c r="P11" s="9"/>
    </row>
    <row r="12" spans="1:133" ht="15.75">
      <c r="A12" s="29" t="s">
        <v>14</v>
      </c>
      <c r="B12" s="30"/>
      <c r="C12" s="31"/>
      <c r="D12" s="32">
        <f t="shared" ref="D12:M12" si="4">SUM(D13:D17)</f>
        <v>200960</v>
      </c>
      <c r="E12" s="32">
        <f t="shared" si="4"/>
        <v>0</v>
      </c>
      <c r="F12" s="32">
        <f t="shared" si="4"/>
        <v>0</v>
      </c>
      <c r="G12" s="32">
        <f t="shared" si="4"/>
        <v>0</v>
      </c>
      <c r="H12" s="32">
        <f t="shared" si="4"/>
        <v>0</v>
      </c>
      <c r="I12" s="32">
        <f t="shared" si="4"/>
        <v>0</v>
      </c>
      <c r="J12" s="32">
        <f t="shared" si="4"/>
        <v>0</v>
      </c>
      <c r="K12" s="32">
        <f t="shared" si="4"/>
        <v>0</v>
      </c>
      <c r="L12" s="32">
        <f t="shared" si="4"/>
        <v>0</v>
      </c>
      <c r="M12" s="32">
        <f t="shared" si="4"/>
        <v>0</v>
      </c>
      <c r="N12" s="44">
        <f t="shared" si="1"/>
        <v>200960</v>
      </c>
      <c r="O12" s="45">
        <f t="shared" si="2"/>
        <v>107.17866666666667</v>
      </c>
      <c r="P12" s="10"/>
    </row>
    <row r="13" spans="1:133">
      <c r="A13" s="12"/>
      <c r="B13" s="25">
        <v>334.39</v>
      </c>
      <c r="C13" s="20" t="s">
        <v>17</v>
      </c>
      <c r="D13" s="46">
        <v>35239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35239</v>
      </c>
      <c r="O13" s="47">
        <f t="shared" si="2"/>
        <v>18.794133333333335</v>
      </c>
      <c r="P13" s="9"/>
    </row>
    <row r="14" spans="1:133">
      <c r="A14" s="12"/>
      <c r="B14" s="25">
        <v>335.12</v>
      </c>
      <c r="C14" s="20" t="s">
        <v>18</v>
      </c>
      <c r="D14" s="46">
        <v>35713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35713</v>
      </c>
      <c r="O14" s="47">
        <f t="shared" si="2"/>
        <v>19.046933333333332</v>
      </c>
      <c r="P14" s="9"/>
    </row>
    <row r="15" spans="1:133">
      <c r="A15" s="12"/>
      <c r="B15" s="25">
        <v>335.15</v>
      </c>
      <c r="C15" s="20" t="s">
        <v>19</v>
      </c>
      <c r="D15" s="46">
        <v>636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636</v>
      </c>
      <c r="O15" s="47">
        <f t="shared" si="2"/>
        <v>0.3392</v>
      </c>
      <c r="P15" s="9"/>
    </row>
    <row r="16" spans="1:133">
      <c r="A16" s="12"/>
      <c r="B16" s="25">
        <v>335.18</v>
      </c>
      <c r="C16" s="20" t="s">
        <v>20</v>
      </c>
      <c r="D16" s="46">
        <v>112264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112264</v>
      </c>
      <c r="O16" s="47">
        <f t="shared" si="2"/>
        <v>59.874133333333333</v>
      </c>
      <c r="P16" s="9"/>
    </row>
    <row r="17" spans="1:119">
      <c r="A17" s="12"/>
      <c r="B17" s="25">
        <v>337.3</v>
      </c>
      <c r="C17" s="20" t="s">
        <v>21</v>
      </c>
      <c r="D17" s="46">
        <v>17108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17108</v>
      </c>
      <c r="O17" s="47">
        <f t="shared" si="2"/>
        <v>9.1242666666666672</v>
      </c>
      <c r="P17" s="9"/>
    </row>
    <row r="18" spans="1:119" ht="15.75">
      <c r="A18" s="29" t="s">
        <v>28</v>
      </c>
      <c r="B18" s="30"/>
      <c r="C18" s="31"/>
      <c r="D18" s="32">
        <f t="shared" ref="D18:M18" si="5">SUM(D19:D19)</f>
        <v>0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782637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32">
        <f t="shared" si="1"/>
        <v>782637</v>
      </c>
      <c r="O18" s="45">
        <f t="shared" si="2"/>
        <v>417.40640000000002</v>
      </c>
      <c r="P18" s="10"/>
    </row>
    <row r="19" spans="1:119">
      <c r="A19" s="12"/>
      <c r="B19" s="25">
        <v>343.3</v>
      </c>
      <c r="C19" s="20" t="s">
        <v>30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782637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782637</v>
      </c>
      <c r="O19" s="47">
        <f t="shared" si="2"/>
        <v>417.40640000000002</v>
      </c>
      <c r="P19" s="9"/>
    </row>
    <row r="20" spans="1:119" ht="15.75">
      <c r="A20" s="29" t="s">
        <v>29</v>
      </c>
      <c r="B20" s="30"/>
      <c r="C20" s="31"/>
      <c r="D20" s="32">
        <f t="shared" ref="D20:M20" si="6">SUM(D21:D21)</f>
        <v>20772</v>
      </c>
      <c r="E20" s="32">
        <f t="shared" si="6"/>
        <v>0</v>
      </c>
      <c r="F20" s="32">
        <f t="shared" si="6"/>
        <v>0</v>
      </c>
      <c r="G20" s="32">
        <f t="shared" si="6"/>
        <v>0</v>
      </c>
      <c r="H20" s="32">
        <f t="shared" si="6"/>
        <v>0</v>
      </c>
      <c r="I20" s="32">
        <f t="shared" si="6"/>
        <v>0</v>
      </c>
      <c r="J20" s="32">
        <f t="shared" si="6"/>
        <v>0</v>
      </c>
      <c r="K20" s="32">
        <f t="shared" si="6"/>
        <v>0</v>
      </c>
      <c r="L20" s="32">
        <f t="shared" si="6"/>
        <v>0</v>
      </c>
      <c r="M20" s="32">
        <f t="shared" si="6"/>
        <v>0</v>
      </c>
      <c r="N20" s="32">
        <f t="shared" si="1"/>
        <v>20772</v>
      </c>
      <c r="O20" s="45">
        <f t="shared" si="2"/>
        <v>11.0784</v>
      </c>
      <c r="P20" s="10"/>
    </row>
    <row r="21" spans="1:119">
      <c r="A21" s="13"/>
      <c r="B21" s="39">
        <v>351.1</v>
      </c>
      <c r="C21" s="21" t="s">
        <v>33</v>
      </c>
      <c r="D21" s="46">
        <v>20772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20772</v>
      </c>
      <c r="O21" s="47">
        <f t="shared" si="2"/>
        <v>11.0784</v>
      </c>
      <c r="P21" s="9"/>
    </row>
    <row r="22" spans="1:119" ht="15.75">
      <c r="A22" s="29" t="s">
        <v>3</v>
      </c>
      <c r="B22" s="30"/>
      <c r="C22" s="31"/>
      <c r="D22" s="32">
        <f t="shared" ref="D22:M22" si="7">SUM(D23:D25)</f>
        <v>56257</v>
      </c>
      <c r="E22" s="32">
        <f t="shared" si="7"/>
        <v>0</v>
      </c>
      <c r="F22" s="32">
        <f t="shared" si="7"/>
        <v>0</v>
      </c>
      <c r="G22" s="32">
        <f t="shared" si="7"/>
        <v>0</v>
      </c>
      <c r="H22" s="32">
        <f t="shared" si="7"/>
        <v>0</v>
      </c>
      <c r="I22" s="32">
        <f t="shared" si="7"/>
        <v>60516</v>
      </c>
      <c r="J22" s="32">
        <f t="shared" si="7"/>
        <v>0</v>
      </c>
      <c r="K22" s="32">
        <f t="shared" si="7"/>
        <v>0</v>
      </c>
      <c r="L22" s="32">
        <f t="shared" si="7"/>
        <v>0</v>
      </c>
      <c r="M22" s="32">
        <f t="shared" si="7"/>
        <v>0</v>
      </c>
      <c r="N22" s="32">
        <f t="shared" si="1"/>
        <v>116773</v>
      </c>
      <c r="O22" s="45">
        <f t="shared" si="2"/>
        <v>62.278933333333335</v>
      </c>
      <c r="P22" s="10"/>
    </row>
    <row r="23" spans="1:119">
      <c r="A23" s="12"/>
      <c r="B23" s="25">
        <v>361.1</v>
      </c>
      <c r="C23" s="20" t="s">
        <v>34</v>
      </c>
      <c r="D23" s="46">
        <v>33419</v>
      </c>
      <c r="E23" s="46">
        <v>0</v>
      </c>
      <c r="F23" s="46">
        <v>0</v>
      </c>
      <c r="G23" s="46">
        <v>0</v>
      </c>
      <c r="H23" s="46">
        <v>0</v>
      </c>
      <c r="I23" s="46">
        <v>10921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44340</v>
      </c>
      <c r="O23" s="47">
        <f t="shared" si="2"/>
        <v>23.648</v>
      </c>
      <c r="P23" s="9"/>
    </row>
    <row r="24" spans="1:119">
      <c r="A24" s="12"/>
      <c r="B24" s="25">
        <v>362</v>
      </c>
      <c r="C24" s="20" t="s">
        <v>36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49169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49169</v>
      </c>
      <c r="O24" s="47">
        <f t="shared" si="2"/>
        <v>26.223466666666667</v>
      </c>
      <c r="P24" s="9"/>
    </row>
    <row r="25" spans="1:119" ht="15.75" thickBot="1">
      <c r="A25" s="12"/>
      <c r="B25" s="25">
        <v>369.9</v>
      </c>
      <c r="C25" s="20" t="s">
        <v>39</v>
      </c>
      <c r="D25" s="46">
        <v>22838</v>
      </c>
      <c r="E25" s="46">
        <v>0</v>
      </c>
      <c r="F25" s="46">
        <v>0</v>
      </c>
      <c r="G25" s="46">
        <v>0</v>
      </c>
      <c r="H25" s="46">
        <v>0</v>
      </c>
      <c r="I25" s="46">
        <v>426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23264</v>
      </c>
      <c r="O25" s="47">
        <f t="shared" si="2"/>
        <v>12.407466666666666</v>
      </c>
      <c r="P25" s="9"/>
    </row>
    <row r="26" spans="1:119" ht="16.5" thickBot="1">
      <c r="A26" s="14" t="s">
        <v>31</v>
      </c>
      <c r="B26" s="23"/>
      <c r="C26" s="22"/>
      <c r="D26" s="15">
        <f>SUM(D5,D9,D12,D18,D20,D22)</f>
        <v>3797360</v>
      </c>
      <c r="E26" s="15">
        <f t="shared" ref="E26:M26" si="8">SUM(E5,E9,E12,E18,E20,E22)</f>
        <v>0</v>
      </c>
      <c r="F26" s="15">
        <f t="shared" si="8"/>
        <v>0</v>
      </c>
      <c r="G26" s="15">
        <f t="shared" si="8"/>
        <v>0</v>
      </c>
      <c r="H26" s="15">
        <f t="shared" si="8"/>
        <v>0</v>
      </c>
      <c r="I26" s="15">
        <f t="shared" si="8"/>
        <v>843153</v>
      </c>
      <c r="J26" s="15">
        <f t="shared" si="8"/>
        <v>0</v>
      </c>
      <c r="K26" s="15">
        <f t="shared" si="8"/>
        <v>0</v>
      </c>
      <c r="L26" s="15">
        <f t="shared" si="8"/>
        <v>0</v>
      </c>
      <c r="M26" s="15">
        <f t="shared" si="8"/>
        <v>0</v>
      </c>
      <c r="N26" s="15">
        <f t="shared" si="1"/>
        <v>4640513</v>
      </c>
      <c r="O26" s="38">
        <f t="shared" si="2"/>
        <v>2474.9402666666665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6"/>
      <c r="B27" s="18"/>
      <c r="C27" s="18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/>
    </row>
    <row r="28" spans="1:119">
      <c r="A28" s="40"/>
      <c r="B28" s="41"/>
      <c r="C28" s="41"/>
      <c r="D28" s="42"/>
      <c r="E28" s="42"/>
      <c r="F28" s="42"/>
      <c r="G28" s="42"/>
      <c r="H28" s="42"/>
      <c r="I28" s="42"/>
      <c r="J28" s="42"/>
      <c r="K28" s="42"/>
      <c r="L28" s="48" t="s">
        <v>49</v>
      </c>
      <c r="M28" s="48"/>
      <c r="N28" s="48"/>
      <c r="O28" s="43">
        <v>1875</v>
      </c>
    </row>
    <row r="29" spans="1:119">
      <c r="A29" s="49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1"/>
    </row>
    <row r="30" spans="1:119" ht="15.75" thickBot="1">
      <c r="A30" s="52" t="s">
        <v>50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4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32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40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41</v>
      </c>
      <c r="F4" s="34" t="s">
        <v>42</v>
      </c>
      <c r="G4" s="34" t="s">
        <v>43</v>
      </c>
      <c r="H4" s="34" t="s">
        <v>5</v>
      </c>
      <c r="I4" s="34" t="s">
        <v>6</v>
      </c>
      <c r="J4" s="35" t="s">
        <v>44</v>
      </c>
      <c r="K4" s="35" t="s">
        <v>7</v>
      </c>
      <c r="L4" s="35" t="s">
        <v>8</v>
      </c>
      <c r="M4" s="35" t="s">
        <v>9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SUM(D6:D8)</f>
        <v>3044601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2" si="1">SUM(D5:M5)</f>
        <v>3044601</v>
      </c>
      <c r="O5" s="33">
        <f t="shared" ref="O5:O33" si="2">(N5/O$35)</f>
        <v>1361.6283542039355</v>
      </c>
      <c r="P5" s="6"/>
    </row>
    <row r="6" spans="1:133">
      <c r="A6" s="12"/>
      <c r="B6" s="25">
        <v>311</v>
      </c>
      <c r="C6" s="20" t="s">
        <v>2</v>
      </c>
      <c r="D6" s="46">
        <v>2988759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2988759</v>
      </c>
      <c r="O6" s="47">
        <f t="shared" si="2"/>
        <v>1336.6542933810376</v>
      </c>
      <c r="P6" s="9"/>
    </row>
    <row r="7" spans="1:133">
      <c r="A7" s="12"/>
      <c r="B7" s="25">
        <v>312.10000000000002</v>
      </c>
      <c r="C7" s="20" t="s">
        <v>10</v>
      </c>
      <c r="D7" s="46">
        <v>31050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31050</v>
      </c>
      <c r="O7" s="47">
        <f t="shared" si="2"/>
        <v>13.886404293381037</v>
      </c>
      <c r="P7" s="9"/>
    </row>
    <row r="8" spans="1:133">
      <c r="A8" s="12"/>
      <c r="B8" s="25">
        <v>315</v>
      </c>
      <c r="C8" s="20" t="s">
        <v>11</v>
      </c>
      <c r="D8" s="46">
        <v>24792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24792</v>
      </c>
      <c r="O8" s="47">
        <f t="shared" si="2"/>
        <v>11.087656529516995</v>
      </c>
      <c r="P8" s="9"/>
    </row>
    <row r="9" spans="1:133" ht="15.75">
      <c r="A9" s="29" t="s">
        <v>12</v>
      </c>
      <c r="B9" s="30"/>
      <c r="C9" s="31"/>
      <c r="D9" s="32">
        <f t="shared" ref="D9:M9" si="3">SUM(D10:D11)</f>
        <v>287813</v>
      </c>
      <c r="E9" s="32">
        <f t="shared" si="3"/>
        <v>0</v>
      </c>
      <c r="F9" s="32">
        <f t="shared" si="3"/>
        <v>0</v>
      </c>
      <c r="G9" s="32">
        <f t="shared" si="3"/>
        <v>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4">
        <f t="shared" si="1"/>
        <v>287813</v>
      </c>
      <c r="O9" s="45">
        <f t="shared" si="2"/>
        <v>128.71779964221824</v>
      </c>
      <c r="P9" s="10"/>
    </row>
    <row r="10" spans="1:133">
      <c r="A10" s="12"/>
      <c r="B10" s="25">
        <v>322</v>
      </c>
      <c r="C10" s="20" t="s">
        <v>0</v>
      </c>
      <c r="D10" s="46">
        <v>41474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41474</v>
      </c>
      <c r="O10" s="47">
        <f t="shared" si="2"/>
        <v>18.548300536672631</v>
      </c>
      <c r="P10" s="9"/>
    </row>
    <row r="11" spans="1:133">
      <c r="A11" s="12"/>
      <c r="B11" s="25">
        <v>323.10000000000002</v>
      </c>
      <c r="C11" s="20" t="s">
        <v>13</v>
      </c>
      <c r="D11" s="46">
        <v>246339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246339</v>
      </c>
      <c r="O11" s="47">
        <f t="shared" si="2"/>
        <v>110.16949910554561</v>
      </c>
      <c r="P11" s="9"/>
    </row>
    <row r="12" spans="1:133" ht="15.75">
      <c r="A12" s="29" t="s">
        <v>14</v>
      </c>
      <c r="B12" s="30"/>
      <c r="C12" s="31"/>
      <c r="D12" s="32">
        <f t="shared" ref="D12:M12" si="4">SUM(D13:D21)</f>
        <v>842602</v>
      </c>
      <c r="E12" s="32">
        <f t="shared" si="4"/>
        <v>0</v>
      </c>
      <c r="F12" s="32">
        <f t="shared" si="4"/>
        <v>0</v>
      </c>
      <c r="G12" s="32">
        <f t="shared" si="4"/>
        <v>0</v>
      </c>
      <c r="H12" s="32">
        <f t="shared" si="4"/>
        <v>0</v>
      </c>
      <c r="I12" s="32">
        <f t="shared" si="4"/>
        <v>0</v>
      </c>
      <c r="J12" s="32">
        <f t="shared" si="4"/>
        <v>0</v>
      </c>
      <c r="K12" s="32">
        <f t="shared" si="4"/>
        <v>0</v>
      </c>
      <c r="L12" s="32">
        <f t="shared" si="4"/>
        <v>0</v>
      </c>
      <c r="M12" s="32">
        <f t="shared" si="4"/>
        <v>0</v>
      </c>
      <c r="N12" s="44">
        <f t="shared" si="1"/>
        <v>842602</v>
      </c>
      <c r="O12" s="45">
        <f t="shared" si="2"/>
        <v>376.83452593917713</v>
      </c>
      <c r="P12" s="10"/>
    </row>
    <row r="13" spans="1:133">
      <c r="A13" s="12"/>
      <c r="B13" s="25">
        <v>331.39</v>
      </c>
      <c r="C13" s="20" t="s">
        <v>16</v>
      </c>
      <c r="D13" s="46">
        <v>463922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ref="N13:N18" si="5">SUM(D13:M13)</f>
        <v>463922</v>
      </c>
      <c r="O13" s="47">
        <f t="shared" si="2"/>
        <v>207.47853309481218</v>
      </c>
      <c r="P13" s="9"/>
    </row>
    <row r="14" spans="1:133">
      <c r="A14" s="12"/>
      <c r="B14" s="25">
        <v>334.2</v>
      </c>
      <c r="C14" s="20" t="s">
        <v>15</v>
      </c>
      <c r="D14" s="46">
        <v>1000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5"/>
        <v>1000</v>
      </c>
      <c r="O14" s="47">
        <f t="shared" si="2"/>
        <v>0.44722719141323791</v>
      </c>
      <c r="P14" s="9"/>
    </row>
    <row r="15" spans="1:133">
      <c r="A15" s="12"/>
      <c r="B15" s="25">
        <v>334.39</v>
      </c>
      <c r="C15" s="20" t="s">
        <v>17</v>
      </c>
      <c r="D15" s="46">
        <v>108683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5"/>
        <v>108683</v>
      </c>
      <c r="O15" s="47">
        <f t="shared" si="2"/>
        <v>48.605992844364934</v>
      </c>
      <c r="P15" s="9"/>
    </row>
    <row r="16" spans="1:133">
      <c r="A16" s="12"/>
      <c r="B16" s="25">
        <v>335.12</v>
      </c>
      <c r="C16" s="20" t="s">
        <v>18</v>
      </c>
      <c r="D16" s="46">
        <v>36071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5"/>
        <v>36071</v>
      </c>
      <c r="O16" s="47">
        <f t="shared" si="2"/>
        <v>16.131932021466906</v>
      </c>
      <c r="P16" s="9"/>
    </row>
    <row r="17" spans="1:16">
      <c r="A17" s="12"/>
      <c r="B17" s="25">
        <v>335.15</v>
      </c>
      <c r="C17" s="20" t="s">
        <v>19</v>
      </c>
      <c r="D17" s="46">
        <v>641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5"/>
        <v>641</v>
      </c>
      <c r="O17" s="47">
        <f t="shared" si="2"/>
        <v>0.28667262969588553</v>
      </c>
      <c r="P17" s="9"/>
    </row>
    <row r="18" spans="1:16">
      <c r="A18" s="12"/>
      <c r="B18" s="25">
        <v>335.18</v>
      </c>
      <c r="C18" s="20" t="s">
        <v>20</v>
      </c>
      <c r="D18" s="46">
        <v>130959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130959</v>
      </c>
      <c r="O18" s="47">
        <f t="shared" si="2"/>
        <v>58.568425760286225</v>
      </c>
      <c r="P18" s="9"/>
    </row>
    <row r="19" spans="1:16">
      <c r="A19" s="12"/>
      <c r="B19" s="25">
        <v>337.3</v>
      </c>
      <c r="C19" s="20" t="s">
        <v>21</v>
      </c>
      <c r="D19" s="46">
        <v>42244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33" si="6">SUM(D19:M19)</f>
        <v>42244</v>
      </c>
      <c r="O19" s="47">
        <f t="shared" si="2"/>
        <v>18.892665474060824</v>
      </c>
      <c r="P19" s="9"/>
    </row>
    <row r="20" spans="1:16">
      <c r="A20" s="12"/>
      <c r="B20" s="25">
        <v>337.9</v>
      </c>
      <c r="C20" s="20" t="s">
        <v>22</v>
      </c>
      <c r="D20" s="46">
        <v>58210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58210</v>
      </c>
      <c r="O20" s="47">
        <f t="shared" si="2"/>
        <v>26.033094812164581</v>
      </c>
      <c r="P20" s="9"/>
    </row>
    <row r="21" spans="1:16">
      <c r="A21" s="12"/>
      <c r="B21" s="25">
        <v>338</v>
      </c>
      <c r="C21" s="20" t="s">
        <v>23</v>
      </c>
      <c r="D21" s="46">
        <v>872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872</v>
      </c>
      <c r="O21" s="47">
        <f t="shared" si="2"/>
        <v>0.38998211091234347</v>
      </c>
      <c r="P21" s="9"/>
    </row>
    <row r="22" spans="1:16" ht="15.75">
      <c r="A22" s="29" t="s">
        <v>28</v>
      </c>
      <c r="B22" s="30"/>
      <c r="C22" s="31"/>
      <c r="D22" s="32">
        <f t="shared" ref="D22:M22" si="7">SUM(D23:D23)</f>
        <v>0</v>
      </c>
      <c r="E22" s="32">
        <f t="shared" si="7"/>
        <v>0</v>
      </c>
      <c r="F22" s="32">
        <f t="shared" si="7"/>
        <v>0</v>
      </c>
      <c r="G22" s="32">
        <f t="shared" si="7"/>
        <v>0</v>
      </c>
      <c r="H22" s="32">
        <f t="shared" si="7"/>
        <v>0</v>
      </c>
      <c r="I22" s="32">
        <f t="shared" si="7"/>
        <v>799934</v>
      </c>
      <c r="J22" s="32">
        <f t="shared" si="7"/>
        <v>0</v>
      </c>
      <c r="K22" s="32">
        <f t="shared" si="7"/>
        <v>0</v>
      </c>
      <c r="L22" s="32">
        <f t="shared" si="7"/>
        <v>0</v>
      </c>
      <c r="M22" s="32">
        <f t="shared" si="7"/>
        <v>0</v>
      </c>
      <c r="N22" s="32">
        <f t="shared" si="6"/>
        <v>799934</v>
      </c>
      <c r="O22" s="45">
        <f t="shared" si="2"/>
        <v>357.75223613595705</v>
      </c>
      <c r="P22" s="10"/>
    </row>
    <row r="23" spans="1:16">
      <c r="A23" s="12"/>
      <c r="B23" s="25">
        <v>343.3</v>
      </c>
      <c r="C23" s="20" t="s">
        <v>30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799934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799934</v>
      </c>
      <c r="O23" s="47">
        <f t="shared" si="2"/>
        <v>357.75223613595705</v>
      </c>
      <c r="P23" s="9"/>
    </row>
    <row r="24" spans="1:16" ht="15.75">
      <c r="A24" s="29" t="s">
        <v>29</v>
      </c>
      <c r="B24" s="30"/>
      <c r="C24" s="31"/>
      <c r="D24" s="32">
        <f t="shared" ref="D24:M24" si="8">SUM(D25:D25)</f>
        <v>16421</v>
      </c>
      <c r="E24" s="32">
        <f t="shared" si="8"/>
        <v>0</v>
      </c>
      <c r="F24" s="32">
        <f t="shared" si="8"/>
        <v>0</v>
      </c>
      <c r="G24" s="32">
        <f t="shared" si="8"/>
        <v>0</v>
      </c>
      <c r="H24" s="32">
        <f t="shared" si="8"/>
        <v>0</v>
      </c>
      <c r="I24" s="32">
        <f t="shared" si="8"/>
        <v>0</v>
      </c>
      <c r="J24" s="32">
        <f t="shared" si="8"/>
        <v>0</v>
      </c>
      <c r="K24" s="32">
        <f t="shared" si="8"/>
        <v>0</v>
      </c>
      <c r="L24" s="32">
        <f t="shared" si="8"/>
        <v>0</v>
      </c>
      <c r="M24" s="32">
        <f t="shared" si="8"/>
        <v>0</v>
      </c>
      <c r="N24" s="32">
        <f t="shared" si="6"/>
        <v>16421</v>
      </c>
      <c r="O24" s="45">
        <f t="shared" si="2"/>
        <v>7.3439177101967799</v>
      </c>
      <c r="P24" s="10"/>
    </row>
    <row r="25" spans="1:16">
      <c r="A25" s="13"/>
      <c r="B25" s="39">
        <v>351.1</v>
      </c>
      <c r="C25" s="21" t="s">
        <v>33</v>
      </c>
      <c r="D25" s="46">
        <v>16421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16421</v>
      </c>
      <c r="O25" s="47">
        <f t="shared" si="2"/>
        <v>7.3439177101967799</v>
      </c>
      <c r="P25" s="9"/>
    </row>
    <row r="26" spans="1:16" ht="15.75">
      <c r="A26" s="29" t="s">
        <v>3</v>
      </c>
      <c r="B26" s="30"/>
      <c r="C26" s="31"/>
      <c r="D26" s="32">
        <f t="shared" ref="D26:M26" si="9">SUM(D27:D32)</f>
        <v>72625</v>
      </c>
      <c r="E26" s="32">
        <f t="shared" si="9"/>
        <v>0</v>
      </c>
      <c r="F26" s="32">
        <f t="shared" si="9"/>
        <v>0</v>
      </c>
      <c r="G26" s="32">
        <f t="shared" si="9"/>
        <v>0</v>
      </c>
      <c r="H26" s="32">
        <f t="shared" si="9"/>
        <v>0</v>
      </c>
      <c r="I26" s="32">
        <f t="shared" si="9"/>
        <v>56351</v>
      </c>
      <c r="J26" s="32">
        <f t="shared" si="9"/>
        <v>0</v>
      </c>
      <c r="K26" s="32">
        <f t="shared" si="9"/>
        <v>0</v>
      </c>
      <c r="L26" s="32">
        <f t="shared" si="9"/>
        <v>0</v>
      </c>
      <c r="M26" s="32">
        <f t="shared" si="9"/>
        <v>0</v>
      </c>
      <c r="N26" s="32">
        <f t="shared" si="6"/>
        <v>128976</v>
      </c>
      <c r="O26" s="45">
        <f t="shared" si="2"/>
        <v>57.681574239713775</v>
      </c>
      <c r="P26" s="10"/>
    </row>
    <row r="27" spans="1:16">
      <c r="A27" s="12"/>
      <c r="B27" s="25">
        <v>361.1</v>
      </c>
      <c r="C27" s="20" t="s">
        <v>34</v>
      </c>
      <c r="D27" s="46">
        <v>39426</v>
      </c>
      <c r="E27" s="46">
        <v>0</v>
      </c>
      <c r="F27" s="46">
        <v>0</v>
      </c>
      <c r="G27" s="46">
        <v>0</v>
      </c>
      <c r="H27" s="46">
        <v>0</v>
      </c>
      <c r="I27" s="46">
        <v>14979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54405</v>
      </c>
      <c r="O27" s="47">
        <f t="shared" si="2"/>
        <v>24.331395348837209</v>
      </c>
      <c r="P27" s="9"/>
    </row>
    <row r="28" spans="1:16">
      <c r="A28" s="12"/>
      <c r="B28" s="25">
        <v>361.4</v>
      </c>
      <c r="C28" s="20" t="s">
        <v>35</v>
      </c>
      <c r="D28" s="46">
        <v>-23306</v>
      </c>
      <c r="E28" s="46">
        <v>0</v>
      </c>
      <c r="F28" s="46">
        <v>0</v>
      </c>
      <c r="G28" s="46">
        <v>0</v>
      </c>
      <c r="H28" s="46">
        <v>0</v>
      </c>
      <c r="I28" s="46">
        <v>-7967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-31273</v>
      </c>
      <c r="O28" s="47">
        <f t="shared" si="2"/>
        <v>-13.986135957066189</v>
      </c>
      <c r="P28" s="9"/>
    </row>
    <row r="29" spans="1:16">
      <c r="A29" s="12"/>
      <c r="B29" s="25">
        <v>362</v>
      </c>
      <c r="C29" s="20" t="s">
        <v>36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46521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46521</v>
      </c>
      <c r="O29" s="47">
        <f t="shared" si="2"/>
        <v>20.805456171735241</v>
      </c>
      <c r="P29" s="9"/>
    </row>
    <row r="30" spans="1:16">
      <c r="A30" s="12"/>
      <c r="B30" s="25">
        <v>365</v>
      </c>
      <c r="C30" s="20" t="s">
        <v>37</v>
      </c>
      <c r="D30" s="46">
        <v>17039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17039</v>
      </c>
      <c r="O30" s="47">
        <f t="shared" si="2"/>
        <v>7.6203041144901613</v>
      </c>
      <c r="P30" s="9"/>
    </row>
    <row r="31" spans="1:16">
      <c r="A31" s="12"/>
      <c r="B31" s="25">
        <v>366</v>
      </c>
      <c r="C31" s="20" t="s">
        <v>38</v>
      </c>
      <c r="D31" s="46">
        <v>18000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18000</v>
      </c>
      <c r="O31" s="47">
        <f t="shared" si="2"/>
        <v>8.0500894454382834</v>
      </c>
      <c r="P31" s="9"/>
    </row>
    <row r="32" spans="1:16" ht="15.75" thickBot="1">
      <c r="A32" s="12"/>
      <c r="B32" s="25">
        <v>369.9</v>
      </c>
      <c r="C32" s="20" t="s">
        <v>39</v>
      </c>
      <c r="D32" s="46">
        <v>21466</v>
      </c>
      <c r="E32" s="46">
        <v>0</v>
      </c>
      <c r="F32" s="46">
        <v>0</v>
      </c>
      <c r="G32" s="46">
        <v>0</v>
      </c>
      <c r="H32" s="46">
        <v>0</v>
      </c>
      <c r="I32" s="46">
        <v>2818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24284</v>
      </c>
      <c r="O32" s="47">
        <f t="shared" si="2"/>
        <v>10.86046511627907</v>
      </c>
      <c r="P32" s="9"/>
    </row>
    <row r="33" spans="1:119" ht="16.5" thickBot="1">
      <c r="A33" s="14" t="s">
        <v>31</v>
      </c>
      <c r="B33" s="23"/>
      <c r="C33" s="22"/>
      <c r="D33" s="15">
        <f>SUM(D5,D9,D12,D22,D24,D26)</f>
        <v>4264062</v>
      </c>
      <c r="E33" s="15">
        <f t="shared" ref="E33:M33" si="10">SUM(E5,E9,E12,E22,E24,E26)</f>
        <v>0</v>
      </c>
      <c r="F33" s="15">
        <f t="shared" si="10"/>
        <v>0</v>
      </c>
      <c r="G33" s="15">
        <f t="shared" si="10"/>
        <v>0</v>
      </c>
      <c r="H33" s="15">
        <f t="shared" si="10"/>
        <v>0</v>
      </c>
      <c r="I33" s="15">
        <f t="shared" si="10"/>
        <v>856285</v>
      </c>
      <c r="J33" s="15">
        <f t="shared" si="10"/>
        <v>0</v>
      </c>
      <c r="K33" s="15">
        <f t="shared" si="10"/>
        <v>0</v>
      </c>
      <c r="L33" s="15">
        <f t="shared" si="10"/>
        <v>0</v>
      </c>
      <c r="M33" s="15">
        <f t="shared" si="10"/>
        <v>0</v>
      </c>
      <c r="N33" s="15">
        <f t="shared" si="6"/>
        <v>5120347</v>
      </c>
      <c r="O33" s="38">
        <f t="shared" si="2"/>
        <v>2289.9584078711987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40"/>
      <c r="B35" s="41"/>
      <c r="C35" s="41"/>
      <c r="D35" s="42"/>
      <c r="E35" s="42"/>
      <c r="F35" s="42"/>
      <c r="G35" s="42"/>
      <c r="H35" s="42"/>
      <c r="I35" s="42"/>
      <c r="J35" s="42"/>
      <c r="K35" s="42"/>
      <c r="L35" s="48" t="s">
        <v>46</v>
      </c>
      <c r="M35" s="48"/>
      <c r="N35" s="48"/>
      <c r="O35" s="43">
        <v>2236</v>
      </c>
    </row>
    <row r="36" spans="1:119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1"/>
    </row>
    <row r="37" spans="1:119" ht="15.75" thickBot="1">
      <c r="A37" s="52" t="s">
        <v>50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4"/>
    </row>
  </sheetData>
  <mergeCells count="10">
    <mergeCell ref="A37:O37"/>
    <mergeCell ref="A36:O36"/>
    <mergeCell ref="L35:N35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40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41</v>
      </c>
      <c r="F4" s="34" t="s">
        <v>42</v>
      </c>
      <c r="G4" s="34" t="s">
        <v>43</v>
      </c>
      <c r="H4" s="34" t="s">
        <v>5</v>
      </c>
      <c r="I4" s="34" t="s">
        <v>6</v>
      </c>
      <c r="J4" s="35" t="s">
        <v>44</v>
      </c>
      <c r="K4" s="35" t="s">
        <v>7</v>
      </c>
      <c r="L4" s="35" t="s">
        <v>8</v>
      </c>
      <c r="M4" s="35" t="s">
        <v>9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SUM(D6:D8)</f>
        <v>2426693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2" si="1">SUM(D5:M5)</f>
        <v>2426693</v>
      </c>
      <c r="O5" s="33">
        <f t="shared" ref="O5:O32" si="2">(N5/O$34)</f>
        <v>1091.1389388489208</v>
      </c>
      <c r="P5" s="6"/>
    </row>
    <row r="6" spans="1:133">
      <c r="A6" s="12"/>
      <c r="B6" s="25">
        <v>311</v>
      </c>
      <c r="C6" s="20" t="s">
        <v>2</v>
      </c>
      <c r="D6" s="46">
        <v>2367629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2367629</v>
      </c>
      <c r="O6" s="47">
        <f t="shared" si="2"/>
        <v>1064.5813848920864</v>
      </c>
      <c r="P6" s="9"/>
    </row>
    <row r="7" spans="1:133">
      <c r="A7" s="12"/>
      <c r="B7" s="25">
        <v>312.10000000000002</v>
      </c>
      <c r="C7" s="20" t="s">
        <v>10</v>
      </c>
      <c r="D7" s="46">
        <v>40907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40907</v>
      </c>
      <c r="O7" s="47">
        <f t="shared" si="2"/>
        <v>18.393435251798561</v>
      </c>
      <c r="P7" s="9"/>
    </row>
    <row r="8" spans="1:133">
      <c r="A8" s="12"/>
      <c r="B8" s="25">
        <v>315</v>
      </c>
      <c r="C8" s="20" t="s">
        <v>11</v>
      </c>
      <c r="D8" s="46">
        <v>18157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18157</v>
      </c>
      <c r="O8" s="47">
        <f t="shared" si="2"/>
        <v>8.1641187050359711</v>
      </c>
      <c r="P8" s="9"/>
    </row>
    <row r="9" spans="1:133" ht="15.75">
      <c r="A9" s="29" t="s">
        <v>75</v>
      </c>
      <c r="B9" s="30"/>
      <c r="C9" s="31"/>
      <c r="D9" s="32">
        <f t="shared" ref="D9:M9" si="3">SUM(D10:D11)</f>
        <v>336609</v>
      </c>
      <c r="E9" s="32">
        <f t="shared" si="3"/>
        <v>0</v>
      </c>
      <c r="F9" s="32">
        <f t="shared" si="3"/>
        <v>0</v>
      </c>
      <c r="G9" s="32">
        <f t="shared" si="3"/>
        <v>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4">
        <f t="shared" si="1"/>
        <v>336609</v>
      </c>
      <c r="O9" s="45">
        <f t="shared" si="2"/>
        <v>151.35296762589928</v>
      </c>
      <c r="P9" s="10"/>
    </row>
    <row r="10" spans="1:133">
      <c r="A10" s="12"/>
      <c r="B10" s="25">
        <v>322</v>
      </c>
      <c r="C10" s="20" t="s">
        <v>0</v>
      </c>
      <c r="D10" s="46">
        <v>91473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91473</v>
      </c>
      <c r="O10" s="47">
        <f t="shared" si="2"/>
        <v>41.129946043165468</v>
      </c>
      <c r="P10" s="9"/>
    </row>
    <row r="11" spans="1:133">
      <c r="A11" s="12"/>
      <c r="B11" s="25">
        <v>323.10000000000002</v>
      </c>
      <c r="C11" s="20" t="s">
        <v>13</v>
      </c>
      <c r="D11" s="46">
        <v>245136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245136</v>
      </c>
      <c r="O11" s="47">
        <f t="shared" si="2"/>
        <v>110.22302158273381</v>
      </c>
      <c r="P11" s="9"/>
    </row>
    <row r="12" spans="1:133" ht="15.75">
      <c r="A12" s="29" t="s">
        <v>14</v>
      </c>
      <c r="B12" s="30"/>
      <c r="C12" s="31"/>
      <c r="D12" s="32">
        <f t="shared" ref="D12:M12" si="4">SUM(D13:D19)</f>
        <v>300217</v>
      </c>
      <c r="E12" s="32">
        <f t="shared" si="4"/>
        <v>0</v>
      </c>
      <c r="F12" s="32">
        <f t="shared" si="4"/>
        <v>0</v>
      </c>
      <c r="G12" s="32">
        <f t="shared" si="4"/>
        <v>0</v>
      </c>
      <c r="H12" s="32">
        <f t="shared" si="4"/>
        <v>0</v>
      </c>
      <c r="I12" s="32">
        <f t="shared" si="4"/>
        <v>0</v>
      </c>
      <c r="J12" s="32">
        <f t="shared" si="4"/>
        <v>0</v>
      </c>
      <c r="K12" s="32">
        <f t="shared" si="4"/>
        <v>0</v>
      </c>
      <c r="L12" s="32">
        <f t="shared" si="4"/>
        <v>0</v>
      </c>
      <c r="M12" s="32">
        <f t="shared" si="4"/>
        <v>0</v>
      </c>
      <c r="N12" s="44">
        <f t="shared" si="1"/>
        <v>300217</v>
      </c>
      <c r="O12" s="45">
        <f t="shared" si="2"/>
        <v>134.98965827338131</v>
      </c>
      <c r="P12" s="10"/>
    </row>
    <row r="13" spans="1:133">
      <c r="A13" s="12"/>
      <c r="B13" s="25">
        <v>334.2</v>
      </c>
      <c r="C13" s="20" t="s">
        <v>15</v>
      </c>
      <c r="D13" s="46">
        <v>1000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1000</v>
      </c>
      <c r="O13" s="47">
        <f t="shared" si="2"/>
        <v>0.44964028776978415</v>
      </c>
      <c r="P13" s="9"/>
    </row>
    <row r="14" spans="1:133">
      <c r="A14" s="12"/>
      <c r="B14" s="25">
        <v>334.39</v>
      </c>
      <c r="C14" s="20" t="s">
        <v>17</v>
      </c>
      <c r="D14" s="46">
        <v>84897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84897</v>
      </c>
      <c r="O14" s="47">
        <f t="shared" si="2"/>
        <v>38.173111510791365</v>
      </c>
      <c r="P14" s="9"/>
    </row>
    <row r="15" spans="1:133">
      <c r="A15" s="12"/>
      <c r="B15" s="25">
        <v>335.12</v>
      </c>
      <c r="C15" s="20" t="s">
        <v>18</v>
      </c>
      <c r="D15" s="46">
        <v>46011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46011</v>
      </c>
      <c r="O15" s="47">
        <f t="shared" si="2"/>
        <v>20.688399280575538</v>
      </c>
      <c r="P15" s="9"/>
    </row>
    <row r="16" spans="1:133">
      <c r="A16" s="12"/>
      <c r="B16" s="25">
        <v>335.15</v>
      </c>
      <c r="C16" s="20" t="s">
        <v>19</v>
      </c>
      <c r="D16" s="46">
        <v>641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641</v>
      </c>
      <c r="O16" s="47">
        <f t="shared" si="2"/>
        <v>0.28821942446043164</v>
      </c>
      <c r="P16" s="9"/>
    </row>
    <row r="17" spans="1:119">
      <c r="A17" s="12"/>
      <c r="B17" s="25">
        <v>335.18</v>
      </c>
      <c r="C17" s="20" t="s">
        <v>20</v>
      </c>
      <c r="D17" s="46">
        <v>125985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125985</v>
      </c>
      <c r="O17" s="47">
        <f t="shared" si="2"/>
        <v>56.647931654676256</v>
      </c>
      <c r="P17" s="9"/>
    </row>
    <row r="18" spans="1:119">
      <c r="A18" s="12"/>
      <c r="B18" s="25">
        <v>337.4</v>
      </c>
      <c r="C18" s="20" t="s">
        <v>70</v>
      </c>
      <c r="D18" s="46">
        <v>41654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41654</v>
      </c>
      <c r="O18" s="47">
        <f t="shared" si="2"/>
        <v>18.72931654676259</v>
      </c>
      <c r="P18" s="9"/>
    </row>
    <row r="19" spans="1:119">
      <c r="A19" s="12"/>
      <c r="B19" s="25">
        <v>338</v>
      </c>
      <c r="C19" s="20" t="s">
        <v>23</v>
      </c>
      <c r="D19" s="46">
        <v>29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29</v>
      </c>
      <c r="O19" s="47">
        <f t="shared" si="2"/>
        <v>1.3039568345323741E-2</v>
      </c>
      <c r="P19" s="9"/>
    </row>
    <row r="20" spans="1:119" ht="15.75">
      <c r="A20" s="29" t="s">
        <v>28</v>
      </c>
      <c r="B20" s="30"/>
      <c r="C20" s="31"/>
      <c r="D20" s="32">
        <f t="shared" ref="D20:M20" si="5">SUM(D21:D21)</f>
        <v>0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578296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1"/>
        <v>578296</v>
      </c>
      <c r="O20" s="45">
        <f t="shared" si="2"/>
        <v>260.02517985611513</v>
      </c>
      <c r="P20" s="10"/>
    </row>
    <row r="21" spans="1:119">
      <c r="A21" s="12"/>
      <c r="B21" s="25">
        <v>343.3</v>
      </c>
      <c r="C21" s="20" t="s">
        <v>30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578296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578296</v>
      </c>
      <c r="O21" s="47">
        <f t="shared" si="2"/>
        <v>260.02517985611513</v>
      </c>
      <c r="P21" s="9"/>
    </row>
    <row r="22" spans="1:119" ht="15.75">
      <c r="A22" s="29" t="s">
        <v>29</v>
      </c>
      <c r="B22" s="30"/>
      <c r="C22" s="31"/>
      <c r="D22" s="32">
        <f t="shared" ref="D22:M22" si="6">SUM(D23:D24)</f>
        <v>12361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0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1"/>
        <v>12361</v>
      </c>
      <c r="O22" s="45">
        <f t="shared" si="2"/>
        <v>5.5580035971223021</v>
      </c>
      <c r="P22" s="10"/>
    </row>
    <row r="23" spans="1:119">
      <c r="A23" s="13"/>
      <c r="B23" s="39">
        <v>351.1</v>
      </c>
      <c r="C23" s="21" t="s">
        <v>33</v>
      </c>
      <c r="D23" s="46">
        <v>11661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11661</v>
      </c>
      <c r="O23" s="47">
        <f t="shared" si="2"/>
        <v>5.2432553956834536</v>
      </c>
      <c r="P23" s="9"/>
    </row>
    <row r="24" spans="1:119">
      <c r="A24" s="13"/>
      <c r="B24" s="39">
        <v>351.3</v>
      </c>
      <c r="C24" s="21" t="s">
        <v>76</v>
      </c>
      <c r="D24" s="46">
        <v>700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700</v>
      </c>
      <c r="O24" s="47">
        <f t="shared" si="2"/>
        <v>0.31474820143884891</v>
      </c>
      <c r="P24" s="9"/>
    </row>
    <row r="25" spans="1:119" ht="15.75">
      <c r="A25" s="29" t="s">
        <v>3</v>
      </c>
      <c r="B25" s="30"/>
      <c r="C25" s="31"/>
      <c r="D25" s="32">
        <f t="shared" ref="D25:M25" si="7">SUM(D26:D31)</f>
        <v>227396</v>
      </c>
      <c r="E25" s="32">
        <f t="shared" si="7"/>
        <v>0</v>
      </c>
      <c r="F25" s="32">
        <f t="shared" si="7"/>
        <v>0</v>
      </c>
      <c r="G25" s="32">
        <f t="shared" si="7"/>
        <v>0</v>
      </c>
      <c r="H25" s="32">
        <f t="shared" si="7"/>
        <v>0</v>
      </c>
      <c r="I25" s="32">
        <f t="shared" si="7"/>
        <v>61457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 t="shared" si="1"/>
        <v>288853</v>
      </c>
      <c r="O25" s="45">
        <f t="shared" si="2"/>
        <v>129.87994604316546</v>
      </c>
      <c r="P25" s="10"/>
    </row>
    <row r="26" spans="1:119">
      <c r="A26" s="12"/>
      <c r="B26" s="25">
        <v>361.1</v>
      </c>
      <c r="C26" s="20" t="s">
        <v>34</v>
      </c>
      <c r="D26" s="46">
        <v>63271</v>
      </c>
      <c r="E26" s="46">
        <v>0</v>
      </c>
      <c r="F26" s="46">
        <v>0</v>
      </c>
      <c r="G26" s="46">
        <v>0</v>
      </c>
      <c r="H26" s="46">
        <v>0</v>
      </c>
      <c r="I26" s="46">
        <v>24021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87292</v>
      </c>
      <c r="O26" s="47">
        <f t="shared" si="2"/>
        <v>39.25</v>
      </c>
      <c r="P26" s="9"/>
    </row>
    <row r="27" spans="1:119">
      <c r="A27" s="12"/>
      <c r="B27" s="25">
        <v>361.4</v>
      </c>
      <c r="C27" s="20" t="s">
        <v>35</v>
      </c>
      <c r="D27" s="46">
        <v>-27471</v>
      </c>
      <c r="E27" s="46">
        <v>0</v>
      </c>
      <c r="F27" s="46">
        <v>0</v>
      </c>
      <c r="G27" s="46">
        <v>0</v>
      </c>
      <c r="H27" s="46">
        <v>0</v>
      </c>
      <c r="I27" s="46">
        <v>-9391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-36862</v>
      </c>
      <c r="O27" s="47">
        <f t="shared" si="2"/>
        <v>-16.574640287769785</v>
      </c>
      <c r="P27" s="9"/>
    </row>
    <row r="28" spans="1:119">
      <c r="A28" s="12"/>
      <c r="B28" s="25">
        <v>362</v>
      </c>
      <c r="C28" s="20" t="s">
        <v>36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45443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45443</v>
      </c>
      <c r="O28" s="47">
        <f t="shared" si="2"/>
        <v>20.433003597122301</v>
      </c>
      <c r="P28" s="9"/>
    </row>
    <row r="29" spans="1:119">
      <c r="A29" s="12"/>
      <c r="B29" s="25">
        <v>365</v>
      </c>
      <c r="C29" s="20" t="s">
        <v>37</v>
      </c>
      <c r="D29" s="46">
        <v>8300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8300</v>
      </c>
      <c r="O29" s="47">
        <f t="shared" si="2"/>
        <v>3.7320143884892087</v>
      </c>
      <c r="P29" s="9"/>
    </row>
    <row r="30" spans="1:119">
      <c r="A30" s="12"/>
      <c r="B30" s="25">
        <v>366</v>
      </c>
      <c r="C30" s="20" t="s">
        <v>38</v>
      </c>
      <c r="D30" s="46">
        <v>133088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133088</v>
      </c>
      <c r="O30" s="47">
        <f t="shared" si="2"/>
        <v>59.841726618705039</v>
      </c>
      <c r="P30" s="9"/>
    </row>
    <row r="31" spans="1:119" ht="15.75" thickBot="1">
      <c r="A31" s="12"/>
      <c r="B31" s="25">
        <v>369.9</v>
      </c>
      <c r="C31" s="20" t="s">
        <v>39</v>
      </c>
      <c r="D31" s="46">
        <v>50208</v>
      </c>
      <c r="E31" s="46">
        <v>0</v>
      </c>
      <c r="F31" s="46">
        <v>0</v>
      </c>
      <c r="G31" s="46">
        <v>0</v>
      </c>
      <c r="H31" s="46">
        <v>0</v>
      </c>
      <c r="I31" s="46">
        <v>1384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51592</v>
      </c>
      <c r="O31" s="47">
        <f t="shared" si="2"/>
        <v>23.197841726618705</v>
      </c>
      <c r="P31" s="9"/>
    </row>
    <row r="32" spans="1:119" ht="16.5" thickBot="1">
      <c r="A32" s="14" t="s">
        <v>31</v>
      </c>
      <c r="B32" s="23"/>
      <c r="C32" s="22"/>
      <c r="D32" s="15">
        <f>SUM(D5,D9,D12,D20,D22,D25)</f>
        <v>3303276</v>
      </c>
      <c r="E32" s="15">
        <f t="shared" ref="E32:M32" si="8">SUM(E5,E9,E12,E20,E22,E25)</f>
        <v>0</v>
      </c>
      <c r="F32" s="15">
        <f t="shared" si="8"/>
        <v>0</v>
      </c>
      <c r="G32" s="15">
        <f t="shared" si="8"/>
        <v>0</v>
      </c>
      <c r="H32" s="15">
        <f t="shared" si="8"/>
        <v>0</v>
      </c>
      <c r="I32" s="15">
        <f t="shared" si="8"/>
        <v>639753</v>
      </c>
      <c r="J32" s="15">
        <f t="shared" si="8"/>
        <v>0</v>
      </c>
      <c r="K32" s="15">
        <f t="shared" si="8"/>
        <v>0</v>
      </c>
      <c r="L32" s="15">
        <f t="shared" si="8"/>
        <v>0</v>
      </c>
      <c r="M32" s="15">
        <f t="shared" si="8"/>
        <v>0</v>
      </c>
      <c r="N32" s="15">
        <f t="shared" si="1"/>
        <v>3943029</v>
      </c>
      <c r="O32" s="38">
        <f t="shared" si="2"/>
        <v>1772.9446942446043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40"/>
      <c r="B34" s="41"/>
      <c r="C34" s="41"/>
      <c r="D34" s="42"/>
      <c r="E34" s="42"/>
      <c r="F34" s="42"/>
      <c r="G34" s="42"/>
      <c r="H34" s="42"/>
      <c r="I34" s="42"/>
      <c r="J34" s="42"/>
      <c r="K34" s="42"/>
      <c r="L34" s="48" t="s">
        <v>77</v>
      </c>
      <c r="M34" s="48"/>
      <c r="N34" s="48"/>
      <c r="O34" s="43">
        <v>2224</v>
      </c>
    </row>
    <row r="35" spans="1:1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1"/>
    </row>
    <row r="36" spans="1:15" ht="15.75" customHeight="1" thickBot="1">
      <c r="A36" s="52" t="s">
        <v>50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4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8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97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40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8"/>
      <c r="M3" s="69"/>
      <c r="N3" s="36"/>
      <c r="O3" s="37"/>
      <c r="P3" s="70" t="s">
        <v>98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41</v>
      </c>
      <c r="F4" s="34" t="s">
        <v>42</v>
      </c>
      <c r="G4" s="34" t="s">
        <v>43</v>
      </c>
      <c r="H4" s="34" t="s">
        <v>5</v>
      </c>
      <c r="I4" s="34" t="s">
        <v>6</v>
      </c>
      <c r="J4" s="35" t="s">
        <v>44</v>
      </c>
      <c r="K4" s="35" t="s">
        <v>7</v>
      </c>
      <c r="L4" s="35" t="s">
        <v>8</v>
      </c>
      <c r="M4" s="35" t="s">
        <v>99</v>
      </c>
      <c r="N4" s="35" t="s">
        <v>9</v>
      </c>
      <c r="O4" s="35" t="s">
        <v>100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101</v>
      </c>
      <c r="B5" s="26"/>
      <c r="C5" s="26"/>
      <c r="D5" s="27">
        <f t="shared" ref="D5:N5" si="0">SUM(D6:D9)</f>
        <v>4953065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 t="shared" ref="O5:O34" si="1">SUM(D5:N5)</f>
        <v>4953065</v>
      </c>
      <c r="P5" s="33">
        <f t="shared" ref="P5:P34" si="2">(O5/P$36)</f>
        <v>2493.9904330312183</v>
      </c>
      <c r="Q5" s="6"/>
    </row>
    <row r="6" spans="1:134">
      <c r="A6" s="12"/>
      <c r="B6" s="25">
        <v>311</v>
      </c>
      <c r="C6" s="20" t="s">
        <v>2</v>
      </c>
      <c r="D6" s="46">
        <v>4885850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4885850</v>
      </c>
      <c r="P6" s="47">
        <f t="shared" si="2"/>
        <v>2460.1460221550856</v>
      </c>
      <c r="Q6" s="9"/>
    </row>
    <row r="7" spans="1:134">
      <c r="A7" s="12"/>
      <c r="B7" s="25">
        <v>312.41000000000003</v>
      </c>
      <c r="C7" s="20" t="s">
        <v>102</v>
      </c>
      <c r="D7" s="46">
        <v>31274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31274</v>
      </c>
      <c r="P7" s="47">
        <f t="shared" si="2"/>
        <v>15.747230614300101</v>
      </c>
      <c r="Q7" s="9"/>
    </row>
    <row r="8" spans="1:134">
      <c r="A8" s="12"/>
      <c r="B8" s="25">
        <v>315.10000000000002</v>
      </c>
      <c r="C8" s="20" t="s">
        <v>103</v>
      </c>
      <c r="D8" s="46">
        <v>33834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33834</v>
      </c>
      <c r="P8" s="47">
        <f t="shared" si="2"/>
        <v>17.036253776435046</v>
      </c>
      <c r="Q8" s="9"/>
    </row>
    <row r="9" spans="1:134">
      <c r="A9" s="12"/>
      <c r="B9" s="25">
        <v>316</v>
      </c>
      <c r="C9" s="20" t="s">
        <v>82</v>
      </c>
      <c r="D9" s="46">
        <v>2107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2107</v>
      </c>
      <c r="P9" s="47">
        <f t="shared" si="2"/>
        <v>1.0609264853977844</v>
      </c>
      <c r="Q9" s="9"/>
    </row>
    <row r="10" spans="1:134" ht="15.75">
      <c r="A10" s="29" t="s">
        <v>12</v>
      </c>
      <c r="B10" s="30"/>
      <c r="C10" s="31"/>
      <c r="D10" s="32">
        <f t="shared" ref="D10:N10" si="3">SUM(D11:D12)</f>
        <v>236050</v>
      </c>
      <c r="E10" s="32">
        <f t="shared" si="3"/>
        <v>540233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32">
        <f t="shared" si="3"/>
        <v>0</v>
      </c>
      <c r="O10" s="44">
        <f t="shared" si="1"/>
        <v>776283</v>
      </c>
      <c r="P10" s="45">
        <f t="shared" si="2"/>
        <v>390.8776435045317</v>
      </c>
      <c r="Q10" s="10"/>
    </row>
    <row r="11" spans="1:134">
      <c r="A11" s="12"/>
      <c r="B11" s="25">
        <v>322</v>
      </c>
      <c r="C11" s="20" t="s">
        <v>104</v>
      </c>
      <c r="D11" s="46">
        <v>0</v>
      </c>
      <c r="E11" s="46">
        <v>540233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540233</v>
      </c>
      <c r="P11" s="47">
        <f t="shared" si="2"/>
        <v>272.02064451158105</v>
      </c>
      <c r="Q11" s="9"/>
    </row>
    <row r="12" spans="1:134">
      <c r="A12" s="12"/>
      <c r="B12" s="25">
        <v>323.10000000000002</v>
      </c>
      <c r="C12" s="20" t="s">
        <v>13</v>
      </c>
      <c r="D12" s="46">
        <v>236050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1"/>
        <v>236050</v>
      </c>
      <c r="P12" s="47">
        <f t="shared" si="2"/>
        <v>118.85699899295065</v>
      </c>
      <c r="Q12" s="9"/>
    </row>
    <row r="13" spans="1:134" ht="15.75">
      <c r="A13" s="29" t="s">
        <v>105</v>
      </c>
      <c r="B13" s="30"/>
      <c r="C13" s="31"/>
      <c r="D13" s="32">
        <f t="shared" ref="D13:N13" si="4">SUM(D14:D21)</f>
        <v>820592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32">
        <f t="shared" si="4"/>
        <v>0</v>
      </c>
      <c r="O13" s="44">
        <f t="shared" si="1"/>
        <v>820592</v>
      </c>
      <c r="P13" s="45">
        <f t="shared" si="2"/>
        <v>413.18831822759313</v>
      </c>
      <c r="Q13" s="10"/>
    </row>
    <row r="14" spans="1:134">
      <c r="A14" s="12"/>
      <c r="B14" s="25">
        <v>331.39</v>
      </c>
      <c r="C14" s="20" t="s">
        <v>16</v>
      </c>
      <c r="D14" s="46">
        <v>372471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372471</v>
      </c>
      <c r="P14" s="47">
        <f t="shared" si="2"/>
        <v>187.54833836858006</v>
      </c>
      <c r="Q14" s="9"/>
    </row>
    <row r="15" spans="1:134">
      <c r="A15" s="12"/>
      <c r="B15" s="25">
        <v>334.1</v>
      </c>
      <c r="C15" s="20" t="s">
        <v>60</v>
      </c>
      <c r="D15" s="46">
        <v>752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752</v>
      </c>
      <c r="P15" s="47">
        <f t="shared" si="2"/>
        <v>0.37865055387713997</v>
      </c>
      <c r="Q15" s="9"/>
    </row>
    <row r="16" spans="1:134">
      <c r="A16" s="12"/>
      <c r="B16" s="25">
        <v>335.125</v>
      </c>
      <c r="C16" s="20" t="s">
        <v>106</v>
      </c>
      <c r="D16" s="46">
        <v>49752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49752</v>
      </c>
      <c r="P16" s="47">
        <f t="shared" si="2"/>
        <v>25.051359516616316</v>
      </c>
      <c r="Q16" s="9"/>
    </row>
    <row r="17" spans="1:17">
      <c r="A17" s="12"/>
      <c r="B17" s="25">
        <v>335.15</v>
      </c>
      <c r="C17" s="20" t="s">
        <v>68</v>
      </c>
      <c r="D17" s="46">
        <v>636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636</v>
      </c>
      <c r="P17" s="47">
        <f t="shared" si="2"/>
        <v>0.3202416918429003</v>
      </c>
      <c r="Q17" s="9"/>
    </row>
    <row r="18" spans="1:17">
      <c r="A18" s="12"/>
      <c r="B18" s="25">
        <v>335.18</v>
      </c>
      <c r="C18" s="20" t="s">
        <v>107</v>
      </c>
      <c r="D18" s="46">
        <v>138194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138194</v>
      </c>
      <c r="P18" s="47">
        <f t="shared" si="2"/>
        <v>69.584088620342399</v>
      </c>
      <c r="Q18" s="9"/>
    </row>
    <row r="19" spans="1:17">
      <c r="A19" s="12"/>
      <c r="B19" s="25">
        <v>337.4</v>
      </c>
      <c r="C19" s="20" t="s">
        <v>70</v>
      </c>
      <c r="D19" s="46">
        <v>71602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71602</v>
      </c>
      <c r="P19" s="47">
        <f t="shared" si="2"/>
        <v>36.053373615307152</v>
      </c>
      <c r="Q19" s="9"/>
    </row>
    <row r="20" spans="1:17">
      <c r="A20" s="12"/>
      <c r="B20" s="25">
        <v>337.9</v>
      </c>
      <c r="C20" s="20" t="s">
        <v>22</v>
      </c>
      <c r="D20" s="46">
        <v>112779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112779</v>
      </c>
      <c r="P20" s="47">
        <f t="shared" si="2"/>
        <v>56.78700906344411</v>
      </c>
      <c r="Q20" s="9"/>
    </row>
    <row r="21" spans="1:17">
      <c r="A21" s="12"/>
      <c r="B21" s="25">
        <v>338</v>
      </c>
      <c r="C21" s="20" t="s">
        <v>23</v>
      </c>
      <c r="D21" s="46">
        <v>74406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74406</v>
      </c>
      <c r="P21" s="47">
        <f t="shared" si="2"/>
        <v>37.465256797583081</v>
      </c>
      <c r="Q21" s="9"/>
    </row>
    <row r="22" spans="1:17" ht="15.75">
      <c r="A22" s="29" t="s">
        <v>28</v>
      </c>
      <c r="B22" s="30"/>
      <c r="C22" s="31"/>
      <c r="D22" s="32">
        <f t="shared" ref="D22:N22" si="5">SUM(D23:D23)</f>
        <v>0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1672602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5"/>
        <v>0</v>
      </c>
      <c r="O22" s="32">
        <f t="shared" si="1"/>
        <v>1672602</v>
      </c>
      <c r="P22" s="45">
        <f t="shared" si="2"/>
        <v>842.19637462235653</v>
      </c>
      <c r="Q22" s="10"/>
    </row>
    <row r="23" spans="1:17">
      <c r="A23" s="12"/>
      <c r="B23" s="25">
        <v>343.3</v>
      </c>
      <c r="C23" s="20" t="s">
        <v>30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1672602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1672602</v>
      </c>
      <c r="P23" s="47">
        <f t="shared" si="2"/>
        <v>842.19637462235653</v>
      </c>
      <c r="Q23" s="9"/>
    </row>
    <row r="24" spans="1:17" ht="15.75">
      <c r="A24" s="29" t="s">
        <v>29</v>
      </c>
      <c r="B24" s="30"/>
      <c r="C24" s="31"/>
      <c r="D24" s="32">
        <f t="shared" ref="D24:N24" si="6">SUM(D25:D26)</f>
        <v>3339</v>
      </c>
      <c r="E24" s="32">
        <f t="shared" si="6"/>
        <v>77517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6"/>
        <v>0</v>
      </c>
      <c r="O24" s="32">
        <f t="shared" si="1"/>
        <v>80856</v>
      </c>
      <c r="P24" s="45">
        <f t="shared" si="2"/>
        <v>40.71299093655589</v>
      </c>
      <c r="Q24" s="10"/>
    </row>
    <row r="25" spans="1:17">
      <c r="A25" s="13"/>
      <c r="B25" s="39">
        <v>351.5</v>
      </c>
      <c r="C25" s="21" t="s">
        <v>71</v>
      </c>
      <c r="D25" s="46">
        <v>3289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3289</v>
      </c>
      <c r="P25" s="47">
        <f t="shared" si="2"/>
        <v>1.6560926485397784</v>
      </c>
      <c r="Q25" s="9"/>
    </row>
    <row r="26" spans="1:17">
      <c r="A26" s="13"/>
      <c r="B26" s="39">
        <v>359</v>
      </c>
      <c r="C26" s="21" t="s">
        <v>52</v>
      </c>
      <c r="D26" s="46">
        <v>50</v>
      </c>
      <c r="E26" s="46">
        <v>77517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1"/>
        <v>77567</v>
      </c>
      <c r="P26" s="47">
        <f t="shared" si="2"/>
        <v>39.056898288016114</v>
      </c>
      <c r="Q26" s="9"/>
    </row>
    <row r="27" spans="1:17" ht="15.75">
      <c r="A27" s="29" t="s">
        <v>3</v>
      </c>
      <c r="B27" s="30"/>
      <c r="C27" s="31"/>
      <c r="D27" s="32">
        <f t="shared" ref="D27:N27" si="7">SUM(D28:D31)</f>
        <v>128040</v>
      </c>
      <c r="E27" s="32">
        <f t="shared" si="7"/>
        <v>301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124467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si="7"/>
        <v>0</v>
      </c>
      <c r="O27" s="32">
        <f t="shared" si="1"/>
        <v>252808</v>
      </c>
      <c r="P27" s="45">
        <f t="shared" si="2"/>
        <v>127.29506545820745</v>
      </c>
      <c r="Q27" s="10"/>
    </row>
    <row r="28" spans="1:17">
      <c r="A28" s="12"/>
      <c r="B28" s="25">
        <v>361.1</v>
      </c>
      <c r="C28" s="20" t="s">
        <v>34</v>
      </c>
      <c r="D28" s="46">
        <v>31340</v>
      </c>
      <c r="E28" s="46">
        <v>301</v>
      </c>
      <c r="F28" s="46">
        <v>0</v>
      </c>
      <c r="G28" s="46">
        <v>0</v>
      </c>
      <c r="H28" s="46">
        <v>0</v>
      </c>
      <c r="I28" s="46">
        <v>11901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1"/>
        <v>43542</v>
      </c>
      <c r="P28" s="47">
        <f t="shared" si="2"/>
        <v>21.924471299093657</v>
      </c>
      <c r="Q28" s="9"/>
    </row>
    <row r="29" spans="1:17">
      <c r="A29" s="12"/>
      <c r="B29" s="25">
        <v>362</v>
      </c>
      <c r="C29" s="20" t="s">
        <v>36</v>
      </c>
      <c r="D29" s="46">
        <v>1500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1"/>
        <v>1500</v>
      </c>
      <c r="P29" s="47">
        <f t="shared" si="2"/>
        <v>0.75528700906344415</v>
      </c>
      <c r="Q29" s="9"/>
    </row>
    <row r="30" spans="1:17">
      <c r="A30" s="12"/>
      <c r="B30" s="25">
        <v>365</v>
      </c>
      <c r="C30" s="20" t="s">
        <v>72</v>
      </c>
      <c r="D30" s="46">
        <v>8400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1"/>
        <v>8400</v>
      </c>
      <c r="P30" s="47">
        <f t="shared" si="2"/>
        <v>4.2296072507552873</v>
      </c>
      <c r="Q30" s="9"/>
    </row>
    <row r="31" spans="1:17">
      <c r="A31" s="12"/>
      <c r="B31" s="25">
        <v>369.9</v>
      </c>
      <c r="C31" s="20" t="s">
        <v>39</v>
      </c>
      <c r="D31" s="46">
        <v>86800</v>
      </c>
      <c r="E31" s="46">
        <v>0</v>
      </c>
      <c r="F31" s="46">
        <v>0</v>
      </c>
      <c r="G31" s="46">
        <v>0</v>
      </c>
      <c r="H31" s="46">
        <v>0</v>
      </c>
      <c r="I31" s="46">
        <v>112566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1"/>
        <v>199366</v>
      </c>
      <c r="P31" s="47">
        <f t="shared" si="2"/>
        <v>100.38569989929506</v>
      </c>
      <c r="Q31" s="9"/>
    </row>
    <row r="32" spans="1:17" ht="15.75">
      <c r="A32" s="29" t="s">
        <v>54</v>
      </c>
      <c r="B32" s="30"/>
      <c r="C32" s="31"/>
      <c r="D32" s="32">
        <f t="shared" ref="D32:N32" si="8">SUM(D33:D33)</f>
        <v>304447</v>
      </c>
      <c r="E32" s="32">
        <f t="shared" si="8"/>
        <v>56431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1100434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8"/>
        <v>0</v>
      </c>
      <c r="O32" s="32">
        <f t="shared" si="1"/>
        <v>1461312</v>
      </c>
      <c r="P32" s="45">
        <f t="shared" si="2"/>
        <v>735.80664652567975</v>
      </c>
      <c r="Q32" s="9"/>
    </row>
    <row r="33" spans="1:120" ht="15.75" thickBot="1">
      <c r="A33" s="12"/>
      <c r="B33" s="25">
        <v>381</v>
      </c>
      <c r="C33" s="20" t="s">
        <v>62</v>
      </c>
      <c r="D33" s="46">
        <v>304447</v>
      </c>
      <c r="E33" s="46">
        <v>56431</v>
      </c>
      <c r="F33" s="46">
        <v>0</v>
      </c>
      <c r="G33" s="46">
        <v>0</v>
      </c>
      <c r="H33" s="46">
        <v>0</v>
      </c>
      <c r="I33" s="46">
        <v>1100434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1"/>
        <v>1461312</v>
      </c>
      <c r="P33" s="47">
        <f t="shared" si="2"/>
        <v>735.80664652567975</v>
      </c>
      <c r="Q33" s="9"/>
    </row>
    <row r="34" spans="1:120" ht="16.5" thickBot="1">
      <c r="A34" s="14" t="s">
        <v>31</v>
      </c>
      <c r="B34" s="23"/>
      <c r="C34" s="22"/>
      <c r="D34" s="15">
        <f t="shared" ref="D34:N34" si="9">SUM(D5,D10,D13,D22,D24,D27,D32)</f>
        <v>6445533</v>
      </c>
      <c r="E34" s="15">
        <f t="shared" si="9"/>
        <v>674482</v>
      </c>
      <c r="F34" s="15">
        <f t="shared" si="9"/>
        <v>0</v>
      </c>
      <c r="G34" s="15">
        <f t="shared" si="9"/>
        <v>0</v>
      </c>
      <c r="H34" s="15">
        <f t="shared" si="9"/>
        <v>0</v>
      </c>
      <c r="I34" s="15">
        <f t="shared" si="9"/>
        <v>2897503</v>
      </c>
      <c r="J34" s="15">
        <f t="shared" si="9"/>
        <v>0</v>
      </c>
      <c r="K34" s="15">
        <f t="shared" si="9"/>
        <v>0</v>
      </c>
      <c r="L34" s="15">
        <f t="shared" si="9"/>
        <v>0</v>
      </c>
      <c r="M34" s="15">
        <f t="shared" si="9"/>
        <v>0</v>
      </c>
      <c r="N34" s="15">
        <f t="shared" si="9"/>
        <v>0</v>
      </c>
      <c r="O34" s="15">
        <f t="shared" si="1"/>
        <v>10017518</v>
      </c>
      <c r="P34" s="38">
        <f t="shared" si="2"/>
        <v>5044.0674723061429</v>
      </c>
      <c r="Q34" s="6"/>
      <c r="R34" s="2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</row>
    <row r="35" spans="1:120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9"/>
    </row>
    <row r="36" spans="1:120">
      <c r="A36" s="40"/>
      <c r="B36" s="41"/>
      <c r="C36" s="41"/>
      <c r="D36" s="42"/>
      <c r="E36" s="42"/>
      <c r="F36" s="42"/>
      <c r="G36" s="42"/>
      <c r="H36" s="42"/>
      <c r="I36" s="42"/>
      <c r="J36" s="42"/>
      <c r="K36" s="42"/>
      <c r="L36" s="42"/>
      <c r="M36" s="48" t="s">
        <v>108</v>
      </c>
      <c r="N36" s="48"/>
      <c r="O36" s="48"/>
      <c r="P36" s="43">
        <v>1986</v>
      </c>
    </row>
    <row r="37" spans="1:120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1"/>
    </row>
    <row r="38" spans="1:120" ht="15.75" customHeight="1" thickBot="1">
      <c r="A38" s="52" t="s">
        <v>50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4"/>
    </row>
  </sheetData>
  <mergeCells count="10">
    <mergeCell ref="M36:O36"/>
    <mergeCell ref="A37:P37"/>
    <mergeCell ref="A38:P3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40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41</v>
      </c>
      <c r="F4" s="34" t="s">
        <v>42</v>
      </c>
      <c r="G4" s="34" t="s">
        <v>43</v>
      </c>
      <c r="H4" s="34" t="s">
        <v>5</v>
      </c>
      <c r="I4" s="34" t="s">
        <v>6</v>
      </c>
      <c r="J4" s="35" t="s">
        <v>44</v>
      </c>
      <c r="K4" s="35" t="s">
        <v>7</v>
      </c>
      <c r="L4" s="35" t="s">
        <v>8</v>
      </c>
      <c r="M4" s="35" t="s">
        <v>9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SUM(D6:D9)</f>
        <v>4772700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6" si="1">SUM(D5:M5)</f>
        <v>4772700</v>
      </c>
      <c r="O5" s="33">
        <f t="shared" ref="O5:O36" si="2">(N5/O$38)</f>
        <v>2463.9648941662363</v>
      </c>
      <c r="P5" s="6"/>
    </row>
    <row r="6" spans="1:133">
      <c r="A6" s="12"/>
      <c r="B6" s="25">
        <v>311</v>
      </c>
      <c r="C6" s="20" t="s">
        <v>2</v>
      </c>
      <c r="D6" s="46">
        <v>4699652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4699652</v>
      </c>
      <c r="O6" s="47">
        <f t="shared" si="2"/>
        <v>2426.2529685080021</v>
      </c>
      <c r="P6" s="9"/>
    </row>
    <row r="7" spans="1:133">
      <c r="A7" s="12"/>
      <c r="B7" s="25">
        <v>312.41000000000003</v>
      </c>
      <c r="C7" s="20" t="s">
        <v>95</v>
      </c>
      <c r="D7" s="46">
        <v>30829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30829</v>
      </c>
      <c r="O7" s="47">
        <f t="shared" si="2"/>
        <v>15.915849251419722</v>
      </c>
      <c r="P7" s="9"/>
    </row>
    <row r="8" spans="1:133">
      <c r="A8" s="12"/>
      <c r="B8" s="25">
        <v>315</v>
      </c>
      <c r="C8" s="20" t="s">
        <v>65</v>
      </c>
      <c r="D8" s="46">
        <v>40148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40148</v>
      </c>
      <c r="O8" s="47">
        <f t="shared" si="2"/>
        <v>20.726897263810017</v>
      </c>
      <c r="P8" s="9"/>
    </row>
    <row r="9" spans="1:133">
      <c r="A9" s="12"/>
      <c r="B9" s="25">
        <v>316</v>
      </c>
      <c r="C9" s="20" t="s">
        <v>82</v>
      </c>
      <c r="D9" s="46">
        <v>2071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2071</v>
      </c>
      <c r="O9" s="47">
        <f t="shared" si="2"/>
        <v>1.0691791430046464</v>
      </c>
      <c r="P9" s="9"/>
    </row>
    <row r="10" spans="1:133" ht="15.75">
      <c r="A10" s="29" t="s">
        <v>12</v>
      </c>
      <c r="B10" s="30"/>
      <c r="C10" s="31"/>
      <c r="D10" s="32">
        <f t="shared" ref="D10:M10" si="3">SUM(D11:D13)</f>
        <v>976566</v>
      </c>
      <c r="E10" s="32">
        <f t="shared" si="3"/>
        <v>339735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1316301</v>
      </c>
      <c r="O10" s="45">
        <f t="shared" si="2"/>
        <v>679.55653071760457</v>
      </c>
      <c r="P10" s="10"/>
    </row>
    <row r="11" spans="1:133">
      <c r="A11" s="12"/>
      <c r="B11" s="25">
        <v>322</v>
      </c>
      <c r="C11" s="20" t="s">
        <v>0</v>
      </c>
      <c r="D11" s="46">
        <v>0</v>
      </c>
      <c r="E11" s="46">
        <v>339735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339735</v>
      </c>
      <c r="O11" s="47">
        <f t="shared" si="2"/>
        <v>175.39235931853381</v>
      </c>
      <c r="P11" s="9"/>
    </row>
    <row r="12" spans="1:133">
      <c r="A12" s="12"/>
      <c r="B12" s="25">
        <v>323.10000000000002</v>
      </c>
      <c r="C12" s="20" t="s">
        <v>13</v>
      </c>
      <c r="D12" s="46">
        <v>223730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223730</v>
      </c>
      <c r="O12" s="47">
        <f t="shared" si="2"/>
        <v>115.50335570469798</v>
      </c>
      <c r="P12" s="9"/>
    </row>
    <row r="13" spans="1:133">
      <c r="A13" s="12"/>
      <c r="B13" s="25">
        <v>325.10000000000002</v>
      </c>
      <c r="C13" s="20" t="s">
        <v>58</v>
      </c>
      <c r="D13" s="46">
        <v>752836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752836</v>
      </c>
      <c r="O13" s="47">
        <f t="shared" si="2"/>
        <v>388.66081569437273</v>
      </c>
      <c r="P13" s="9"/>
    </row>
    <row r="14" spans="1:133" ht="15.75">
      <c r="A14" s="29" t="s">
        <v>14</v>
      </c>
      <c r="B14" s="30"/>
      <c r="C14" s="31"/>
      <c r="D14" s="32">
        <f t="shared" ref="D14:M14" si="4">SUM(D15:D22)</f>
        <v>3522854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3522854</v>
      </c>
      <c r="O14" s="45">
        <f t="shared" si="2"/>
        <v>1818.7165720185853</v>
      </c>
      <c r="P14" s="10"/>
    </row>
    <row r="15" spans="1:133">
      <c r="A15" s="12"/>
      <c r="B15" s="25">
        <v>331.9</v>
      </c>
      <c r="C15" s="20" t="s">
        <v>66</v>
      </c>
      <c r="D15" s="46">
        <v>3252631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3252631</v>
      </c>
      <c r="O15" s="47">
        <f t="shared" si="2"/>
        <v>1679.2106350025813</v>
      </c>
      <c r="P15" s="9"/>
    </row>
    <row r="16" spans="1:133">
      <c r="A16" s="12"/>
      <c r="B16" s="25">
        <v>334.1</v>
      </c>
      <c r="C16" s="20" t="s">
        <v>60</v>
      </c>
      <c r="D16" s="46">
        <v>2613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2613</v>
      </c>
      <c r="O16" s="47">
        <f t="shared" si="2"/>
        <v>1.348993288590604</v>
      </c>
      <c r="P16" s="9"/>
    </row>
    <row r="17" spans="1:16">
      <c r="A17" s="12"/>
      <c r="B17" s="25">
        <v>335.12</v>
      </c>
      <c r="C17" s="20" t="s">
        <v>67</v>
      </c>
      <c r="D17" s="46">
        <v>43876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43876</v>
      </c>
      <c r="O17" s="47">
        <f t="shared" si="2"/>
        <v>22.651522973670623</v>
      </c>
      <c r="P17" s="9"/>
    </row>
    <row r="18" spans="1:16">
      <c r="A18" s="12"/>
      <c r="B18" s="25">
        <v>335.15</v>
      </c>
      <c r="C18" s="20" t="s">
        <v>68</v>
      </c>
      <c r="D18" s="46">
        <v>636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636</v>
      </c>
      <c r="O18" s="47">
        <f t="shared" si="2"/>
        <v>0.32834279814145584</v>
      </c>
      <c r="P18" s="9"/>
    </row>
    <row r="19" spans="1:16">
      <c r="A19" s="12"/>
      <c r="B19" s="25">
        <v>335.18</v>
      </c>
      <c r="C19" s="20" t="s">
        <v>69</v>
      </c>
      <c r="D19" s="46">
        <v>117240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117240</v>
      </c>
      <c r="O19" s="47">
        <f t="shared" si="2"/>
        <v>60.526587506453275</v>
      </c>
      <c r="P19" s="9"/>
    </row>
    <row r="20" spans="1:16">
      <c r="A20" s="12"/>
      <c r="B20" s="25">
        <v>337.4</v>
      </c>
      <c r="C20" s="20" t="s">
        <v>70</v>
      </c>
      <c r="D20" s="46">
        <v>72874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72874</v>
      </c>
      <c r="O20" s="47">
        <f t="shared" si="2"/>
        <v>37.622096024780589</v>
      </c>
      <c r="P20" s="9"/>
    </row>
    <row r="21" spans="1:16">
      <c r="A21" s="12"/>
      <c r="B21" s="25">
        <v>337.9</v>
      </c>
      <c r="C21" s="20" t="s">
        <v>22</v>
      </c>
      <c r="D21" s="46">
        <v>30184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30184</v>
      </c>
      <c r="O21" s="47">
        <f t="shared" si="2"/>
        <v>15.582860092927207</v>
      </c>
      <c r="P21" s="9"/>
    </row>
    <row r="22" spans="1:16">
      <c r="A22" s="12"/>
      <c r="B22" s="25">
        <v>338</v>
      </c>
      <c r="C22" s="20" t="s">
        <v>23</v>
      </c>
      <c r="D22" s="46">
        <v>2800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2800</v>
      </c>
      <c r="O22" s="47">
        <f t="shared" si="2"/>
        <v>1.4455343314403717</v>
      </c>
      <c r="P22" s="9"/>
    </row>
    <row r="23" spans="1:16" ht="15.75">
      <c r="A23" s="29" t="s">
        <v>28</v>
      </c>
      <c r="B23" s="30"/>
      <c r="C23" s="31"/>
      <c r="D23" s="32">
        <f t="shared" ref="D23:M23" si="5">SUM(D24:D24)</f>
        <v>0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1717657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32">
        <f t="shared" si="1"/>
        <v>1717657</v>
      </c>
      <c r="O23" s="45">
        <f t="shared" si="2"/>
        <v>886.76148683531233</v>
      </c>
      <c r="P23" s="10"/>
    </row>
    <row r="24" spans="1:16">
      <c r="A24" s="12"/>
      <c r="B24" s="25">
        <v>343.3</v>
      </c>
      <c r="C24" s="20" t="s">
        <v>30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1717657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1717657</v>
      </c>
      <c r="O24" s="47">
        <f t="shared" si="2"/>
        <v>886.76148683531233</v>
      </c>
      <c r="P24" s="9"/>
    </row>
    <row r="25" spans="1:16" ht="15.75">
      <c r="A25" s="29" t="s">
        <v>29</v>
      </c>
      <c r="B25" s="30"/>
      <c r="C25" s="31"/>
      <c r="D25" s="32">
        <f t="shared" ref="D25:M25" si="6">SUM(D26:D27)</f>
        <v>2712</v>
      </c>
      <c r="E25" s="32">
        <f t="shared" si="6"/>
        <v>117170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1"/>
        <v>119882</v>
      </c>
      <c r="O25" s="45">
        <f t="shared" si="2"/>
        <v>61.890552400619512</v>
      </c>
      <c r="P25" s="10"/>
    </row>
    <row r="26" spans="1:16">
      <c r="A26" s="13"/>
      <c r="B26" s="39">
        <v>351.5</v>
      </c>
      <c r="C26" s="21" t="s">
        <v>71</v>
      </c>
      <c r="D26" s="46">
        <v>2712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2712</v>
      </c>
      <c r="O26" s="47">
        <f t="shared" si="2"/>
        <v>1.4001032524522457</v>
      </c>
      <c r="P26" s="9"/>
    </row>
    <row r="27" spans="1:16">
      <c r="A27" s="13"/>
      <c r="B27" s="39">
        <v>359</v>
      </c>
      <c r="C27" s="21" t="s">
        <v>52</v>
      </c>
      <c r="D27" s="46">
        <v>0</v>
      </c>
      <c r="E27" s="46">
        <v>117170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117170</v>
      </c>
      <c r="O27" s="47">
        <f t="shared" si="2"/>
        <v>60.490449148167272</v>
      </c>
      <c r="P27" s="9"/>
    </row>
    <row r="28" spans="1:16" ht="15.75">
      <c r="A28" s="29" t="s">
        <v>3</v>
      </c>
      <c r="B28" s="30"/>
      <c r="C28" s="31"/>
      <c r="D28" s="32">
        <f t="shared" ref="D28:M28" si="7">SUM(D29:D31)</f>
        <v>172818</v>
      </c>
      <c r="E28" s="32">
        <f t="shared" si="7"/>
        <v>2334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136759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1"/>
        <v>311911</v>
      </c>
      <c r="O28" s="45">
        <f t="shared" si="2"/>
        <v>161.02787816210636</v>
      </c>
      <c r="P28" s="10"/>
    </row>
    <row r="29" spans="1:16">
      <c r="A29" s="12"/>
      <c r="B29" s="25">
        <v>361.1</v>
      </c>
      <c r="C29" s="20" t="s">
        <v>34</v>
      </c>
      <c r="D29" s="46">
        <v>101488</v>
      </c>
      <c r="E29" s="46">
        <v>2334</v>
      </c>
      <c r="F29" s="46">
        <v>0</v>
      </c>
      <c r="G29" s="46">
        <v>0</v>
      </c>
      <c r="H29" s="46">
        <v>0</v>
      </c>
      <c r="I29" s="46">
        <v>31809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135631</v>
      </c>
      <c r="O29" s="47">
        <f t="shared" si="2"/>
        <v>70.021166752710371</v>
      </c>
      <c r="P29" s="9"/>
    </row>
    <row r="30" spans="1:16">
      <c r="A30" s="12"/>
      <c r="B30" s="25">
        <v>365</v>
      </c>
      <c r="C30" s="20" t="s">
        <v>72</v>
      </c>
      <c r="D30" s="46">
        <v>6591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6591</v>
      </c>
      <c r="O30" s="47">
        <f t="shared" si="2"/>
        <v>3.4026845637583891</v>
      </c>
      <c r="P30" s="9"/>
    </row>
    <row r="31" spans="1:16">
      <c r="A31" s="12"/>
      <c r="B31" s="25">
        <v>369.9</v>
      </c>
      <c r="C31" s="20" t="s">
        <v>39</v>
      </c>
      <c r="D31" s="46">
        <v>64739</v>
      </c>
      <c r="E31" s="46">
        <v>0</v>
      </c>
      <c r="F31" s="46">
        <v>0</v>
      </c>
      <c r="G31" s="46">
        <v>0</v>
      </c>
      <c r="H31" s="46">
        <v>0</v>
      </c>
      <c r="I31" s="46">
        <v>104950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169689</v>
      </c>
      <c r="O31" s="47">
        <f t="shared" si="2"/>
        <v>87.604026845637577</v>
      </c>
      <c r="P31" s="9"/>
    </row>
    <row r="32" spans="1:16" ht="15.75">
      <c r="A32" s="29" t="s">
        <v>54</v>
      </c>
      <c r="B32" s="30"/>
      <c r="C32" s="31"/>
      <c r="D32" s="32">
        <f t="shared" ref="D32:M32" si="8">SUM(D33:D35)</f>
        <v>3656672</v>
      </c>
      <c r="E32" s="32">
        <f t="shared" si="8"/>
        <v>22507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0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1"/>
        <v>3679179</v>
      </c>
      <c r="O32" s="45">
        <f t="shared" si="2"/>
        <v>1899.4212700051626</v>
      </c>
      <c r="P32" s="9"/>
    </row>
    <row r="33" spans="1:119">
      <c r="A33" s="12"/>
      <c r="B33" s="25">
        <v>381</v>
      </c>
      <c r="C33" s="20" t="s">
        <v>62</v>
      </c>
      <c r="D33" s="46">
        <v>27493</v>
      </c>
      <c r="E33" s="46">
        <v>22507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50000</v>
      </c>
      <c r="O33" s="47">
        <f t="shared" si="2"/>
        <v>25.81311306143521</v>
      </c>
      <c r="P33" s="9"/>
    </row>
    <row r="34" spans="1:119">
      <c r="A34" s="12"/>
      <c r="B34" s="25">
        <v>384</v>
      </c>
      <c r="C34" s="20" t="s">
        <v>55</v>
      </c>
      <c r="D34" s="46">
        <v>3621979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3621979</v>
      </c>
      <c r="O34" s="47">
        <f t="shared" si="2"/>
        <v>1869.8910686628808</v>
      </c>
      <c r="P34" s="9"/>
    </row>
    <row r="35" spans="1:119" ht="15.75" thickBot="1">
      <c r="A35" s="12"/>
      <c r="B35" s="25">
        <v>388.1</v>
      </c>
      <c r="C35" s="20" t="s">
        <v>92</v>
      </c>
      <c r="D35" s="46">
        <v>7200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"/>
        <v>7200</v>
      </c>
      <c r="O35" s="47">
        <f t="shared" si="2"/>
        <v>3.7170882808466703</v>
      </c>
      <c r="P35" s="9"/>
    </row>
    <row r="36" spans="1:119" ht="16.5" thickBot="1">
      <c r="A36" s="14" t="s">
        <v>31</v>
      </c>
      <c r="B36" s="23"/>
      <c r="C36" s="22"/>
      <c r="D36" s="15">
        <f t="shared" ref="D36:M36" si="9">SUM(D5,D10,D14,D23,D25,D28,D32)</f>
        <v>13104322</v>
      </c>
      <c r="E36" s="15">
        <f t="shared" si="9"/>
        <v>481746</v>
      </c>
      <c r="F36" s="15">
        <f t="shared" si="9"/>
        <v>0</v>
      </c>
      <c r="G36" s="15">
        <f t="shared" si="9"/>
        <v>0</v>
      </c>
      <c r="H36" s="15">
        <f t="shared" si="9"/>
        <v>0</v>
      </c>
      <c r="I36" s="15">
        <f t="shared" si="9"/>
        <v>1854416</v>
      </c>
      <c r="J36" s="15">
        <f t="shared" si="9"/>
        <v>0</v>
      </c>
      <c r="K36" s="15">
        <f t="shared" si="9"/>
        <v>0</v>
      </c>
      <c r="L36" s="15">
        <f t="shared" si="9"/>
        <v>0</v>
      </c>
      <c r="M36" s="15">
        <f t="shared" si="9"/>
        <v>0</v>
      </c>
      <c r="N36" s="15">
        <f t="shared" si="1"/>
        <v>15440484</v>
      </c>
      <c r="O36" s="38">
        <f t="shared" si="2"/>
        <v>7971.339184305627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40"/>
      <c r="B38" s="41"/>
      <c r="C38" s="41"/>
      <c r="D38" s="42"/>
      <c r="E38" s="42"/>
      <c r="F38" s="42"/>
      <c r="G38" s="42"/>
      <c r="H38" s="42"/>
      <c r="I38" s="42"/>
      <c r="J38" s="42"/>
      <c r="K38" s="42"/>
      <c r="L38" s="48" t="s">
        <v>96</v>
      </c>
      <c r="M38" s="48"/>
      <c r="N38" s="48"/>
      <c r="O38" s="43">
        <v>1937</v>
      </c>
    </row>
    <row r="39" spans="1:119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1"/>
    </row>
    <row r="40" spans="1:119" ht="15.75" customHeight="1" thickBot="1">
      <c r="A40" s="52" t="s">
        <v>50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4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horizontalDpi="200" verticalDpi="200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40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41</v>
      </c>
      <c r="F4" s="34" t="s">
        <v>42</v>
      </c>
      <c r="G4" s="34" t="s">
        <v>43</v>
      </c>
      <c r="H4" s="34" t="s">
        <v>5</v>
      </c>
      <c r="I4" s="34" t="s">
        <v>6</v>
      </c>
      <c r="J4" s="35" t="s">
        <v>44</v>
      </c>
      <c r="K4" s="35" t="s">
        <v>7</v>
      </c>
      <c r="L4" s="35" t="s">
        <v>8</v>
      </c>
      <c r="M4" s="35" t="s">
        <v>9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SUM(D6:D9)</f>
        <v>4694659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3" si="1">SUM(D5:M5)</f>
        <v>4694659</v>
      </c>
      <c r="O5" s="33">
        <f t="shared" ref="O5:O33" si="2">(N5/O$35)</f>
        <v>2421.1753481175865</v>
      </c>
      <c r="P5" s="6"/>
    </row>
    <row r="6" spans="1:133">
      <c r="A6" s="12"/>
      <c r="B6" s="25">
        <v>311</v>
      </c>
      <c r="C6" s="20" t="s">
        <v>2</v>
      </c>
      <c r="D6" s="46">
        <v>4617684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4617684</v>
      </c>
      <c r="O6" s="47">
        <f t="shared" si="2"/>
        <v>2381.4770500257864</v>
      </c>
      <c r="P6" s="9"/>
    </row>
    <row r="7" spans="1:133">
      <c r="A7" s="12"/>
      <c r="B7" s="25">
        <v>312.10000000000002</v>
      </c>
      <c r="C7" s="20" t="s">
        <v>10</v>
      </c>
      <c r="D7" s="46">
        <v>35014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35014</v>
      </c>
      <c r="O7" s="47">
        <f t="shared" si="2"/>
        <v>18.057761732851986</v>
      </c>
      <c r="P7" s="9"/>
    </row>
    <row r="8" spans="1:133">
      <c r="A8" s="12"/>
      <c r="B8" s="25">
        <v>315</v>
      </c>
      <c r="C8" s="20" t="s">
        <v>65</v>
      </c>
      <c r="D8" s="46">
        <v>39967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39967</v>
      </c>
      <c r="O8" s="47">
        <f t="shared" si="2"/>
        <v>20.612171222279525</v>
      </c>
      <c r="P8" s="9"/>
    </row>
    <row r="9" spans="1:133">
      <c r="A9" s="12"/>
      <c r="B9" s="25">
        <v>316</v>
      </c>
      <c r="C9" s="20" t="s">
        <v>82</v>
      </c>
      <c r="D9" s="46">
        <v>1994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1994</v>
      </c>
      <c r="O9" s="47">
        <f t="shared" si="2"/>
        <v>1.0283651366683857</v>
      </c>
      <c r="P9" s="9"/>
    </row>
    <row r="10" spans="1:133" ht="15.75">
      <c r="A10" s="29" t="s">
        <v>12</v>
      </c>
      <c r="B10" s="30"/>
      <c r="C10" s="31"/>
      <c r="D10" s="32">
        <f t="shared" ref="D10:M10" si="3">SUM(D11:D13)</f>
        <v>979916</v>
      </c>
      <c r="E10" s="32">
        <f t="shared" si="3"/>
        <v>309442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1289358</v>
      </c>
      <c r="O10" s="45">
        <f t="shared" si="2"/>
        <v>664.96028880866425</v>
      </c>
      <c r="P10" s="10"/>
    </row>
    <row r="11" spans="1:133">
      <c r="A11" s="12"/>
      <c r="B11" s="25">
        <v>322</v>
      </c>
      <c r="C11" s="20" t="s">
        <v>0</v>
      </c>
      <c r="D11" s="46">
        <v>0</v>
      </c>
      <c r="E11" s="46">
        <v>309442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309442</v>
      </c>
      <c r="O11" s="47">
        <f t="shared" si="2"/>
        <v>159.5884476534296</v>
      </c>
      <c r="P11" s="9"/>
    </row>
    <row r="12" spans="1:133">
      <c r="A12" s="12"/>
      <c r="B12" s="25">
        <v>323.10000000000002</v>
      </c>
      <c r="C12" s="20" t="s">
        <v>13</v>
      </c>
      <c r="D12" s="46">
        <v>226894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226894</v>
      </c>
      <c r="O12" s="47">
        <f t="shared" si="2"/>
        <v>117.01598762248582</v>
      </c>
      <c r="P12" s="9"/>
    </row>
    <row r="13" spans="1:133">
      <c r="A13" s="12"/>
      <c r="B13" s="25">
        <v>325.10000000000002</v>
      </c>
      <c r="C13" s="20" t="s">
        <v>58</v>
      </c>
      <c r="D13" s="46">
        <v>753022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753022</v>
      </c>
      <c r="O13" s="47">
        <f t="shared" si="2"/>
        <v>388.35585353274882</v>
      </c>
      <c r="P13" s="9"/>
    </row>
    <row r="14" spans="1:133" ht="15.75">
      <c r="A14" s="29" t="s">
        <v>14</v>
      </c>
      <c r="B14" s="30"/>
      <c r="C14" s="31"/>
      <c r="D14" s="32">
        <f t="shared" ref="D14:M14" si="4">SUM(D15:D21)</f>
        <v>2197162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2197162</v>
      </c>
      <c r="O14" s="45">
        <f t="shared" si="2"/>
        <v>1133.1418256833419</v>
      </c>
      <c r="P14" s="10"/>
    </row>
    <row r="15" spans="1:133">
      <c r="A15" s="12"/>
      <c r="B15" s="25">
        <v>331.9</v>
      </c>
      <c r="C15" s="20" t="s">
        <v>66</v>
      </c>
      <c r="D15" s="46">
        <v>1971445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1971445</v>
      </c>
      <c r="O15" s="47">
        <f t="shared" si="2"/>
        <v>1016.7328519855596</v>
      </c>
      <c r="P15" s="9"/>
    </row>
    <row r="16" spans="1:133">
      <c r="A16" s="12"/>
      <c r="B16" s="25">
        <v>334.1</v>
      </c>
      <c r="C16" s="20" t="s">
        <v>60</v>
      </c>
      <c r="D16" s="46">
        <v>1011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1011</v>
      </c>
      <c r="O16" s="47">
        <f t="shared" si="2"/>
        <v>0.52140278494069103</v>
      </c>
      <c r="P16" s="9"/>
    </row>
    <row r="17" spans="1:16">
      <c r="A17" s="12"/>
      <c r="B17" s="25">
        <v>335.12</v>
      </c>
      <c r="C17" s="20" t="s">
        <v>67</v>
      </c>
      <c r="D17" s="46">
        <v>47669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47669</v>
      </c>
      <c r="O17" s="47">
        <f t="shared" si="2"/>
        <v>24.584321815368746</v>
      </c>
      <c r="P17" s="9"/>
    </row>
    <row r="18" spans="1:16">
      <c r="A18" s="12"/>
      <c r="B18" s="25">
        <v>335.15</v>
      </c>
      <c r="C18" s="20" t="s">
        <v>68</v>
      </c>
      <c r="D18" s="46">
        <v>636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636</v>
      </c>
      <c r="O18" s="47">
        <f t="shared" si="2"/>
        <v>0.32800412583806088</v>
      </c>
      <c r="P18" s="9"/>
    </row>
    <row r="19" spans="1:16">
      <c r="A19" s="12"/>
      <c r="B19" s="25">
        <v>335.18</v>
      </c>
      <c r="C19" s="20" t="s">
        <v>69</v>
      </c>
      <c r="D19" s="46">
        <v>130833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130833</v>
      </c>
      <c r="O19" s="47">
        <f t="shared" si="2"/>
        <v>67.474471376998451</v>
      </c>
      <c r="P19" s="9"/>
    </row>
    <row r="20" spans="1:16">
      <c r="A20" s="12"/>
      <c r="B20" s="25">
        <v>337.4</v>
      </c>
      <c r="C20" s="20" t="s">
        <v>70</v>
      </c>
      <c r="D20" s="46">
        <v>20662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20662</v>
      </c>
      <c r="O20" s="47">
        <f t="shared" si="2"/>
        <v>10.656008251676122</v>
      </c>
      <c r="P20" s="9"/>
    </row>
    <row r="21" spans="1:16">
      <c r="A21" s="12"/>
      <c r="B21" s="25">
        <v>337.9</v>
      </c>
      <c r="C21" s="20" t="s">
        <v>22</v>
      </c>
      <c r="D21" s="46">
        <v>24906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24906</v>
      </c>
      <c r="O21" s="47">
        <f t="shared" si="2"/>
        <v>12.844765342960288</v>
      </c>
      <c r="P21" s="9"/>
    </row>
    <row r="22" spans="1:16" ht="15.75">
      <c r="A22" s="29" t="s">
        <v>28</v>
      </c>
      <c r="B22" s="30"/>
      <c r="C22" s="31"/>
      <c r="D22" s="32">
        <f t="shared" ref="D22:M22" si="5">SUM(D23:D23)</f>
        <v>0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1659191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1"/>
        <v>1659191</v>
      </c>
      <c r="O22" s="45">
        <f t="shared" si="2"/>
        <v>855.694172253739</v>
      </c>
      <c r="P22" s="10"/>
    </row>
    <row r="23" spans="1:16">
      <c r="A23" s="12"/>
      <c r="B23" s="25">
        <v>343.3</v>
      </c>
      <c r="C23" s="20" t="s">
        <v>30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1659191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1659191</v>
      </c>
      <c r="O23" s="47">
        <f t="shared" si="2"/>
        <v>855.694172253739</v>
      </c>
      <c r="P23" s="9"/>
    </row>
    <row r="24" spans="1:16" ht="15.75">
      <c r="A24" s="29" t="s">
        <v>29</v>
      </c>
      <c r="B24" s="30"/>
      <c r="C24" s="31"/>
      <c r="D24" s="32">
        <f t="shared" ref="D24:M24" si="6">SUM(D25:D26)</f>
        <v>16642</v>
      </c>
      <c r="E24" s="32">
        <f t="shared" si="6"/>
        <v>285849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1"/>
        <v>302491</v>
      </c>
      <c r="O24" s="45">
        <f t="shared" si="2"/>
        <v>156.00361010830323</v>
      </c>
      <c r="P24" s="10"/>
    </row>
    <row r="25" spans="1:16">
      <c r="A25" s="13"/>
      <c r="B25" s="39">
        <v>351.5</v>
      </c>
      <c r="C25" s="21" t="s">
        <v>71</v>
      </c>
      <c r="D25" s="46">
        <v>3395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3395</v>
      </c>
      <c r="O25" s="47">
        <f t="shared" si="2"/>
        <v>1.7509025270758123</v>
      </c>
      <c r="P25" s="9"/>
    </row>
    <row r="26" spans="1:16">
      <c r="A26" s="13"/>
      <c r="B26" s="39">
        <v>359</v>
      </c>
      <c r="C26" s="21" t="s">
        <v>52</v>
      </c>
      <c r="D26" s="46">
        <v>13247</v>
      </c>
      <c r="E26" s="46">
        <v>285849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299096</v>
      </c>
      <c r="O26" s="47">
        <f t="shared" si="2"/>
        <v>154.25270758122744</v>
      </c>
      <c r="P26" s="9"/>
    </row>
    <row r="27" spans="1:16" ht="15.75">
      <c r="A27" s="29" t="s">
        <v>3</v>
      </c>
      <c r="B27" s="30"/>
      <c r="C27" s="31"/>
      <c r="D27" s="32">
        <f t="shared" ref="D27:M27" si="7">SUM(D28:D29)</f>
        <v>150701</v>
      </c>
      <c r="E27" s="32">
        <f t="shared" si="7"/>
        <v>1444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130735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si="1"/>
        <v>282880</v>
      </c>
      <c r="O27" s="45">
        <f t="shared" si="2"/>
        <v>145.88963383187209</v>
      </c>
      <c r="P27" s="10"/>
    </row>
    <row r="28" spans="1:16">
      <c r="A28" s="12"/>
      <c r="B28" s="25">
        <v>361.1</v>
      </c>
      <c r="C28" s="20" t="s">
        <v>34</v>
      </c>
      <c r="D28" s="46">
        <v>126278</v>
      </c>
      <c r="E28" s="46">
        <v>1444</v>
      </c>
      <c r="F28" s="46">
        <v>0</v>
      </c>
      <c r="G28" s="46">
        <v>0</v>
      </c>
      <c r="H28" s="46">
        <v>0</v>
      </c>
      <c r="I28" s="46">
        <v>38880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166602</v>
      </c>
      <c r="O28" s="47">
        <f t="shared" si="2"/>
        <v>85.921609076843737</v>
      </c>
      <c r="P28" s="9"/>
    </row>
    <row r="29" spans="1:16">
      <c r="A29" s="12"/>
      <c r="B29" s="25">
        <v>369.9</v>
      </c>
      <c r="C29" s="20" t="s">
        <v>39</v>
      </c>
      <c r="D29" s="46">
        <v>24423</v>
      </c>
      <c r="E29" s="46">
        <v>0</v>
      </c>
      <c r="F29" s="46">
        <v>0</v>
      </c>
      <c r="G29" s="46">
        <v>0</v>
      </c>
      <c r="H29" s="46">
        <v>0</v>
      </c>
      <c r="I29" s="46">
        <v>91855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116278</v>
      </c>
      <c r="O29" s="47">
        <f t="shared" si="2"/>
        <v>59.968024755028367</v>
      </c>
      <c r="P29" s="9"/>
    </row>
    <row r="30" spans="1:16" ht="15.75">
      <c r="A30" s="29" t="s">
        <v>54</v>
      </c>
      <c r="B30" s="30"/>
      <c r="C30" s="31"/>
      <c r="D30" s="32">
        <f t="shared" ref="D30:M30" si="8">SUM(D31:D32)</f>
        <v>84744</v>
      </c>
      <c r="E30" s="32">
        <f t="shared" si="8"/>
        <v>0</v>
      </c>
      <c r="F30" s="32">
        <f t="shared" si="8"/>
        <v>0</v>
      </c>
      <c r="G30" s="32">
        <f t="shared" si="8"/>
        <v>0</v>
      </c>
      <c r="H30" s="32">
        <f t="shared" si="8"/>
        <v>0</v>
      </c>
      <c r="I30" s="32">
        <f t="shared" si="8"/>
        <v>0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si="1"/>
        <v>84744</v>
      </c>
      <c r="O30" s="45">
        <f t="shared" si="2"/>
        <v>43.705002578648788</v>
      </c>
      <c r="P30" s="9"/>
    </row>
    <row r="31" spans="1:16">
      <c r="A31" s="12"/>
      <c r="B31" s="25">
        <v>381</v>
      </c>
      <c r="C31" s="20" t="s">
        <v>62</v>
      </c>
      <c r="D31" s="46">
        <v>79244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79244</v>
      </c>
      <c r="O31" s="47">
        <f t="shared" si="2"/>
        <v>40.868488911810211</v>
      </c>
      <c r="P31" s="9"/>
    </row>
    <row r="32" spans="1:16" ht="15.75" thickBot="1">
      <c r="A32" s="12"/>
      <c r="B32" s="25">
        <v>388.1</v>
      </c>
      <c r="C32" s="20" t="s">
        <v>92</v>
      </c>
      <c r="D32" s="46">
        <v>5500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5500</v>
      </c>
      <c r="O32" s="47">
        <f t="shared" si="2"/>
        <v>2.8365136668385764</v>
      </c>
      <c r="P32" s="9"/>
    </row>
    <row r="33" spans="1:119" ht="16.5" thickBot="1">
      <c r="A33" s="14" t="s">
        <v>31</v>
      </c>
      <c r="B33" s="23"/>
      <c r="C33" s="22"/>
      <c r="D33" s="15">
        <f t="shared" ref="D33:M33" si="9">SUM(D5,D10,D14,D22,D24,D27,D30)</f>
        <v>8123824</v>
      </c>
      <c r="E33" s="15">
        <f t="shared" si="9"/>
        <v>596735</v>
      </c>
      <c r="F33" s="15">
        <f t="shared" si="9"/>
        <v>0</v>
      </c>
      <c r="G33" s="15">
        <f t="shared" si="9"/>
        <v>0</v>
      </c>
      <c r="H33" s="15">
        <f t="shared" si="9"/>
        <v>0</v>
      </c>
      <c r="I33" s="15">
        <f t="shared" si="9"/>
        <v>1789926</v>
      </c>
      <c r="J33" s="15">
        <f t="shared" si="9"/>
        <v>0</v>
      </c>
      <c r="K33" s="15">
        <f t="shared" si="9"/>
        <v>0</v>
      </c>
      <c r="L33" s="15">
        <f t="shared" si="9"/>
        <v>0</v>
      </c>
      <c r="M33" s="15">
        <f t="shared" si="9"/>
        <v>0</v>
      </c>
      <c r="N33" s="15">
        <f t="shared" si="1"/>
        <v>10510485</v>
      </c>
      <c r="O33" s="38">
        <f t="shared" si="2"/>
        <v>5420.5698813821555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40"/>
      <c r="B35" s="41"/>
      <c r="C35" s="41"/>
      <c r="D35" s="42"/>
      <c r="E35" s="42"/>
      <c r="F35" s="42"/>
      <c r="G35" s="42"/>
      <c r="H35" s="42"/>
      <c r="I35" s="42"/>
      <c r="J35" s="42"/>
      <c r="K35" s="42"/>
      <c r="L35" s="48" t="s">
        <v>93</v>
      </c>
      <c r="M35" s="48"/>
      <c r="N35" s="48"/>
      <c r="O35" s="43">
        <v>1939</v>
      </c>
    </row>
    <row r="36" spans="1:119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1"/>
    </row>
    <row r="37" spans="1:119" ht="15.75" customHeight="1" thickBot="1">
      <c r="A37" s="52" t="s">
        <v>50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4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40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41</v>
      </c>
      <c r="F4" s="34" t="s">
        <v>42</v>
      </c>
      <c r="G4" s="34" t="s">
        <v>43</v>
      </c>
      <c r="H4" s="34" t="s">
        <v>5</v>
      </c>
      <c r="I4" s="34" t="s">
        <v>6</v>
      </c>
      <c r="J4" s="35" t="s">
        <v>44</v>
      </c>
      <c r="K4" s="35" t="s">
        <v>7</v>
      </c>
      <c r="L4" s="35" t="s">
        <v>8</v>
      </c>
      <c r="M4" s="35" t="s">
        <v>9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SUM(D6:D9)</f>
        <v>4311930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3" si="1">SUM(D5:M5)</f>
        <v>4311930</v>
      </c>
      <c r="O5" s="33">
        <f t="shared" ref="O5:O33" si="2">(N5/O$35)</f>
        <v>2248.1386861313867</v>
      </c>
      <c r="P5" s="6"/>
    </row>
    <row r="6" spans="1:133">
      <c r="A6" s="12"/>
      <c r="B6" s="25">
        <v>311</v>
      </c>
      <c r="C6" s="20" t="s">
        <v>2</v>
      </c>
      <c r="D6" s="46">
        <v>4234590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4234590</v>
      </c>
      <c r="O6" s="47">
        <f t="shared" si="2"/>
        <v>2207.81543274244</v>
      </c>
      <c r="P6" s="9"/>
    </row>
    <row r="7" spans="1:133">
      <c r="A7" s="12"/>
      <c r="B7" s="25">
        <v>312.10000000000002</v>
      </c>
      <c r="C7" s="20" t="s">
        <v>10</v>
      </c>
      <c r="D7" s="46">
        <v>34979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34979</v>
      </c>
      <c r="O7" s="47">
        <f t="shared" si="2"/>
        <v>18.237226277372262</v>
      </c>
      <c r="P7" s="9"/>
    </row>
    <row r="8" spans="1:133">
      <c r="A8" s="12"/>
      <c r="B8" s="25">
        <v>315</v>
      </c>
      <c r="C8" s="20" t="s">
        <v>65</v>
      </c>
      <c r="D8" s="46">
        <v>40322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40322</v>
      </c>
      <c r="O8" s="47">
        <f t="shared" si="2"/>
        <v>21.02294056308655</v>
      </c>
      <c r="P8" s="9"/>
    </row>
    <row r="9" spans="1:133">
      <c r="A9" s="12"/>
      <c r="B9" s="25">
        <v>316</v>
      </c>
      <c r="C9" s="20" t="s">
        <v>82</v>
      </c>
      <c r="D9" s="46">
        <v>2039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2039</v>
      </c>
      <c r="O9" s="47">
        <f t="shared" si="2"/>
        <v>1.0630865484880083</v>
      </c>
      <c r="P9" s="9"/>
    </row>
    <row r="10" spans="1:133" ht="15.75">
      <c r="A10" s="29" t="s">
        <v>12</v>
      </c>
      <c r="B10" s="30"/>
      <c r="C10" s="31"/>
      <c r="D10" s="32">
        <f t="shared" ref="D10:M10" si="3">SUM(D11:D13)</f>
        <v>1483136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1483136</v>
      </c>
      <c r="O10" s="45">
        <f t="shared" si="2"/>
        <v>773.27215849843583</v>
      </c>
      <c r="P10" s="10"/>
    </row>
    <row r="11" spans="1:133">
      <c r="A11" s="12"/>
      <c r="B11" s="25">
        <v>322</v>
      </c>
      <c r="C11" s="20" t="s">
        <v>0</v>
      </c>
      <c r="D11" s="46">
        <v>508648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508648</v>
      </c>
      <c r="O11" s="47">
        <f t="shared" si="2"/>
        <v>265.19708029197079</v>
      </c>
      <c r="P11" s="9"/>
    </row>
    <row r="12" spans="1:133">
      <c r="A12" s="12"/>
      <c r="B12" s="25">
        <v>323.10000000000002</v>
      </c>
      <c r="C12" s="20" t="s">
        <v>13</v>
      </c>
      <c r="D12" s="46">
        <v>224311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224311</v>
      </c>
      <c r="O12" s="47">
        <f t="shared" si="2"/>
        <v>116.9504692387904</v>
      </c>
      <c r="P12" s="9"/>
    </row>
    <row r="13" spans="1:133">
      <c r="A13" s="12"/>
      <c r="B13" s="25">
        <v>325.10000000000002</v>
      </c>
      <c r="C13" s="20" t="s">
        <v>58</v>
      </c>
      <c r="D13" s="46">
        <v>750177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750177</v>
      </c>
      <c r="O13" s="47">
        <f t="shared" si="2"/>
        <v>391.12460896767465</v>
      </c>
      <c r="P13" s="9"/>
    </row>
    <row r="14" spans="1:133" ht="15.75">
      <c r="A14" s="29" t="s">
        <v>14</v>
      </c>
      <c r="B14" s="30"/>
      <c r="C14" s="31"/>
      <c r="D14" s="32">
        <f t="shared" ref="D14:M14" si="4">SUM(D15:D22)</f>
        <v>253282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253282</v>
      </c>
      <c r="O14" s="45">
        <f t="shared" si="2"/>
        <v>132.05526590198124</v>
      </c>
      <c r="P14" s="10"/>
    </row>
    <row r="15" spans="1:133">
      <c r="A15" s="12"/>
      <c r="B15" s="25">
        <v>331.9</v>
      </c>
      <c r="C15" s="20" t="s">
        <v>66</v>
      </c>
      <c r="D15" s="46">
        <v>19450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19450</v>
      </c>
      <c r="O15" s="47">
        <f t="shared" si="2"/>
        <v>10.140771637122002</v>
      </c>
      <c r="P15" s="9"/>
    </row>
    <row r="16" spans="1:133">
      <c r="A16" s="12"/>
      <c r="B16" s="25">
        <v>334.1</v>
      </c>
      <c r="C16" s="20" t="s">
        <v>60</v>
      </c>
      <c r="D16" s="46">
        <v>3202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3202</v>
      </c>
      <c r="O16" s="47">
        <f t="shared" si="2"/>
        <v>1.6694473409801878</v>
      </c>
      <c r="P16" s="9"/>
    </row>
    <row r="17" spans="1:16">
      <c r="A17" s="12"/>
      <c r="B17" s="25">
        <v>335.12</v>
      </c>
      <c r="C17" s="20" t="s">
        <v>67</v>
      </c>
      <c r="D17" s="46">
        <v>46188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46188</v>
      </c>
      <c r="O17" s="47">
        <f t="shared" si="2"/>
        <v>24.081334723670491</v>
      </c>
      <c r="P17" s="9"/>
    </row>
    <row r="18" spans="1:16">
      <c r="A18" s="12"/>
      <c r="B18" s="25">
        <v>335.15</v>
      </c>
      <c r="C18" s="20" t="s">
        <v>68</v>
      </c>
      <c r="D18" s="46">
        <v>636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636</v>
      </c>
      <c r="O18" s="47">
        <f t="shared" si="2"/>
        <v>0.33159541188738267</v>
      </c>
      <c r="P18" s="9"/>
    </row>
    <row r="19" spans="1:16">
      <c r="A19" s="12"/>
      <c r="B19" s="25">
        <v>335.18</v>
      </c>
      <c r="C19" s="20" t="s">
        <v>69</v>
      </c>
      <c r="D19" s="46">
        <v>131109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131109</v>
      </c>
      <c r="O19" s="47">
        <f t="shared" si="2"/>
        <v>68.357142857142861</v>
      </c>
      <c r="P19" s="9"/>
    </row>
    <row r="20" spans="1:16">
      <c r="A20" s="12"/>
      <c r="B20" s="25">
        <v>337.1</v>
      </c>
      <c r="C20" s="20" t="s">
        <v>61</v>
      </c>
      <c r="D20" s="46">
        <v>645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645</v>
      </c>
      <c r="O20" s="47">
        <f t="shared" si="2"/>
        <v>0.3362877997914494</v>
      </c>
      <c r="P20" s="9"/>
    </row>
    <row r="21" spans="1:16">
      <c r="A21" s="12"/>
      <c r="B21" s="25">
        <v>337.4</v>
      </c>
      <c r="C21" s="20" t="s">
        <v>70</v>
      </c>
      <c r="D21" s="46">
        <v>23247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23247</v>
      </c>
      <c r="O21" s="47">
        <f t="shared" si="2"/>
        <v>12.120437956204379</v>
      </c>
      <c r="P21" s="9"/>
    </row>
    <row r="22" spans="1:16">
      <c r="A22" s="12"/>
      <c r="B22" s="25">
        <v>337.9</v>
      </c>
      <c r="C22" s="20" t="s">
        <v>22</v>
      </c>
      <c r="D22" s="46">
        <v>28805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28805</v>
      </c>
      <c r="O22" s="47">
        <f t="shared" si="2"/>
        <v>15.018248175182482</v>
      </c>
      <c r="P22" s="9"/>
    </row>
    <row r="23" spans="1:16" ht="15.75">
      <c r="A23" s="29" t="s">
        <v>28</v>
      </c>
      <c r="B23" s="30"/>
      <c r="C23" s="31"/>
      <c r="D23" s="32">
        <f t="shared" ref="D23:M23" si="5">SUM(D24:D24)</f>
        <v>0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1658238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32">
        <f t="shared" si="1"/>
        <v>1658238</v>
      </c>
      <c r="O23" s="45">
        <f t="shared" si="2"/>
        <v>864.56621480709077</v>
      </c>
      <c r="P23" s="10"/>
    </row>
    <row r="24" spans="1:16">
      <c r="A24" s="12"/>
      <c r="B24" s="25">
        <v>343.3</v>
      </c>
      <c r="C24" s="20" t="s">
        <v>30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1658238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1658238</v>
      </c>
      <c r="O24" s="47">
        <f t="shared" si="2"/>
        <v>864.56621480709077</v>
      </c>
      <c r="P24" s="9"/>
    </row>
    <row r="25" spans="1:16" ht="15.75">
      <c r="A25" s="29" t="s">
        <v>29</v>
      </c>
      <c r="B25" s="30"/>
      <c r="C25" s="31"/>
      <c r="D25" s="32">
        <f t="shared" ref="D25:M25" si="6">SUM(D26:D27)</f>
        <v>7258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1"/>
        <v>7258</v>
      </c>
      <c r="O25" s="45">
        <f t="shared" si="2"/>
        <v>3.7841501564129301</v>
      </c>
      <c r="P25" s="10"/>
    </row>
    <row r="26" spans="1:16">
      <c r="A26" s="13"/>
      <c r="B26" s="39">
        <v>351.5</v>
      </c>
      <c r="C26" s="21" t="s">
        <v>71</v>
      </c>
      <c r="D26" s="46">
        <v>7108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7108</v>
      </c>
      <c r="O26" s="47">
        <f t="shared" si="2"/>
        <v>3.7059436913451513</v>
      </c>
      <c r="P26" s="9"/>
    </row>
    <row r="27" spans="1:16">
      <c r="A27" s="13"/>
      <c r="B27" s="39">
        <v>359</v>
      </c>
      <c r="C27" s="21" t="s">
        <v>52</v>
      </c>
      <c r="D27" s="46">
        <v>150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150</v>
      </c>
      <c r="O27" s="47">
        <f t="shared" si="2"/>
        <v>7.8206465067778938E-2</v>
      </c>
      <c r="P27" s="9"/>
    </row>
    <row r="28" spans="1:16" ht="15.75">
      <c r="A28" s="29" t="s">
        <v>3</v>
      </c>
      <c r="B28" s="30"/>
      <c r="C28" s="31"/>
      <c r="D28" s="32">
        <f t="shared" ref="D28:M28" si="7">SUM(D29:D30)</f>
        <v>84002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83481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1"/>
        <v>167483</v>
      </c>
      <c r="O28" s="45">
        <f t="shared" si="2"/>
        <v>87.321689259645467</v>
      </c>
      <c r="P28" s="10"/>
    </row>
    <row r="29" spans="1:16">
      <c r="A29" s="12"/>
      <c r="B29" s="25">
        <v>361.1</v>
      </c>
      <c r="C29" s="20" t="s">
        <v>34</v>
      </c>
      <c r="D29" s="46">
        <v>43036</v>
      </c>
      <c r="E29" s="46">
        <v>0</v>
      </c>
      <c r="F29" s="46">
        <v>0</v>
      </c>
      <c r="G29" s="46">
        <v>0</v>
      </c>
      <c r="H29" s="46">
        <v>0</v>
      </c>
      <c r="I29" s="46">
        <v>13313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56349</v>
      </c>
      <c r="O29" s="47">
        <f t="shared" si="2"/>
        <v>29.379040667361835</v>
      </c>
      <c r="P29" s="9"/>
    </row>
    <row r="30" spans="1:16">
      <c r="A30" s="12"/>
      <c r="B30" s="25">
        <v>369.9</v>
      </c>
      <c r="C30" s="20" t="s">
        <v>39</v>
      </c>
      <c r="D30" s="46">
        <v>40966</v>
      </c>
      <c r="E30" s="46">
        <v>0</v>
      </c>
      <c r="F30" s="46">
        <v>0</v>
      </c>
      <c r="G30" s="46">
        <v>0</v>
      </c>
      <c r="H30" s="46">
        <v>0</v>
      </c>
      <c r="I30" s="46">
        <v>70168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111134</v>
      </c>
      <c r="O30" s="47">
        <f t="shared" si="2"/>
        <v>57.942648592283632</v>
      </c>
      <c r="P30" s="9"/>
    </row>
    <row r="31" spans="1:16" ht="15.75">
      <c r="A31" s="29" t="s">
        <v>54</v>
      </c>
      <c r="B31" s="30"/>
      <c r="C31" s="31"/>
      <c r="D31" s="32">
        <f t="shared" ref="D31:M31" si="8">SUM(D32:D32)</f>
        <v>50000</v>
      </c>
      <c r="E31" s="32">
        <f t="shared" si="8"/>
        <v>0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0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1"/>
        <v>50000</v>
      </c>
      <c r="O31" s="45">
        <f t="shared" si="2"/>
        <v>26.068821689259646</v>
      </c>
      <c r="P31" s="9"/>
    </row>
    <row r="32" spans="1:16" ht="15.75" thickBot="1">
      <c r="A32" s="12"/>
      <c r="B32" s="25">
        <v>381</v>
      </c>
      <c r="C32" s="20" t="s">
        <v>62</v>
      </c>
      <c r="D32" s="46">
        <v>50000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50000</v>
      </c>
      <c r="O32" s="47">
        <f t="shared" si="2"/>
        <v>26.068821689259646</v>
      </c>
      <c r="P32" s="9"/>
    </row>
    <row r="33" spans="1:119" ht="16.5" thickBot="1">
      <c r="A33" s="14" t="s">
        <v>31</v>
      </c>
      <c r="B33" s="23"/>
      <c r="C33" s="22"/>
      <c r="D33" s="15">
        <f t="shared" ref="D33:M33" si="9">SUM(D5,D10,D14,D23,D25,D28,D31)</f>
        <v>6189608</v>
      </c>
      <c r="E33" s="15">
        <f t="shared" si="9"/>
        <v>0</v>
      </c>
      <c r="F33" s="15">
        <f t="shared" si="9"/>
        <v>0</v>
      </c>
      <c r="G33" s="15">
        <f t="shared" si="9"/>
        <v>0</v>
      </c>
      <c r="H33" s="15">
        <f t="shared" si="9"/>
        <v>0</v>
      </c>
      <c r="I33" s="15">
        <f t="shared" si="9"/>
        <v>1741719</v>
      </c>
      <c r="J33" s="15">
        <f t="shared" si="9"/>
        <v>0</v>
      </c>
      <c r="K33" s="15">
        <f t="shared" si="9"/>
        <v>0</v>
      </c>
      <c r="L33" s="15">
        <f t="shared" si="9"/>
        <v>0</v>
      </c>
      <c r="M33" s="15">
        <f t="shared" si="9"/>
        <v>0</v>
      </c>
      <c r="N33" s="15">
        <f t="shared" si="1"/>
        <v>7931327</v>
      </c>
      <c r="O33" s="38">
        <f t="shared" si="2"/>
        <v>4135.2069864442128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40"/>
      <c r="B35" s="41"/>
      <c r="C35" s="41"/>
      <c r="D35" s="42"/>
      <c r="E35" s="42"/>
      <c r="F35" s="42"/>
      <c r="G35" s="42"/>
      <c r="H35" s="42"/>
      <c r="I35" s="42"/>
      <c r="J35" s="42"/>
      <c r="K35" s="42"/>
      <c r="L35" s="48" t="s">
        <v>90</v>
      </c>
      <c r="M35" s="48"/>
      <c r="N35" s="48"/>
      <c r="O35" s="43">
        <v>1918</v>
      </c>
    </row>
    <row r="36" spans="1:119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1"/>
    </row>
    <row r="37" spans="1:119" ht="15.75" customHeight="1" thickBot="1">
      <c r="A37" s="52" t="s">
        <v>50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4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40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41</v>
      </c>
      <c r="F4" s="34" t="s">
        <v>42</v>
      </c>
      <c r="G4" s="34" t="s">
        <v>43</v>
      </c>
      <c r="H4" s="34" t="s">
        <v>5</v>
      </c>
      <c r="I4" s="34" t="s">
        <v>6</v>
      </c>
      <c r="J4" s="35" t="s">
        <v>44</v>
      </c>
      <c r="K4" s="35" t="s">
        <v>7</v>
      </c>
      <c r="L4" s="35" t="s">
        <v>8</v>
      </c>
      <c r="M4" s="35" t="s">
        <v>9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SUM(D6:D9)</f>
        <v>4279470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1" si="1">SUM(D5:M5)</f>
        <v>4279470</v>
      </c>
      <c r="O5" s="33">
        <f t="shared" ref="O5:O31" si="2">(N5/O$33)</f>
        <v>2239.387755102041</v>
      </c>
      <c r="P5" s="6"/>
    </row>
    <row r="6" spans="1:133">
      <c r="A6" s="12"/>
      <c r="B6" s="25">
        <v>311</v>
      </c>
      <c r="C6" s="20" t="s">
        <v>2</v>
      </c>
      <c r="D6" s="46">
        <v>4202257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4202257</v>
      </c>
      <c r="O6" s="47">
        <f t="shared" si="2"/>
        <v>2198.9832548403979</v>
      </c>
      <c r="P6" s="9"/>
    </row>
    <row r="7" spans="1:133">
      <c r="A7" s="12"/>
      <c r="B7" s="25">
        <v>312.10000000000002</v>
      </c>
      <c r="C7" s="20" t="s">
        <v>10</v>
      </c>
      <c r="D7" s="46">
        <v>34581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34581</v>
      </c>
      <c r="O7" s="47">
        <f t="shared" si="2"/>
        <v>18.095761381475668</v>
      </c>
      <c r="P7" s="9"/>
    </row>
    <row r="8" spans="1:133">
      <c r="A8" s="12"/>
      <c r="B8" s="25">
        <v>315</v>
      </c>
      <c r="C8" s="20" t="s">
        <v>65</v>
      </c>
      <c r="D8" s="46">
        <v>40806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40806</v>
      </c>
      <c r="O8" s="47">
        <f t="shared" si="2"/>
        <v>21.353218210361067</v>
      </c>
      <c r="P8" s="9"/>
    </row>
    <row r="9" spans="1:133">
      <c r="A9" s="12"/>
      <c r="B9" s="25">
        <v>316</v>
      </c>
      <c r="C9" s="20" t="s">
        <v>82</v>
      </c>
      <c r="D9" s="46">
        <v>1826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1826</v>
      </c>
      <c r="O9" s="47">
        <f t="shared" si="2"/>
        <v>0.95552066980638406</v>
      </c>
      <c r="P9" s="9"/>
    </row>
    <row r="10" spans="1:133" ht="15.75">
      <c r="A10" s="29" t="s">
        <v>12</v>
      </c>
      <c r="B10" s="30"/>
      <c r="C10" s="31"/>
      <c r="D10" s="32">
        <f t="shared" ref="D10:M10" si="3">SUM(D11:D13)</f>
        <v>1195440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1195440</v>
      </c>
      <c r="O10" s="45">
        <f t="shared" si="2"/>
        <v>625.55729984301411</v>
      </c>
      <c r="P10" s="10"/>
    </row>
    <row r="11" spans="1:133">
      <c r="A11" s="12"/>
      <c r="B11" s="25">
        <v>322</v>
      </c>
      <c r="C11" s="20" t="s">
        <v>0</v>
      </c>
      <c r="D11" s="46">
        <v>210477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210477</v>
      </c>
      <c r="O11" s="47">
        <f t="shared" si="2"/>
        <v>110.13971742543171</v>
      </c>
      <c r="P11" s="9"/>
    </row>
    <row r="12" spans="1:133">
      <c r="A12" s="12"/>
      <c r="B12" s="25">
        <v>323.10000000000002</v>
      </c>
      <c r="C12" s="20" t="s">
        <v>13</v>
      </c>
      <c r="D12" s="46">
        <v>227182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227182</v>
      </c>
      <c r="O12" s="47">
        <f t="shared" si="2"/>
        <v>118.88121402407117</v>
      </c>
      <c r="P12" s="9"/>
    </row>
    <row r="13" spans="1:133">
      <c r="A13" s="12"/>
      <c r="B13" s="25">
        <v>325.10000000000002</v>
      </c>
      <c r="C13" s="20" t="s">
        <v>58</v>
      </c>
      <c r="D13" s="46">
        <v>757781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757781</v>
      </c>
      <c r="O13" s="47">
        <f t="shared" si="2"/>
        <v>396.53636839351122</v>
      </c>
      <c r="P13" s="9"/>
    </row>
    <row r="14" spans="1:133" ht="15.75">
      <c r="A14" s="29" t="s">
        <v>14</v>
      </c>
      <c r="B14" s="30"/>
      <c r="C14" s="31"/>
      <c r="D14" s="32">
        <f t="shared" ref="D14:M14" si="4">SUM(D15:D20)</f>
        <v>222190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222190</v>
      </c>
      <c r="O14" s="45">
        <f t="shared" si="2"/>
        <v>116.26896912611198</v>
      </c>
      <c r="P14" s="10"/>
    </row>
    <row r="15" spans="1:133">
      <c r="A15" s="12"/>
      <c r="B15" s="25">
        <v>335.12</v>
      </c>
      <c r="C15" s="20" t="s">
        <v>67</v>
      </c>
      <c r="D15" s="46">
        <v>44468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44468</v>
      </c>
      <c r="O15" s="47">
        <f t="shared" si="2"/>
        <v>23.269492412349557</v>
      </c>
      <c r="P15" s="9"/>
    </row>
    <row r="16" spans="1:133">
      <c r="A16" s="12"/>
      <c r="B16" s="25">
        <v>335.15</v>
      </c>
      <c r="C16" s="20" t="s">
        <v>68</v>
      </c>
      <c r="D16" s="46">
        <v>636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636</v>
      </c>
      <c r="O16" s="47">
        <f t="shared" si="2"/>
        <v>0.3328100470957614</v>
      </c>
      <c r="P16" s="9"/>
    </row>
    <row r="17" spans="1:119">
      <c r="A17" s="12"/>
      <c r="B17" s="25">
        <v>335.18</v>
      </c>
      <c r="C17" s="20" t="s">
        <v>69</v>
      </c>
      <c r="D17" s="46">
        <v>124145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124145</v>
      </c>
      <c r="O17" s="47">
        <f t="shared" si="2"/>
        <v>64.963369963369956</v>
      </c>
      <c r="P17" s="9"/>
    </row>
    <row r="18" spans="1:119">
      <c r="A18" s="12"/>
      <c r="B18" s="25">
        <v>337.1</v>
      </c>
      <c r="C18" s="20" t="s">
        <v>61</v>
      </c>
      <c r="D18" s="46">
        <v>3253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3253</v>
      </c>
      <c r="O18" s="47">
        <f t="shared" si="2"/>
        <v>1.7022501308215594</v>
      </c>
      <c r="P18" s="9"/>
    </row>
    <row r="19" spans="1:119">
      <c r="A19" s="12"/>
      <c r="B19" s="25">
        <v>337.4</v>
      </c>
      <c r="C19" s="20" t="s">
        <v>70</v>
      </c>
      <c r="D19" s="46">
        <v>30015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30015</v>
      </c>
      <c r="O19" s="47">
        <f t="shared" si="2"/>
        <v>15.706436420722135</v>
      </c>
      <c r="P19" s="9"/>
    </row>
    <row r="20" spans="1:119">
      <c r="A20" s="12"/>
      <c r="B20" s="25">
        <v>337.9</v>
      </c>
      <c r="C20" s="20" t="s">
        <v>22</v>
      </c>
      <c r="D20" s="46">
        <v>19673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19673</v>
      </c>
      <c r="O20" s="47">
        <f t="shared" si="2"/>
        <v>10.294610151753009</v>
      </c>
      <c r="P20" s="9"/>
    </row>
    <row r="21" spans="1:119" ht="15.75">
      <c r="A21" s="29" t="s">
        <v>28</v>
      </c>
      <c r="B21" s="30"/>
      <c r="C21" s="31"/>
      <c r="D21" s="32">
        <f t="shared" ref="D21:M21" si="5">SUM(D22:D22)</f>
        <v>0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1704947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1"/>
        <v>1704947</v>
      </c>
      <c r="O21" s="45">
        <f t="shared" si="2"/>
        <v>892.17530088958665</v>
      </c>
      <c r="P21" s="10"/>
    </row>
    <row r="22" spans="1:119">
      <c r="A22" s="12"/>
      <c r="B22" s="25">
        <v>343.3</v>
      </c>
      <c r="C22" s="20" t="s">
        <v>30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1704947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1704947</v>
      </c>
      <c r="O22" s="47">
        <f t="shared" si="2"/>
        <v>892.17530088958665</v>
      </c>
      <c r="P22" s="9"/>
    </row>
    <row r="23" spans="1:119" ht="15.75">
      <c r="A23" s="29" t="s">
        <v>29</v>
      </c>
      <c r="B23" s="30"/>
      <c r="C23" s="31"/>
      <c r="D23" s="32">
        <f t="shared" ref="D23:M23" si="6">SUM(D24:D25)</f>
        <v>8576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1"/>
        <v>8576</v>
      </c>
      <c r="O23" s="45">
        <f t="shared" si="2"/>
        <v>4.4877027734170589</v>
      </c>
      <c r="P23" s="10"/>
    </row>
    <row r="24" spans="1:119">
      <c r="A24" s="13"/>
      <c r="B24" s="39">
        <v>351.5</v>
      </c>
      <c r="C24" s="21" t="s">
        <v>71</v>
      </c>
      <c r="D24" s="46">
        <v>8376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8376</v>
      </c>
      <c r="O24" s="47">
        <f t="shared" si="2"/>
        <v>4.383045525902669</v>
      </c>
      <c r="P24" s="9"/>
    </row>
    <row r="25" spans="1:119">
      <c r="A25" s="13"/>
      <c r="B25" s="39">
        <v>359</v>
      </c>
      <c r="C25" s="21" t="s">
        <v>52</v>
      </c>
      <c r="D25" s="46">
        <v>200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200</v>
      </c>
      <c r="O25" s="47">
        <f t="shared" si="2"/>
        <v>0.10465724751439037</v>
      </c>
      <c r="P25" s="9"/>
    </row>
    <row r="26" spans="1:119" ht="15.75">
      <c r="A26" s="29" t="s">
        <v>3</v>
      </c>
      <c r="B26" s="30"/>
      <c r="C26" s="31"/>
      <c r="D26" s="32">
        <f t="shared" ref="D26:M26" si="7">SUM(D27:D28)</f>
        <v>55360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77917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1"/>
        <v>133277</v>
      </c>
      <c r="O26" s="45">
        <f t="shared" si="2"/>
        <v>69.742019884877024</v>
      </c>
      <c r="P26" s="10"/>
    </row>
    <row r="27" spans="1:119">
      <c r="A27" s="12"/>
      <c r="B27" s="25">
        <v>361.1</v>
      </c>
      <c r="C27" s="20" t="s">
        <v>34</v>
      </c>
      <c r="D27" s="46">
        <v>33231</v>
      </c>
      <c r="E27" s="46">
        <v>0</v>
      </c>
      <c r="F27" s="46">
        <v>0</v>
      </c>
      <c r="G27" s="46">
        <v>0</v>
      </c>
      <c r="H27" s="46">
        <v>0</v>
      </c>
      <c r="I27" s="46">
        <v>10314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43545</v>
      </c>
      <c r="O27" s="47">
        <f t="shared" si="2"/>
        <v>22.786499215070645</v>
      </c>
      <c r="P27" s="9"/>
    </row>
    <row r="28" spans="1:119">
      <c r="A28" s="12"/>
      <c r="B28" s="25">
        <v>369.9</v>
      </c>
      <c r="C28" s="20" t="s">
        <v>39</v>
      </c>
      <c r="D28" s="46">
        <v>22129</v>
      </c>
      <c r="E28" s="46">
        <v>0</v>
      </c>
      <c r="F28" s="46">
        <v>0</v>
      </c>
      <c r="G28" s="46">
        <v>0</v>
      </c>
      <c r="H28" s="46">
        <v>0</v>
      </c>
      <c r="I28" s="46">
        <v>67603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89732</v>
      </c>
      <c r="O28" s="47">
        <f t="shared" si="2"/>
        <v>46.955520669806383</v>
      </c>
      <c r="P28" s="9"/>
    </row>
    <row r="29" spans="1:119" ht="15.75">
      <c r="A29" s="29" t="s">
        <v>54</v>
      </c>
      <c r="B29" s="30"/>
      <c r="C29" s="31"/>
      <c r="D29" s="32">
        <f t="shared" ref="D29:M29" si="8">SUM(D30:D30)</f>
        <v>50000</v>
      </c>
      <c r="E29" s="32">
        <f t="shared" si="8"/>
        <v>0</v>
      </c>
      <c r="F29" s="32">
        <f t="shared" si="8"/>
        <v>0</v>
      </c>
      <c r="G29" s="32">
        <f t="shared" si="8"/>
        <v>0</v>
      </c>
      <c r="H29" s="32">
        <f t="shared" si="8"/>
        <v>0</v>
      </c>
      <c r="I29" s="32">
        <f t="shared" si="8"/>
        <v>0</v>
      </c>
      <c r="J29" s="32">
        <f t="shared" si="8"/>
        <v>0</v>
      </c>
      <c r="K29" s="32">
        <f t="shared" si="8"/>
        <v>0</v>
      </c>
      <c r="L29" s="32">
        <f t="shared" si="8"/>
        <v>0</v>
      </c>
      <c r="M29" s="32">
        <f t="shared" si="8"/>
        <v>0</v>
      </c>
      <c r="N29" s="32">
        <f t="shared" si="1"/>
        <v>50000</v>
      </c>
      <c r="O29" s="45">
        <f t="shared" si="2"/>
        <v>26.164311878597594</v>
      </c>
      <c r="P29" s="9"/>
    </row>
    <row r="30" spans="1:119" ht="15.75" thickBot="1">
      <c r="A30" s="12"/>
      <c r="B30" s="25">
        <v>381</v>
      </c>
      <c r="C30" s="20" t="s">
        <v>62</v>
      </c>
      <c r="D30" s="46">
        <v>50000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50000</v>
      </c>
      <c r="O30" s="47">
        <f t="shared" si="2"/>
        <v>26.164311878597594</v>
      </c>
      <c r="P30" s="9"/>
    </row>
    <row r="31" spans="1:119" ht="16.5" thickBot="1">
      <c r="A31" s="14" t="s">
        <v>31</v>
      </c>
      <c r="B31" s="23"/>
      <c r="C31" s="22"/>
      <c r="D31" s="15">
        <f t="shared" ref="D31:M31" si="9">SUM(D5,D10,D14,D21,D23,D26,D29)</f>
        <v>5811036</v>
      </c>
      <c r="E31" s="15">
        <f t="shared" si="9"/>
        <v>0</v>
      </c>
      <c r="F31" s="15">
        <f t="shared" si="9"/>
        <v>0</v>
      </c>
      <c r="G31" s="15">
        <f t="shared" si="9"/>
        <v>0</v>
      </c>
      <c r="H31" s="15">
        <f t="shared" si="9"/>
        <v>0</v>
      </c>
      <c r="I31" s="15">
        <f t="shared" si="9"/>
        <v>1782864</v>
      </c>
      <c r="J31" s="15">
        <f t="shared" si="9"/>
        <v>0</v>
      </c>
      <c r="K31" s="15">
        <f t="shared" si="9"/>
        <v>0</v>
      </c>
      <c r="L31" s="15">
        <f t="shared" si="9"/>
        <v>0</v>
      </c>
      <c r="M31" s="15">
        <f t="shared" si="9"/>
        <v>0</v>
      </c>
      <c r="N31" s="15">
        <f t="shared" si="1"/>
        <v>7593900</v>
      </c>
      <c r="O31" s="38">
        <f t="shared" si="2"/>
        <v>3973.7833594976451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40"/>
      <c r="B33" s="41"/>
      <c r="C33" s="41"/>
      <c r="D33" s="42"/>
      <c r="E33" s="42"/>
      <c r="F33" s="42"/>
      <c r="G33" s="42"/>
      <c r="H33" s="42"/>
      <c r="I33" s="42"/>
      <c r="J33" s="42"/>
      <c r="K33" s="42"/>
      <c r="L33" s="48" t="s">
        <v>88</v>
      </c>
      <c r="M33" s="48"/>
      <c r="N33" s="48"/>
      <c r="O33" s="43">
        <v>1911</v>
      </c>
    </row>
    <row r="34" spans="1:15">
      <c r="A34" s="49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1"/>
    </row>
    <row r="35" spans="1:15" ht="15.75" customHeight="1" thickBot="1">
      <c r="A35" s="52" t="s">
        <v>50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40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41</v>
      </c>
      <c r="F4" s="34" t="s">
        <v>42</v>
      </c>
      <c r="G4" s="34" t="s">
        <v>43</v>
      </c>
      <c r="H4" s="34" t="s">
        <v>5</v>
      </c>
      <c r="I4" s="34" t="s">
        <v>6</v>
      </c>
      <c r="J4" s="35" t="s">
        <v>44</v>
      </c>
      <c r="K4" s="35" t="s">
        <v>7</v>
      </c>
      <c r="L4" s="35" t="s">
        <v>8</v>
      </c>
      <c r="M4" s="35" t="s">
        <v>9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SUM(D6:D9)</f>
        <v>3605856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2" si="1">SUM(D5:M5)</f>
        <v>3605856</v>
      </c>
      <c r="O5" s="33">
        <f t="shared" ref="O5:O32" si="2">(N5/O$34)</f>
        <v>1883.937304075235</v>
      </c>
      <c r="P5" s="6"/>
    </row>
    <row r="6" spans="1:133">
      <c r="A6" s="12"/>
      <c r="B6" s="25">
        <v>311</v>
      </c>
      <c r="C6" s="20" t="s">
        <v>2</v>
      </c>
      <c r="D6" s="46">
        <v>3528514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3528514</v>
      </c>
      <c r="O6" s="47">
        <f t="shared" si="2"/>
        <v>1843.528735632184</v>
      </c>
      <c r="P6" s="9"/>
    </row>
    <row r="7" spans="1:133">
      <c r="A7" s="12"/>
      <c r="B7" s="25">
        <v>312.10000000000002</v>
      </c>
      <c r="C7" s="20" t="s">
        <v>10</v>
      </c>
      <c r="D7" s="46">
        <v>33747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33747</v>
      </c>
      <c r="O7" s="47">
        <f t="shared" si="2"/>
        <v>17.631661442006269</v>
      </c>
      <c r="P7" s="9"/>
    </row>
    <row r="8" spans="1:133">
      <c r="A8" s="12"/>
      <c r="B8" s="25">
        <v>315</v>
      </c>
      <c r="C8" s="20" t="s">
        <v>65</v>
      </c>
      <c r="D8" s="46">
        <v>41631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41631</v>
      </c>
      <c r="O8" s="47">
        <f t="shared" si="2"/>
        <v>21.750783699059561</v>
      </c>
      <c r="P8" s="9"/>
    </row>
    <row r="9" spans="1:133">
      <c r="A9" s="12"/>
      <c r="B9" s="25">
        <v>316</v>
      </c>
      <c r="C9" s="20" t="s">
        <v>82</v>
      </c>
      <c r="D9" s="46">
        <v>1964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1964</v>
      </c>
      <c r="O9" s="47">
        <f t="shared" si="2"/>
        <v>1.0261233019853711</v>
      </c>
      <c r="P9" s="9"/>
    </row>
    <row r="10" spans="1:133" ht="15.75">
      <c r="A10" s="29" t="s">
        <v>12</v>
      </c>
      <c r="B10" s="30"/>
      <c r="C10" s="31"/>
      <c r="D10" s="32">
        <f t="shared" ref="D10:M10" si="3">SUM(D11:D13)</f>
        <v>1105863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1105863</v>
      </c>
      <c r="O10" s="45">
        <f t="shared" si="2"/>
        <v>577.77586206896547</v>
      </c>
      <c r="P10" s="10"/>
    </row>
    <row r="11" spans="1:133">
      <c r="A11" s="12"/>
      <c r="B11" s="25">
        <v>322</v>
      </c>
      <c r="C11" s="20" t="s">
        <v>0</v>
      </c>
      <c r="D11" s="46">
        <v>140480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140480</v>
      </c>
      <c r="O11" s="47">
        <f t="shared" si="2"/>
        <v>73.396029258098224</v>
      </c>
      <c r="P11" s="9"/>
    </row>
    <row r="12" spans="1:133">
      <c r="A12" s="12"/>
      <c r="B12" s="25">
        <v>323.10000000000002</v>
      </c>
      <c r="C12" s="20" t="s">
        <v>13</v>
      </c>
      <c r="D12" s="46">
        <v>219854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219854</v>
      </c>
      <c r="O12" s="47">
        <f t="shared" si="2"/>
        <v>114.8662486938349</v>
      </c>
      <c r="P12" s="9"/>
    </row>
    <row r="13" spans="1:133">
      <c r="A13" s="12"/>
      <c r="B13" s="25">
        <v>325.10000000000002</v>
      </c>
      <c r="C13" s="20" t="s">
        <v>58</v>
      </c>
      <c r="D13" s="46">
        <v>745529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745529</v>
      </c>
      <c r="O13" s="47">
        <f t="shared" si="2"/>
        <v>389.51358411703239</v>
      </c>
      <c r="P13" s="9"/>
    </row>
    <row r="14" spans="1:133" ht="15.75">
      <c r="A14" s="29" t="s">
        <v>14</v>
      </c>
      <c r="B14" s="30"/>
      <c r="C14" s="31"/>
      <c r="D14" s="32">
        <f t="shared" ref="D14:M14" si="4">SUM(D15:D22)</f>
        <v>240847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240847</v>
      </c>
      <c r="O14" s="45">
        <f t="shared" si="2"/>
        <v>125.83437826541275</v>
      </c>
      <c r="P14" s="10"/>
    </row>
    <row r="15" spans="1:133">
      <c r="A15" s="12"/>
      <c r="B15" s="25">
        <v>331.9</v>
      </c>
      <c r="C15" s="20" t="s">
        <v>66</v>
      </c>
      <c r="D15" s="46">
        <v>10459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10459</v>
      </c>
      <c r="O15" s="47">
        <f t="shared" si="2"/>
        <v>5.4644723092998957</v>
      </c>
      <c r="P15" s="9"/>
    </row>
    <row r="16" spans="1:133">
      <c r="A16" s="12"/>
      <c r="B16" s="25">
        <v>334.1</v>
      </c>
      <c r="C16" s="20" t="s">
        <v>60</v>
      </c>
      <c r="D16" s="46">
        <v>2323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2323</v>
      </c>
      <c r="O16" s="47">
        <f t="shared" si="2"/>
        <v>1.2136886102403344</v>
      </c>
      <c r="P16" s="9"/>
    </row>
    <row r="17" spans="1:119">
      <c r="A17" s="12"/>
      <c r="B17" s="25">
        <v>335.12</v>
      </c>
      <c r="C17" s="20" t="s">
        <v>67</v>
      </c>
      <c r="D17" s="46">
        <v>42743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42743</v>
      </c>
      <c r="O17" s="47">
        <f t="shared" si="2"/>
        <v>22.331765935214211</v>
      </c>
      <c r="P17" s="9"/>
    </row>
    <row r="18" spans="1:119">
      <c r="A18" s="12"/>
      <c r="B18" s="25">
        <v>335.15</v>
      </c>
      <c r="C18" s="20" t="s">
        <v>68</v>
      </c>
      <c r="D18" s="46">
        <v>636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636</v>
      </c>
      <c r="O18" s="47">
        <f t="shared" si="2"/>
        <v>0.33228840125391851</v>
      </c>
      <c r="P18" s="9"/>
    </row>
    <row r="19" spans="1:119">
      <c r="A19" s="12"/>
      <c r="B19" s="25">
        <v>335.18</v>
      </c>
      <c r="C19" s="20" t="s">
        <v>69</v>
      </c>
      <c r="D19" s="46">
        <v>122782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122782</v>
      </c>
      <c r="O19" s="47">
        <f t="shared" si="2"/>
        <v>64.149425287356323</v>
      </c>
      <c r="P19" s="9"/>
    </row>
    <row r="20" spans="1:119">
      <c r="A20" s="12"/>
      <c r="B20" s="25">
        <v>337.1</v>
      </c>
      <c r="C20" s="20" t="s">
        <v>61</v>
      </c>
      <c r="D20" s="46">
        <v>1167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1167</v>
      </c>
      <c r="O20" s="47">
        <f t="shared" si="2"/>
        <v>0.60971786833855801</v>
      </c>
      <c r="P20" s="9"/>
    </row>
    <row r="21" spans="1:119">
      <c r="A21" s="12"/>
      <c r="B21" s="25">
        <v>337.4</v>
      </c>
      <c r="C21" s="20" t="s">
        <v>70</v>
      </c>
      <c r="D21" s="46">
        <v>30315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30315</v>
      </c>
      <c r="O21" s="47">
        <f t="shared" si="2"/>
        <v>15.838557993730408</v>
      </c>
      <c r="P21" s="9"/>
    </row>
    <row r="22" spans="1:119">
      <c r="A22" s="12"/>
      <c r="B22" s="25">
        <v>337.9</v>
      </c>
      <c r="C22" s="20" t="s">
        <v>22</v>
      </c>
      <c r="D22" s="46">
        <v>30422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30422</v>
      </c>
      <c r="O22" s="47">
        <f t="shared" si="2"/>
        <v>15.894461859979101</v>
      </c>
      <c r="P22" s="9"/>
    </row>
    <row r="23" spans="1:119" ht="15.75">
      <c r="A23" s="29" t="s">
        <v>28</v>
      </c>
      <c r="B23" s="30"/>
      <c r="C23" s="31"/>
      <c r="D23" s="32">
        <f t="shared" ref="D23:M23" si="5">SUM(D24:D24)</f>
        <v>0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1566308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32">
        <f t="shared" si="1"/>
        <v>1566308</v>
      </c>
      <c r="O23" s="45">
        <f t="shared" si="2"/>
        <v>818.34273772204801</v>
      </c>
      <c r="P23" s="10"/>
    </row>
    <row r="24" spans="1:119">
      <c r="A24" s="12"/>
      <c r="B24" s="25">
        <v>343.3</v>
      </c>
      <c r="C24" s="20" t="s">
        <v>30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1566308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1566308</v>
      </c>
      <c r="O24" s="47">
        <f t="shared" si="2"/>
        <v>818.34273772204801</v>
      </c>
      <c r="P24" s="9"/>
    </row>
    <row r="25" spans="1:119" ht="15.75">
      <c r="A25" s="29" t="s">
        <v>29</v>
      </c>
      <c r="B25" s="30"/>
      <c r="C25" s="31"/>
      <c r="D25" s="32">
        <f t="shared" ref="D25:M25" si="6">SUM(D26:D26)</f>
        <v>13072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1"/>
        <v>13072</v>
      </c>
      <c r="O25" s="45">
        <f t="shared" si="2"/>
        <v>6.8296760710553812</v>
      </c>
      <c r="P25" s="10"/>
    </row>
    <row r="26" spans="1:119">
      <c r="A26" s="13"/>
      <c r="B26" s="39">
        <v>351.5</v>
      </c>
      <c r="C26" s="21" t="s">
        <v>71</v>
      </c>
      <c r="D26" s="46">
        <v>13072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13072</v>
      </c>
      <c r="O26" s="47">
        <f t="shared" si="2"/>
        <v>6.8296760710553812</v>
      </c>
      <c r="P26" s="9"/>
    </row>
    <row r="27" spans="1:119" ht="15.75">
      <c r="A27" s="29" t="s">
        <v>3</v>
      </c>
      <c r="B27" s="30"/>
      <c r="C27" s="31"/>
      <c r="D27" s="32">
        <f t="shared" ref="D27:M27" si="7">SUM(D28:D29)</f>
        <v>94270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80886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si="1"/>
        <v>175156</v>
      </c>
      <c r="O27" s="45">
        <f t="shared" si="2"/>
        <v>91.513061650992682</v>
      </c>
      <c r="P27" s="10"/>
    </row>
    <row r="28" spans="1:119">
      <c r="A28" s="12"/>
      <c r="B28" s="25">
        <v>361.1</v>
      </c>
      <c r="C28" s="20" t="s">
        <v>34</v>
      </c>
      <c r="D28" s="46">
        <v>52909</v>
      </c>
      <c r="E28" s="46">
        <v>0</v>
      </c>
      <c r="F28" s="46">
        <v>0</v>
      </c>
      <c r="G28" s="46">
        <v>0</v>
      </c>
      <c r="H28" s="46">
        <v>0</v>
      </c>
      <c r="I28" s="46">
        <v>18030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70939</v>
      </c>
      <c r="O28" s="47">
        <f t="shared" si="2"/>
        <v>37.0632183908046</v>
      </c>
      <c r="P28" s="9"/>
    </row>
    <row r="29" spans="1:119">
      <c r="A29" s="12"/>
      <c r="B29" s="25">
        <v>369.9</v>
      </c>
      <c r="C29" s="20" t="s">
        <v>39</v>
      </c>
      <c r="D29" s="46">
        <v>41361</v>
      </c>
      <c r="E29" s="46">
        <v>0</v>
      </c>
      <c r="F29" s="46">
        <v>0</v>
      </c>
      <c r="G29" s="46">
        <v>0</v>
      </c>
      <c r="H29" s="46">
        <v>0</v>
      </c>
      <c r="I29" s="46">
        <v>62856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104217</v>
      </c>
      <c r="O29" s="47">
        <f t="shared" si="2"/>
        <v>54.449843260188089</v>
      </c>
      <c r="P29" s="9"/>
    </row>
    <row r="30" spans="1:119" ht="15.75">
      <c r="A30" s="29" t="s">
        <v>54</v>
      </c>
      <c r="B30" s="30"/>
      <c r="C30" s="31"/>
      <c r="D30" s="32">
        <f t="shared" ref="D30:M30" si="8">SUM(D31:D31)</f>
        <v>50000</v>
      </c>
      <c r="E30" s="32">
        <f t="shared" si="8"/>
        <v>0</v>
      </c>
      <c r="F30" s="32">
        <f t="shared" si="8"/>
        <v>0</v>
      </c>
      <c r="G30" s="32">
        <f t="shared" si="8"/>
        <v>0</v>
      </c>
      <c r="H30" s="32">
        <f t="shared" si="8"/>
        <v>0</v>
      </c>
      <c r="I30" s="32">
        <f t="shared" si="8"/>
        <v>0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si="1"/>
        <v>50000</v>
      </c>
      <c r="O30" s="45">
        <f t="shared" si="2"/>
        <v>26.123301985370951</v>
      </c>
      <c r="P30" s="9"/>
    </row>
    <row r="31" spans="1:119" ht="15.75" thickBot="1">
      <c r="A31" s="12"/>
      <c r="B31" s="25">
        <v>381</v>
      </c>
      <c r="C31" s="20" t="s">
        <v>62</v>
      </c>
      <c r="D31" s="46">
        <v>50000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50000</v>
      </c>
      <c r="O31" s="47">
        <f t="shared" si="2"/>
        <v>26.123301985370951</v>
      </c>
      <c r="P31" s="9"/>
    </row>
    <row r="32" spans="1:119" ht="16.5" thickBot="1">
      <c r="A32" s="14" t="s">
        <v>31</v>
      </c>
      <c r="B32" s="23"/>
      <c r="C32" s="22"/>
      <c r="D32" s="15">
        <f t="shared" ref="D32:M32" si="9">SUM(D5,D10,D14,D23,D25,D27,D30)</f>
        <v>5109908</v>
      </c>
      <c r="E32" s="15">
        <f t="shared" si="9"/>
        <v>0</v>
      </c>
      <c r="F32" s="15">
        <f t="shared" si="9"/>
        <v>0</v>
      </c>
      <c r="G32" s="15">
        <f t="shared" si="9"/>
        <v>0</v>
      </c>
      <c r="H32" s="15">
        <f t="shared" si="9"/>
        <v>0</v>
      </c>
      <c r="I32" s="15">
        <f t="shared" si="9"/>
        <v>1647194</v>
      </c>
      <c r="J32" s="15">
        <f t="shared" si="9"/>
        <v>0</v>
      </c>
      <c r="K32" s="15">
        <f t="shared" si="9"/>
        <v>0</v>
      </c>
      <c r="L32" s="15">
        <f t="shared" si="9"/>
        <v>0</v>
      </c>
      <c r="M32" s="15">
        <f t="shared" si="9"/>
        <v>0</v>
      </c>
      <c r="N32" s="15">
        <f t="shared" si="1"/>
        <v>6757102</v>
      </c>
      <c r="O32" s="38">
        <f t="shared" si="2"/>
        <v>3530.3563218390805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40"/>
      <c r="B34" s="41"/>
      <c r="C34" s="41"/>
      <c r="D34" s="42"/>
      <c r="E34" s="42"/>
      <c r="F34" s="42"/>
      <c r="G34" s="42"/>
      <c r="H34" s="42"/>
      <c r="I34" s="42"/>
      <c r="J34" s="42"/>
      <c r="K34" s="42"/>
      <c r="L34" s="48" t="s">
        <v>86</v>
      </c>
      <c r="M34" s="48"/>
      <c r="N34" s="48"/>
      <c r="O34" s="43">
        <v>1914</v>
      </c>
    </row>
    <row r="35" spans="1:1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1"/>
    </row>
    <row r="36" spans="1:15" ht="15.75" customHeight="1" thickBot="1">
      <c r="A36" s="52" t="s">
        <v>50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4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40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41</v>
      </c>
      <c r="F4" s="34" t="s">
        <v>42</v>
      </c>
      <c r="G4" s="34" t="s">
        <v>43</v>
      </c>
      <c r="H4" s="34" t="s">
        <v>5</v>
      </c>
      <c r="I4" s="34" t="s">
        <v>6</v>
      </c>
      <c r="J4" s="35" t="s">
        <v>44</v>
      </c>
      <c r="K4" s="35" t="s">
        <v>7</v>
      </c>
      <c r="L4" s="35" t="s">
        <v>8</v>
      </c>
      <c r="M4" s="35" t="s">
        <v>9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SUM(D6:D9)</f>
        <v>3523030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5" si="1">SUM(D5:M5)</f>
        <v>3523030</v>
      </c>
      <c r="O5" s="33">
        <f t="shared" ref="O5:O35" si="2">(N5/O$37)</f>
        <v>1887.0005356186396</v>
      </c>
      <c r="P5" s="6"/>
    </row>
    <row r="6" spans="1:133">
      <c r="A6" s="12"/>
      <c r="B6" s="25">
        <v>311</v>
      </c>
      <c r="C6" s="20" t="s">
        <v>2</v>
      </c>
      <c r="D6" s="46">
        <v>3447545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3447545</v>
      </c>
      <c r="O6" s="47">
        <f t="shared" si="2"/>
        <v>1846.5693626138191</v>
      </c>
      <c r="P6" s="9"/>
    </row>
    <row r="7" spans="1:133">
      <c r="A7" s="12"/>
      <c r="B7" s="25">
        <v>312.10000000000002</v>
      </c>
      <c r="C7" s="20" t="s">
        <v>10</v>
      </c>
      <c r="D7" s="46">
        <v>33652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33652</v>
      </c>
      <c r="O7" s="47">
        <f t="shared" si="2"/>
        <v>18.02463845741832</v>
      </c>
      <c r="P7" s="9"/>
    </row>
    <row r="8" spans="1:133">
      <c r="A8" s="12"/>
      <c r="B8" s="25">
        <v>315</v>
      </c>
      <c r="C8" s="20" t="s">
        <v>65</v>
      </c>
      <c r="D8" s="46">
        <v>39828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39828</v>
      </c>
      <c r="O8" s="47">
        <f t="shared" si="2"/>
        <v>21.332619175147297</v>
      </c>
      <c r="P8" s="9"/>
    </row>
    <row r="9" spans="1:133">
      <c r="A9" s="12"/>
      <c r="B9" s="25">
        <v>316</v>
      </c>
      <c r="C9" s="20" t="s">
        <v>82</v>
      </c>
      <c r="D9" s="46">
        <v>2005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2005</v>
      </c>
      <c r="O9" s="47">
        <f t="shared" si="2"/>
        <v>1.0739153722549544</v>
      </c>
      <c r="P9" s="9"/>
    </row>
    <row r="10" spans="1:133" ht="15.75">
      <c r="A10" s="29" t="s">
        <v>12</v>
      </c>
      <c r="B10" s="30"/>
      <c r="C10" s="31"/>
      <c r="D10" s="32">
        <f t="shared" ref="D10:M10" si="3">SUM(D11:D13)</f>
        <v>1052401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1052401</v>
      </c>
      <c r="O10" s="45">
        <f t="shared" si="2"/>
        <v>563.68559185859669</v>
      </c>
      <c r="P10" s="10"/>
    </row>
    <row r="11" spans="1:133">
      <c r="A11" s="12"/>
      <c r="B11" s="25">
        <v>322</v>
      </c>
      <c r="C11" s="20" t="s">
        <v>0</v>
      </c>
      <c r="D11" s="46">
        <v>75387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75387</v>
      </c>
      <c r="O11" s="47">
        <f t="shared" si="2"/>
        <v>40.378682378146756</v>
      </c>
      <c r="P11" s="9"/>
    </row>
    <row r="12" spans="1:133">
      <c r="A12" s="12"/>
      <c r="B12" s="25">
        <v>323.10000000000002</v>
      </c>
      <c r="C12" s="20" t="s">
        <v>13</v>
      </c>
      <c r="D12" s="46">
        <v>224842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224842</v>
      </c>
      <c r="O12" s="47">
        <f t="shared" si="2"/>
        <v>120.42956614890198</v>
      </c>
      <c r="P12" s="9"/>
    </row>
    <row r="13" spans="1:133">
      <c r="A13" s="12"/>
      <c r="B13" s="25">
        <v>325.10000000000002</v>
      </c>
      <c r="C13" s="20" t="s">
        <v>58</v>
      </c>
      <c r="D13" s="46">
        <v>752172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752172</v>
      </c>
      <c r="O13" s="47">
        <f t="shared" si="2"/>
        <v>402.87734333154793</v>
      </c>
      <c r="P13" s="9"/>
    </row>
    <row r="14" spans="1:133" ht="15.75">
      <c r="A14" s="29" t="s">
        <v>14</v>
      </c>
      <c r="B14" s="30"/>
      <c r="C14" s="31"/>
      <c r="D14" s="32">
        <f t="shared" ref="D14:M14" si="4">SUM(D15:D23)</f>
        <v>1625375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1625375</v>
      </c>
      <c r="O14" s="45">
        <f t="shared" si="2"/>
        <v>870.5811462238886</v>
      </c>
      <c r="P14" s="10"/>
    </row>
    <row r="15" spans="1:133">
      <c r="A15" s="12"/>
      <c r="B15" s="25">
        <v>331.9</v>
      </c>
      <c r="C15" s="20" t="s">
        <v>66</v>
      </c>
      <c r="D15" s="46">
        <v>700331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700331</v>
      </c>
      <c r="O15" s="47">
        <f t="shared" si="2"/>
        <v>375.11033743974292</v>
      </c>
      <c r="P15" s="9"/>
    </row>
    <row r="16" spans="1:133">
      <c r="A16" s="12"/>
      <c r="B16" s="25">
        <v>334.1</v>
      </c>
      <c r="C16" s="20" t="s">
        <v>60</v>
      </c>
      <c r="D16" s="46">
        <v>1000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1000</v>
      </c>
      <c r="O16" s="47">
        <f t="shared" si="2"/>
        <v>0.53561863952865563</v>
      </c>
      <c r="P16" s="9"/>
    </row>
    <row r="17" spans="1:16">
      <c r="A17" s="12"/>
      <c r="B17" s="25">
        <v>335.12</v>
      </c>
      <c r="C17" s="20" t="s">
        <v>67</v>
      </c>
      <c r="D17" s="46">
        <v>41992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41992</v>
      </c>
      <c r="O17" s="47">
        <f t="shared" si="2"/>
        <v>22.491697911087307</v>
      </c>
      <c r="P17" s="9"/>
    </row>
    <row r="18" spans="1:16">
      <c r="A18" s="12"/>
      <c r="B18" s="25">
        <v>335.15</v>
      </c>
      <c r="C18" s="20" t="s">
        <v>68</v>
      </c>
      <c r="D18" s="46">
        <v>636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636</v>
      </c>
      <c r="O18" s="47">
        <f t="shared" si="2"/>
        <v>0.34065345474022496</v>
      </c>
      <c r="P18" s="9"/>
    </row>
    <row r="19" spans="1:16">
      <c r="A19" s="12"/>
      <c r="B19" s="25">
        <v>335.18</v>
      </c>
      <c r="C19" s="20" t="s">
        <v>69</v>
      </c>
      <c r="D19" s="46">
        <v>121046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121046</v>
      </c>
      <c r="O19" s="47">
        <f t="shared" si="2"/>
        <v>64.834493840385647</v>
      </c>
      <c r="P19" s="9"/>
    </row>
    <row r="20" spans="1:16">
      <c r="A20" s="12"/>
      <c r="B20" s="25">
        <v>337.1</v>
      </c>
      <c r="C20" s="20" t="s">
        <v>61</v>
      </c>
      <c r="D20" s="46">
        <v>3183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3183</v>
      </c>
      <c r="O20" s="47">
        <f t="shared" si="2"/>
        <v>1.7048741296197107</v>
      </c>
      <c r="P20" s="9"/>
    </row>
    <row r="21" spans="1:16">
      <c r="A21" s="12"/>
      <c r="B21" s="25">
        <v>337.4</v>
      </c>
      <c r="C21" s="20" t="s">
        <v>70</v>
      </c>
      <c r="D21" s="46">
        <v>26213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26213</v>
      </c>
      <c r="O21" s="47">
        <f t="shared" si="2"/>
        <v>14.040171397964649</v>
      </c>
      <c r="P21" s="9"/>
    </row>
    <row r="22" spans="1:16">
      <c r="A22" s="12"/>
      <c r="B22" s="25">
        <v>337.9</v>
      </c>
      <c r="C22" s="20" t="s">
        <v>22</v>
      </c>
      <c r="D22" s="46">
        <v>30974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30974</v>
      </c>
      <c r="O22" s="47">
        <f t="shared" si="2"/>
        <v>16.590251740760579</v>
      </c>
      <c r="P22" s="9"/>
    </row>
    <row r="23" spans="1:16">
      <c r="A23" s="12"/>
      <c r="B23" s="25">
        <v>338</v>
      </c>
      <c r="C23" s="20" t="s">
        <v>23</v>
      </c>
      <c r="D23" s="46">
        <v>700000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700000</v>
      </c>
      <c r="O23" s="47">
        <f t="shared" si="2"/>
        <v>374.9330476700589</v>
      </c>
      <c r="P23" s="9"/>
    </row>
    <row r="24" spans="1:16" ht="15.75">
      <c r="A24" s="29" t="s">
        <v>28</v>
      </c>
      <c r="B24" s="30"/>
      <c r="C24" s="31"/>
      <c r="D24" s="32">
        <f t="shared" ref="D24:M24" si="5">SUM(D25:D25)</f>
        <v>0</v>
      </c>
      <c r="E24" s="32">
        <f t="shared" si="5"/>
        <v>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1340663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32">
        <f t="shared" si="1"/>
        <v>1340663</v>
      </c>
      <c r="O24" s="45">
        <f t="shared" si="2"/>
        <v>718.08409212640595</v>
      </c>
      <c r="P24" s="10"/>
    </row>
    <row r="25" spans="1:16">
      <c r="A25" s="12"/>
      <c r="B25" s="25">
        <v>343.3</v>
      </c>
      <c r="C25" s="20" t="s">
        <v>30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1340663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1340663</v>
      </c>
      <c r="O25" s="47">
        <f t="shared" si="2"/>
        <v>718.08409212640595</v>
      </c>
      <c r="P25" s="9"/>
    </row>
    <row r="26" spans="1:16" ht="15.75">
      <c r="A26" s="29" t="s">
        <v>29</v>
      </c>
      <c r="B26" s="30"/>
      <c r="C26" s="31"/>
      <c r="D26" s="32">
        <f t="shared" ref="D26:M26" si="6">SUM(D27:D28)</f>
        <v>15849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1"/>
        <v>15849</v>
      </c>
      <c r="O26" s="45">
        <f t="shared" si="2"/>
        <v>8.4890198178896625</v>
      </c>
      <c r="P26" s="10"/>
    </row>
    <row r="27" spans="1:16">
      <c r="A27" s="13"/>
      <c r="B27" s="39">
        <v>351.5</v>
      </c>
      <c r="C27" s="21" t="s">
        <v>71</v>
      </c>
      <c r="D27" s="46">
        <v>15349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15349</v>
      </c>
      <c r="O27" s="47">
        <f t="shared" si="2"/>
        <v>8.221210498125334</v>
      </c>
      <c r="P27" s="9"/>
    </row>
    <row r="28" spans="1:16">
      <c r="A28" s="13"/>
      <c r="B28" s="39">
        <v>359</v>
      </c>
      <c r="C28" s="21" t="s">
        <v>52</v>
      </c>
      <c r="D28" s="46">
        <v>500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500</v>
      </c>
      <c r="O28" s="47">
        <f t="shared" si="2"/>
        <v>0.26780931976432781</v>
      </c>
      <c r="P28" s="9"/>
    </row>
    <row r="29" spans="1:16" ht="15.75">
      <c r="A29" s="29" t="s">
        <v>3</v>
      </c>
      <c r="B29" s="30"/>
      <c r="C29" s="31"/>
      <c r="D29" s="32">
        <f t="shared" ref="D29:M29" si="7">SUM(D30:D32)</f>
        <v>90094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69290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1"/>
        <v>159384</v>
      </c>
      <c r="O29" s="45">
        <f t="shared" si="2"/>
        <v>85.369041242635248</v>
      </c>
      <c r="P29" s="10"/>
    </row>
    <row r="30" spans="1:16">
      <c r="A30" s="12"/>
      <c r="B30" s="25">
        <v>361.1</v>
      </c>
      <c r="C30" s="20" t="s">
        <v>34</v>
      </c>
      <c r="D30" s="46">
        <v>22012</v>
      </c>
      <c r="E30" s="46">
        <v>0</v>
      </c>
      <c r="F30" s="46">
        <v>0</v>
      </c>
      <c r="G30" s="46">
        <v>0</v>
      </c>
      <c r="H30" s="46">
        <v>0</v>
      </c>
      <c r="I30" s="46">
        <v>5956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27968</v>
      </c>
      <c r="O30" s="47">
        <f t="shared" si="2"/>
        <v>14.98018211033744</v>
      </c>
      <c r="P30" s="9"/>
    </row>
    <row r="31" spans="1:16">
      <c r="A31" s="12"/>
      <c r="B31" s="25">
        <v>369.3</v>
      </c>
      <c r="C31" s="20" t="s">
        <v>83</v>
      </c>
      <c r="D31" s="46">
        <v>47337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47337</v>
      </c>
      <c r="O31" s="47">
        <f t="shared" si="2"/>
        <v>25.354579539367968</v>
      </c>
      <c r="P31" s="9"/>
    </row>
    <row r="32" spans="1:16">
      <c r="A32" s="12"/>
      <c r="B32" s="25">
        <v>369.9</v>
      </c>
      <c r="C32" s="20" t="s">
        <v>39</v>
      </c>
      <c r="D32" s="46">
        <v>20745</v>
      </c>
      <c r="E32" s="46">
        <v>0</v>
      </c>
      <c r="F32" s="46">
        <v>0</v>
      </c>
      <c r="G32" s="46">
        <v>0</v>
      </c>
      <c r="H32" s="46">
        <v>0</v>
      </c>
      <c r="I32" s="46">
        <v>63334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84079</v>
      </c>
      <c r="O32" s="47">
        <f t="shared" si="2"/>
        <v>45.034279592929835</v>
      </c>
      <c r="P32" s="9"/>
    </row>
    <row r="33" spans="1:119" ht="15.75">
      <c r="A33" s="29" t="s">
        <v>54</v>
      </c>
      <c r="B33" s="30"/>
      <c r="C33" s="31"/>
      <c r="D33" s="32">
        <f t="shared" ref="D33:M33" si="8">SUM(D34:D34)</f>
        <v>50000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si="1"/>
        <v>50000</v>
      </c>
      <c r="O33" s="45">
        <f t="shared" si="2"/>
        <v>26.780931976432779</v>
      </c>
      <c r="P33" s="9"/>
    </row>
    <row r="34" spans="1:119" ht="15.75" thickBot="1">
      <c r="A34" s="12"/>
      <c r="B34" s="25">
        <v>381</v>
      </c>
      <c r="C34" s="20" t="s">
        <v>62</v>
      </c>
      <c r="D34" s="46">
        <v>50000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50000</v>
      </c>
      <c r="O34" s="47">
        <f t="shared" si="2"/>
        <v>26.780931976432779</v>
      </c>
      <c r="P34" s="9"/>
    </row>
    <row r="35" spans="1:119" ht="16.5" thickBot="1">
      <c r="A35" s="14" t="s">
        <v>31</v>
      </c>
      <c r="B35" s="23"/>
      <c r="C35" s="22"/>
      <c r="D35" s="15">
        <f t="shared" ref="D35:M35" si="9">SUM(D5,D10,D14,D24,D26,D29,D33)</f>
        <v>6356749</v>
      </c>
      <c r="E35" s="15">
        <f t="shared" si="9"/>
        <v>0</v>
      </c>
      <c r="F35" s="15">
        <f t="shared" si="9"/>
        <v>0</v>
      </c>
      <c r="G35" s="15">
        <f t="shared" si="9"/>
        <v>0</v>
      </c>
      <c r="H35" s="15">
        <f t="shared" si="9"/>
        <v>0</v>
      </c>
      <c r="I35" s="15">
        <f t="shared" si="9"/>
        <v>1409953</v>
      </c>
      <c r="J35" s="15">
        <f t="shared" si="9"/>
        <v>0</v>
      </c>
      <c r="K35" s="15">
        <f t="shared" si="9"/>
        <v>0</v>
      </c>
      <c r="L35" s="15">
        <f t="shared" si="9"/>
        <v>0</v>
      </c>
      <c r="M35" s="15">
        <f t="shared" si="9"/>
        <v>0</v>
      </c>
      <c r="N35" s="15">
        <f t="shared" si="1"/>
        <v>7766702</v>
      </c>
      <c r="O35" s="38">
        <f t="shared" si="2"/>
        <v>4159.9903588644884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40"/>
      <c r="B37" s="41"/>
      <c r="C37" s="41"/>
      <c r="D37" s="42"/>
      <c r="E37" s="42"/>
      <c r="F37" s="42"/>
      <c r="G37" s="42"/>
      <c r="H37" s="42"/>
      <c r="I37" s="42"/>
      <c r="J37" s="42"/>
      <c r="K37" s="42"/>
      <c r="L37" s="48" t="s">
        <v>84</v>
      </c>
      <c r="M37" s="48"/>
      <c r="N37" s="48"/>
      <c r="O37" s="43">
        <v>1867</v>
      </c>
    </row>
    <row r="38" spans="1:119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1"/>
    </row>
    <row r="39" spans="1:119" ht="15.75" customHeight="1" thickBot="1">
      <c r="A39" s="52" t="s">
        <v>50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4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40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41</v>
      </c>
      <c r="F4" s="34" t="s">
        <v>42</v>
      </c>
      <c r="G4" s="34" t="s">
        <v>43</v>
      </c>
      <c r="H4" s="34" t="s">
        <v>5</v>
      </c>
      <c r="I4" s="34" t="s">
        <v>6</v>
      </c>
      <c r="J4" s="35" t="s">
        <v>44</v>
      </c>
      <c r="K4" s="35" t="s">
        <v>7</v>
      </c>
      <c r="L4" s="35" t="s">
        <v>8</v>
      </c>
      <c r="M4" s="35" t="s">
        <v>9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SUM(D6:D8)</f>
        <v>3320582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2" si="1">SUM(D5:M5)</f>
        <v>3320582</v>
      </c>
      <c r="O5" s="33">
        <f t="shared" ref="O5:O32" si="2">(N5/O$34)</f>
        <v>1780.4729222520107</v>
      </c>
      <c r="P5" s="6"/>
    </row>
    <row r="6" spans="1:133">
      <c r="A6" s="12"/>
      <c r="B6" s="25">
        <v>311</v>
      </c>
      <c r="C6" s="20" t="s">
        <v>2</v>
      </c>
      <c r="D6" s="46">
        <v>3254441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3254441</v>
      </c>
      <c r="O6" s="47">
        <f t="shared" si="2"/>
        <v>1745.0085790884718</v>
      </c>
      <c r="P6" s="9"/>
    </row>
    <row r="7" spans="1:133">
      <c r="A7" s="12"/>
      <c r="B7" s="25">
        <v>312.10000000000002</v>
      </c>
      <c r="C7" s="20" t="s">
        <v>10</v>
      </c>
      <c r="D7" s="46">
        <v>33248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33248</v>
      </c>
      <c r="O7" s="47">
        <f t="shared" si="2"/>
        <v>17.82734584450402</v>
      </c>
      <c r="P7" s="9"/>
    </row>
    <row r="8" spans="1:133">
      <c r="A8" s="12"/>
      <c r="B8" s="25">
        <v>315</v>
      </c>
      <c r="C8" s="20" t="s">
        <v>65</v>
      </c>
      <c r="D8" s="46">
        <v>32893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32893</v>
      </c>
      <c r="O8" s="47">
        <f t="shared" si="2"/>
        <v>17.636997319034851</v>
      </c>
      <c r="P8" s="9"/>
    </row>
    <row r="9" spans="1:133" ht="15.75">
      <c r="A9" s="29" t="s">
        <v>12</v>
      </c>
      <c r="B9" s="30"/>
      <c r="C9" s="31"/>
      <c r="D9" s="32">
        <f t="shared" ref="D9:M9" si="3">SUM(D10:D12)</f>
        <v>1080886</v>
      </c>
      <c r="E9" s="32">
        <f t="shared" si="3"/>
        <v>0</v>
      </c>
      <c r="F9" s="32">
        <f t="shared" si="3"/>
        <v>0</v>
      </c>
      <c r="G9" s="32">
        <f t="shared" si="3"/>
        <v>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4">
        <f t="shared" si="1"/>
        <v>1080886</v>
      </c>
      <c r="O9" s="45">
        <f t="shared" si="2"/>
        <v>579.56353887399462</v>
      </c>
      <c r="P9" s="10"/>
    </row>
    <row r="10" spans="1:133">
      <c r="A10" s="12"/>
      <c r="B10" s="25">
        <v>322</v>
      </c>
      <c r="C10" s="20" t="s">
        <v>0</v>
      </c>
      <c r="D10" s="46">
        <v>104459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104459</v>
      </c>
      <c r="O10" s="47">
        <f t="shared" si="2"/>
        <v>56.010187667560324</v>
      </c>
      <c r="P10" s="9"/>
    </row>
    <row r="11" spans="1:133">
      <c r="A11" s="12"/>
      <c r="B11" s="25">
        <v>323.10000000000002</v>
      </c>
      <c r="C11" s="20" t="s">
        <v>13</v>
      </c>
      <c r="D11" s="46">
        <v>225760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225760</v>
      </c>
      <c r="O11" s="47">
        <f t="shared" si="2"/>
        <v>121.05093833780161</v>
      </c>
      <c r="P11" s="9"/>
    </row>
    <row r="12" spans="1:133">
      <c r="A12" s="12"/>
      <c r="B12" s="25">
        <v>325.10000000000002</v>
      </c>
      <c r="C12" s="20" t="s">
        <v>58</v>
      </c>
      <c r="D12" s="46">
        <v>750667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750667</v>
      </c>
      <c r="O12" s="47">
        <f t="shared" si="2"/>
        <v>402.50241286863269</v>
      </c>
      <c r="P12" s="9"/>
    </row>
    <row r="13" spans="1:133" ht="15.75">
      <c r="A13" s="29" t="s">
        <v>14</v>
      </c>
      <c r="B13" s="30"/>
      <c r="C13" s="31"/>
      <c r="D13" s="32">
        <f t="shared" ref="D13:M13" si="4">SUM(D14:D21)</f>
        <v>3245318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3245318</v>
      </c>
      <c r="O13" s="45">
        <f t="shared" si="2"/>
        <v>1740.1168900804289</v>
      </c>
      <c r="P13" s="10"/>
    </row>
    <row r="14" spans="1:133">
      <c r="A14" s="12"/>
      <c r="B14" s="25">
        <v>331.9</v>
      </c>
      <c r="C14" s="20" t="s">
        <v>66</v>
      </c>
      <c r="D14" s="46">
        <v>3035680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3035680</v>
      </c>
      <c r="O14" s="47">
        <f t="shared" si="2"/>
        <v>1627.710455764075</v>
      </c>
      <c r="P14" s="9"/>
    </row>
    <row r="15" spans="1:133">
      <c r="A15" s="12"/>
      <c r="B15" s="25">
        <v>334.1</v>
      </c>
      <c r="C15" s="20" t="s">
        <v>60</v>
      </c>
      <c r="D15" s="46">
        <v>1000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1000</v>
      </c>
      <c r="O15" s="47">
        <f t="shared" si="2"/>
        <v>0.53619302949061665</v>
      </c>
      <c r="P15" s="9"/>
    </row>
    <row r="16" spans="1:133">
      <c r="A16" s="12"/>
      <c r="B16" s="25">
        <v>335.12</v>
      </c>
      <c r="C16" s="20" t="s">
        <v>67</v>
      </c>
      <c r="D16" s="46">
        <v>39231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39231</v>
      </c>
      <c r="O16" s="47">
        <f t="shared" si="2"/>
        <v>21.035388739946381</v>
      </c>
      <c r="P16" s="9"/>
    </row>
    <row r="17" spans="1:119">
      <c r="A17" s="12"/>
      <c r="B17" s="25">
        <v>335.15</v>
      </c>
      <c r="C17" s="20" t="s">
        <v>68</v>
      </c>
      <c r="D17" s="46">
        <v>636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636</v>
      </c>
      <c r="O17" s="47">
        <f t="shared" si="2"/>
        <v>0.34101876675603215</v>
      </c>
      <c r="P17" s="9"/>
    </row>
    <row r="18" spans="1:119">
      <c r="A18" s="12"/>
      <c r="B18" s="25">
        <v>335.18</v>
      </c>
      <c r="C18" s="20" t="s">
        <v>69</v>
      </c>
      <c r="D18" s="46">
        <v>116586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116586</v>
      </c>
      <c r="O18" s="47">
        <f t="shared" si="2"/>
        <v>62.512600536193027</v>
      </c>
      <c r="P18" s="9"/>
    </row>
    <row r="19" spans="1:119">
      <c r="A19" s="12"/>
      <c r="B19" s="25">
        <v>337.1</v>
      </c>
      <c r="C19" s="20" t="s">
        <v>61</v>
      </c>
      <c r="D19" s="46">
        <v>8511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8511</v>
      </c>
      <c r="O19" s="47">
        <f t="shared" si="2"/>
        <v>4.5635388739946379</v>
      </c>
      <c r="P19" s="9"/>
    </row>
    <row r="20" spans="1:119">
      <c r="A20" s="12"/>
      <c r="B20" s="25">
        <v>337.4</v>
      </c>
      <c r="C20" s="20" t="s">
        <v>70</v>
      </c>
      <c r="D20" s="46">
        <v>25013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25013</v>
      </c>
      <c r="O20" s="47">
        <f t="shared" si="2"/>
        <v>13.411796246648793</v>
      </c>
      <c r="P20" s="9"/>
    </row>
    <row r="21" spans="1:119">
      <c r="A21" s="12"/>
      <c r="B21" s="25">
        <v>337.9</v>
      </c>
      <c r="C21" s="20" t="s">
        <v>22</v>
      </c>
      <c r="D21" s="46">
        <v>18661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18661</v>
      </c>
      <c r="O21" s="47">
        <f t="shared" si="2"/>
        <v>10.005898123324396</v>
      </c>
      <c r="P21" s="9"/>
    </row>
    <row r="22" spans="1:119" ht="15.75">
      <c r="A22" s="29" t="s">
        <v>28</v>
      </c>
      <c r="B22" s="30"/>
      <c r="C22" s="31"/>
      <c r="D22" s="32">
        <f t="shared" ref="D22:M22" si="5">SUM(D23:D23)</f>
        <v>0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1239884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1"/>
        <v>1239884</v>
      </c>
      <c r="O22" s="45">
        <f t="shared" si="2"/>
        <v>664.81715817694374</v>
      </c>
      <c r="P22" s="10"/>
    </row>
    <row r="23" spans="1:119">
      <c r="A23" s="12"/>
      <c r="B23" s="25">
        <v>343.4</v>
      </c>
      <c r="C23" s="20" t="s">
        <v>79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1239884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1239884</v>
      </c>
      <c r="O23" s="47">
        <f t="shared" si="2"/>
        <v>664.81715817694374</v>
      </c>
      <c r="P23" s="9"/>
    </row>
    <row r="24" spans="1:119" ht="15.75">
      <c r="A24" s="29" t="s">
        <v>29</v>
      </c>
      <c r="B24" s="30"/>
      <c r="C24" s="31"/>
      <c r="D24" s="32">
        <f t="shared" ref="D24:M24" si="6">SUM(D25:D26)</f>
        <v>13983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1"/>
        <v>13983</v>
      </c>
      <c r="O24" s="45">
        <f t="shared" si="2"/>
        <v>7.4975871313672924</v>
      </c>
      <c r="P24" s="10"/>
    </row>
    <row r="25" spans="1:119">
      <c r="A25" s="13"/>
      <c r="B25" s="39">
        <v>351.5</v>
      </c>
      <c r="C25" s="21" t="s">
        <v>71</v>
      </c>
      <c r="D25" s="46">
        <v>13483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13483</v>
      </c>
      <c r="O25" s="47">
        <f t="shared" si="2"/>
        <v>7.2294906166219839</v>
      </c>
      <c r="P25" s="9"/>
    </row>
    <row r="26" spans="1:119">
      <c r="A26" s="13"/>
      <c r="B26" s="39">
        <v>359</v>
      </c>
      <c r="C26" s="21" t="s">
        <v>52</v>
      </c>
      <c r="D26" s="46">
        <v>500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500</v>
      </c>
      <c r="O26" s="47">
        <f t="shared" si="2"/>
        <v>0.26809651474530832</v>
      </c>
      <c r="P26" s="9"/>
    </row>
    <row r="27" spans="1:119" ht="15.75">
      <c r="A27" s="29" t="s">
        <v>3</v>
      </c>
      <c r="B27" s="30"/>
      <c r="C27" s="31"/>
      <c r="D27" s="32">
        <f t="shared" ref="D27:M27" si="7">SUM(D28:D29)</f>
        <v>38762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61893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si="1"/>
        <v>100655</v>
      </c>
      <c r="O27" s="45">
        <f t="shared" si="2"/>
        <v>53.970509383378015</v>
      </c>
      <c r="P27" s="10"/>
    </row>
    <row r="28" spans="1:119">
      <c r="A28" s="12"/>
      <c r="B28" s="25">
        <v>361.1</v>
      </c>
      <c r="C28" s="20" t="s">
        <v>34</v>
      </c>
      <c r="D28" s="46">
        <v>1074</v>
      </c>
      <c r="E28" s="46">
        <v>0</v>
      </c>
      <c r="F28" s="46">
        <v>0</v>
      </c>
      <c r="G28" s="46">
        <v>0</v>
      </c>
      <c r="H28" s="46">
        <v>0</v>
      </c>
      <c r="I28" s="46">
        <v>751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1825</v>
      </c>
      <c r="O28" s="47">
        <f t="shared" si="2"/>
        <v>0.97855227882037532</v>
      </c>
      <c r="P28" s="9"/>
    </row>
    <row r="29" spans="1:119">
      <c r="A29" s="12"/>
      <c r="B29" s="25">
        <v>369.9</v>
      </c>
      <c r="C29" s="20" t="s">
        <v>39</v>
      </c>
      <c r="D29" s="46">
        <v>37688</v>
      </c>
      <c r="E29" s="46">
        <v>0</v>
      </c>
      <c r="F29" s="46">
        <v>0</v>
      </c>
      <c r="G29" s="46">
        <v>0</v>
      </c>
      <c r="H29" s="46">
        <v>0</v>
      </c>
      <c r="I29" s="46">
        <v>61142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98830</v>
      </c>
      <c r="O29" s="47">
        <f t="shared" si="2"/>
        <v>52.991957104557642</v>
      </c>
      <c r="P29" s="9"/>
    </row>
    <row r="30" spans="1:119" ht="15.75">
      <c r="A30" s="29" t="s">
        <v>54</v>
      </c>
      <c r="B30" s="30"/>
      <c r="C30" s="31"/>
      <c r="D30" s="32">
        <f t="shared" ref="D30:M30" si="8">SUM(D31:D31)</f>
        <v>275000</v>
      </c>
      <c r="E30" s="32">
        <f t="shared" si="8"/>
        <v>0</v>
      </c>
      <c r="F30" s="32">
        <f t="shared" si="8"/>
        <v>0</v>
      </c>
      <c r="G30" s="32">
        <f t="shared" si="8"/>
        <v>0</v>
      </c>
      <c r="H30" s="32">
        <f t="shared" si="8"/>
        <v>0</v>
      </c>
      <c r="I30" s="32">
        <f t="shared" si="8"/>
        <v>0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si="1"/>
        <v>275000</v>
      </c>
      <c r="O30" s="45">
        <f t="shared" si="2"/>
        <v>147.45308310991956</v>
      </c>
      <c r="P30" s="9"/>
    </row>
    <row r="31" spans="1:119" ht="15.75" thickBot="1">
      <c r="A31" s="12"/>
      <c r="B31" s="25">
        <v>381</v>
      </c>
      <c r="C31" s="20" t="s">
        <v>62</v>
      </c>
      <c r="D31" s="46">
        <v>275000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275000</v>
      </c>
      <c r="O31" s="47">
        <f t="shared" si="2"/>
        <v>147.45308310991956</v>
      </c>
      <c r="P31" s="9"/>
    </row>
    <row r="32" spans="1:119" ht="16.5" thickBot="1">
      <c r="A32" s="14" t="s">
        <v>31</v>
      </c>
      <c r="B32" s="23"/>
      <c r="C32" s="22"/>
      <c r="D32" s="15">
        <f t="shared" ref="D32:M32" si="9">SUM(D5,D9,D13,D22,D24,D27,D30)</f>
        <v>7974531</v>
      </c>
      <c r="E32" s="15">
        <f t="shared" si="9"/>
        <v>0</v>
      </c>
      <c r="F32" s="15">
        <f t="shared" si="9"/>
        <v>0</v>
      </c>
      <c r="G32" s="15">
        <f t="shared" si="9"/>
        <v>0</v>
      </c>
      <c r="H32" s="15">
        <f t="shared" si="9"/>
        <v>0</v>
      </c>
      <c r="I32" s="15">
        <f t="shared" si="9"/>
        <v>1301777</v>
      </c>
      <c r="J32" s="15">
        <f t="shared" si="9"/>
        <v>0</v>
      </c>
      <c r="K32" s="15">
        <f t="shared" si="9"/>
        <v>0</v>
      </c>
      <c r="L32" s="15">
        <f t="shared" si="9"/>
        <v>0</v>
      </c>
      <c r="M32" s="15">
        <f t="shared" si="9"/>
        <v>0</v>
      </c>
      <c r="N32" s="15">
        <f t="shared" si="1"/>
        <v>9276308</v>
      </c>
      <c r="O32" s="38">
        <f t="shared" si="2"/>
        <v>4973.8916890080427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40"/>
      <c r="B34" s="41"/>
      <c r="C34" s="41"/>
      <c r="D34" s="42"/>
      <c r="E34" s="42"/>
      <c r="F34" s="42"/>
      <c r="G34" s="42"/>
      <c r="H34" s="42"/>
      <c r="I34" s="42"/>
      <c r="J34" s="42"/>
      <c r="K34" s="42"/>
      <c r="L34" s="48" t="s">
        <v>80</v>
      </c>
      <c r="M34" s="48"/>
      <c r="N34" s="48"/>
      <c r="O34" s="43">
        <v>1865</v>
      </c>
    </row>
    <row r="35" spans="1:1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1"/>
    </row>
    <row r="36" spans="1:15" ht="15.75" customHeight="1" thickBot="1">
      <c r="A36" s="52" t="s">
        <v>50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4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2023-10-03T17:26:36Z</cp:lastPrinted>
  <dcterms:created xsi:type="dcterms:W3CDTF">2000-08-31T21:26:31Z</dcterms:created>
  <dcterms:modified xsi:type="dcterms:W3CDTF">2023-10-03T17:26:51Z</dcterms:modified>
</cp:coreProperties>
</file>