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</sheets>
  <definedNames>
    <definedName name="_xlnm.Print_Area" localSheetId="13">'2008'!$A$1:$O$54</definedName>
    <definedName name="_xlnm.Print_Area" localSheetId="12">'2009'!$A$1:$O$55</definedName>
    <definedName name="_xlnm.Print_Area" localSheetId="11">'2010'!$A$1:$O$58</definedName>
    <definedName name="_xlnm.Print_Area" localSheetId="10">'2011'!$A$1:$O$56</definedName>
    <definedName name="_xlnm.Print_Area" localSheetId="9">'2012'!$A$1:$O$56</definedName>
    <definedName name="_xlnm.Print_Area" localSheetId="8">'2013'!$A$1:$O$54</definedName>
    <definedName name="_xlnm.Print_Area" localSheetId="7">'2014'!$A$1:$O$60</definedName>
    <definedName name="_xlnm.Print_Area" localSheetId="6">'2015'!$A$1:$O$53</definedName>
    <definedName name="_xlnm.Print_Area" localSheetId="5">'2016'!$A$1:$O$53</definedName>
    <definedName name="_xlnm.Print_Area" localSheetId="4">'2017'!$A$1:$O$54</definedName>
    <definedName name="_xlnm.Print_Area" localSheetId="3">'2018'!$A$1:$O$49</definedName>
    <definedName name="_xlnm.Print_Area" localSheetId="2">'2019'!$A$1:$O$53</definedName>
    <definedName name="_xlnm.Print_Area" localSheetId="1">'2020'!$A$1:$O$52</definedName>
    <definedName name="_xlnm.Print_Area" localSheetId="0">'2021'!$A$1:$P$50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E46" i="46" l="1"/>
  <c r="F46" i="46"/>
  <c r="G46" i="46"/>
  <c r="H46" i="46"/>
  <c r="I46" i="46"/>
  <c r="J46" i="46"/>
  <c r="K46" i="46"/>
  <c r="L46" i="46"/>
  <c r="M46" i="46"/>
  <c r="N46" i="46"/>
  <c r="D46" i="46"/>
  <c r="O45" i="46"/>
  <c r="P45" i="46"/>
  <c r="O44" i="46"/>
  <c r="P44" i="46"/>
  <c r="O43" i="46"/>
  <c r="P43" i="46"/>
  <c r="O42" i="46"/>
  <c r="P42" i="46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/>
  <c r="N36" i="46"/>
  <c r="M36" i="46"/>
  <c r="L36" i="46"/>
  <c r="K36" i="46"/>
  <c r="J36" i="46"/>
  <c r="I36" i="46"/>
  <c r="H36" i="46"/>
  <c r="G36" i="46"/>
  <c r="F36" i="46"/>
  <c r="E36" i="46"/>
  <c r="D36" i="46"/>
  <c r="O35" i="46"/>
  <c r="P35" i="46"/>
  <c r="O34" i="46"/>
  <c r="P34" i="46"/>
  <c r="O33" i="46"/>
  <c r="P33" i="46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O19" i="46"/>
  <c r="P19" i="46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N45" i="44"/>
  <c r="O45" i="44"/>
  <c r="N44" i="44"/>
  <c r="O44" i="44"/>
  <c r="N43" i="44"/>
  <c r="O43" i="44"/>
  <c r="N42" i="44"/>
  <c r="O42" i="44"/>
  <c r="N41" i="44"/>
  <c r="O41" i="44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/>
  <c r="N32" i="44"/>
  <c r="O32" i="44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45" i="43"/>
  <c r="F45" i="43"/>
  <c r="G45" i="43"/>
  <c r="H45" i="43"/>
  <c r="I45" i="43"/>
  <c r="J45" i="43"/>
  <c r="K45" i="43"/>
  <c r="L45" i="43"/>
  <c r="M45" i="43"/>
  <c r="D45" i="43"/>
  <c r="N44" i="43"/>
  <c r="O44" i="43"/>
  <c r="N43" i="43"/>
  <c r="O43" i="43"/>
  <c r="N42" i="43"/>
  <c r="O42" i="43"/>
  <c r="N41" i="43"/>
  <c r="O41" i="43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/>
  <c r="N46" i="42"/>
  <c r="O46" i="42"/>
  <c r="N45" i="42"/>
  <c r="O45" i="42"/>
  <c r="N44" i="42"/>
  <c r="O44" i="42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49" i="41"/>
  <c r="F49" i="41"/>
  <c r="G49" i="41"/>
  <c r="H49" i="41"/>
  <c r="I49" i="41"/>
  <c r="J49" i="41"/>
  <c r="K49" i="41"/>
  <c r="L49" i="41"/>
  <c r="M49" i="41"/>
  <c r="D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49" i="40"/>
  <c r="F49" i="40"/>
  <c r="G49" i="40"/>
  <c r="H49" i="40"/>
  <c r="I49" i="40"/>
  <c r="J49" i="40"/>
  <c r="K49" i="40"/>
  <c r="L49" i="40"/>
  <c r="M49" i="40"/>
  <c r="D49" i="40"/>
  <c r="N48" i="40"/>
  <c r="O48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M41" i="40"/>
  <c r="L41" i="40"/>
  <c r="K41" i="40"/>
  <c r="J41" i="40"/>
  <c r="I41" i="40"/>
  <c r="H41" i="40"/>
  <c r="G41" i="40"/>
  <c r="F41" i="40"/>
  <c r="E41" i="40"/>
  <c r="D41" i="40"/>
  <c r="N40" i="40"/>
  <c r="O40" i="40"/>
  <c r="N39" i="40"/>
  <c r="O39" i="40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5" i="39"/>
  <c r="O55" i="39"/>
  <c r="N54" i="39"/>
  <c r="O54" i="39"/>
  <c r="N53" i="39"/>
  <c r="O53" i="39"/>
  <c r="M52" i="39"/>
  <c r="L52" i="39"/>
  <c r="K52" i="39"/>
  <c r="J52" i="39"/>
  <c r="I52" i="39"/>
  <c r="H52" i="39"/>
  <c r="G52" i="39"/>
  <c r="F52" i="39"/>
  <c r="E52" i="39"/>
  <c r="D52" i="39"/>
  <c r="N51" i="39"/>
  <c r="O51" i="39"/>
  <c r="N50" i="39"/>
  <c r="O50" i="39"/>
  <c r="N49" i="39"/>
  <c r="O49" i="39"/>
  <c r="N48" i="39"/>
  <c r="O48" i="39"/>
  <c r="N47" i="39"/>
  <c r="O47" i="39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/>
  <c r="N42" i="39"/>
  <c r="O42" i="39"/>
  <c r="M41" i="39"/>
  <c r="L41" i="39"/>
  <c r="K41" i="39"/>
  <c r="J41" i="39"/>
  <c r="I41" i="39"/>
  <c r="H41" i="39"/>
  <c r="G41" i="39"/>
  <c r="F41" i="39"/>
  <c r="E41" i="39"/>
  <c r="D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M33" i="39"/>
  <c r="L33" i="39"/>
  <c r="K33" i="39"/>
  <c r="J33" i="39"/>
  <c r="I33" i="39"/>
  <c r="H33" i="39"/>
  <c r="G33" i="39"/>
  <c r="F33" i="39"/>
  <c r="E33" i="39"/>
  <c r="D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49" i="38"/>
  <c r="O49" i="38"/>
  <c r="M48" i="38"/>
  <c r="L48" i="38"/>
  <c r="K48" i="38"/>
  <c r="J48" i="38"/>
  <c r="I48" i="38"/>
  <c r="H48" i="38"/>
  <c r="G48" i="38"/>
  <c r="F48" i="38"/>
  <c r="E48" i="38"/>
  <c r="D48" i="38"/>
  <c r="N47" i="38"/>
  <c r="O47" i="38"/>
  <c r="N46" i="38"/>
  <c r="O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M39" i="38"/>
  <c r="L39" i="38"/>
  <c r="K39" i="38"/>
  <c r="J39" i="38"/>
  <c r="I39" i="38"/>
  <c r="H39" i="38"/>
  <c r="G39" i="38"/>
  <c r="F39" i="38"/>
  <c r="E39" i="38"/>
  <c r="D39" i="38"/>
  <c r="N38" i="38"/>
  <c r="O38" i="38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K50" i="38"/>
  <c r="J5" i="38"/>
  <c r="I5" i="38"/>
  <c r="H5" i="38"/>
  <c r="G5" i="38"/>
  <c r="G50" i="38"/>
  <c r="F5" i="38"/>
  <c r="E5" i="38"/>
  <c r="D5" i="38"/>
  <c r="N49" i="37"/>
  <c r="O49" i="37"/>
  <c r="M48" i="37"/>
  <c r="L48" i="37"/>
  <c r="K48" i="37"/>
  <c r="J48" i="37"/>
  <c r="I48" i="37"/>
  <c r="H48" i="37"/>
  <c r="G48" i="37"/>
  <c r="F48" i="37"/>
  <c r="E48" i="37"/>
  <c r="D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M41" i="37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/>
  <c r="N38" i="37"/>
  <c r="O38" i="37"/>
  <c r="M37" i="37"/>
  <c r="L37" i="37"/>
  <c r="K37" i="37"/>
  <c r="J37" i="37"/>
  <c r="I37" i="37"/>
  <c r="H37" i="37"/>
  <c r="G37" i="37"/>
  <c r="F37" i="37"/>
  <c r="E37" i="37"/>
  <c r="D37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J50" i="37"/>
  <c r="I5" i="37"/>
  <c r="H5" i="37"/>
  <c r="G5" i="37"/>
  <c r="F5" i="37"/>
  <c r="E5" i="37"/>
  <c r="D5" i="37"/>
  <c r="N51" i="36"/>
  <c r="O51" i="36"/>
  <c r="N50" i="36"/>
  <c r="O50" i="36"/>
  <c r="N49" i="36"/>
  <c r="O49" i="36"/>
  <c r="N48" i="36"/>
  <c r="O48" i="36"/>
  <c r="N47" i="36"/>
  <c r="O47" i="36"/>
  <c r="N46" i="36"/>
  <c r="O46" i="36"/>
  <c r="M45" i="36"/>
  <c r="L45" i="36"/>
  <c r="K45" i="36"/>
  <c r="J45" i="36"/>
  <c r="I45" i="36"/>
  <c r="H45" i="36"/>
  <c r="G45" i="36"/>
  <c r="F45" i="36"/>
  <c r="E45" i="36"/>
  <c r="N45" i="36"/>
  <c r="O45" i="36"/>
  <c r="D45" i="36"/>
  <c r="N44" i="36"/>
  <c r="O44" i="36"/>
  <c r="N43" i="36"/>
  <c r="O43" i="36"/>
  <c r="N42" i="36"/>
  <c r="O42" i="36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M32" i="36"/>
  <c r="L32" i="36"/>
  <c r="K32" i="36"/>
  <c r="J32" i="36"/>
  <c r="I32" i="36"/>
  <c r="H32" i="36"/>
  <c r="G32" i="36"/>
  <c r="F32" i="36"/>
  <c r="E32" i="36"/>
  <c r="D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/>
  <c r="N17" i="36"/>
  <c r="O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N13" i="36"/>
  <c r="O13" i="36"/>
  <c r="F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52" i="36"/>
  <c r="K5" i="36"/>
  <c r="J5" i="36"/>
  <c r="I5" i="36"/>
  <c r="H5" i="36"/>
  <c r="H52" i="36"/>
  <c r="G5" i="36"/>
  <c r="F5" i="36"/>
  <c r="E5" i="36"/>
  <c r="E52" i="36"/>
  <c r="D5" i="36"/>
  <c r="N51" i="35"/>
  <c r="O51" i="35"/>
  <c r="M50" i="35"/>
  <c r="L50" i="35"/>
  <c r="K50" i="35"/>
  <c r="J50" i="35"/>
  <c r="I50" i="35"/>
  <c r="H50" i="35"/>
  <c r="G50" i="35"/>
  <c r="F50" i="35"/>
  <c r="E50" i="35"/>
  <c r="D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M43" i="35"/>
  <c r="L43" i="35"/>
  <c r="K43" i="35"/>
  <c r="J43" i="35"/>
  <c r="I43" i="35"/>
  <c r="H43" i="35"/>
  <c r="G43" i="35"/>
  <c r="F43" i="35"/>
  <c r="E43" i="35"/>
  <c r="D43" i="35"/>
  <c r="N42" i="35"/>
  <c r="O42" i="35"/>
  <c r="N41" i="35"/>
  <c r="O41" i="35"/>
  <c r="N40" i="35"/>
  <c r="O40" i="35"/>
  <c r="M39" i="35"/>
  <c r="L39" i="35"/>
  <c r="K39" i="35"/>
  <c r="J39" i="35"/>
  <c r="I39" i="35"/>
  <c r="H39" i="35"/>
  <c r="G39" i="35"/>
  <c r="F39" i="35"/>
  <c r="E39" i="35"/>
  <c r="N39" i="35"/>
  <c r="O39" i="35"/>
  <c r="D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M32" i="35"/>
  <c r="M52" i="35"/>
  <c r="L32" i="35"/>
  <c r="K32" i="35"/>
  <c r="J32" i="35"/>
  <c r="I32" i="35"/>
  <c r="H32" i="35"/>
  <c r="G32" i="35"/>
  <c r="F32" i="35"/>
  <c r="E32" i="35"/>
  <c r="N32" i="35"/>
  <c r="O32" i="35"/>
  <c r="D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M19" i="35"/>
  <c r="L19" i="35"/>
  <c r="K19" i="35"/>
  <c r="K52" i="35"/>
  <c r="J19" i="35"/>
  <c r="I19" i="35"/>
  <c r="H19" i="35"/>
  <c r="G19" i="35"/>
  <c r="N19" i="35"/>
  <c r="O19" i="35"/>
  <c r="F19" i="35"/>
  <c r="E19" i="35"/>
  <c r="D19" i="35"/>
  <c r="N18" i="35"/>
  <c r="O18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52" i="35"/>
  <c r="K5" i="35"/>
  <c r="J5" i="35"/>
  <c r="J52" i="35"/>
  <c r="I5" i="35"/>
  <c r="I52" i="35"/>
  <c r="H5" i="35"/>
  <c r="G5" i="35"/>
  <c r="F5" i="35"/>
  <c r="N5" i="35"/>
  <c r="O5" i="35"/>
  <c r="E5" i="35"/>
  <c r="D5" i="35"/>
  <c r="N53" i="34"/>
  <c r="O53" i="34"/>
  <c r="M52" i="34"/>
  <c r="L52" i="34"/>
  <c r="K52" i="34"/>
  <c r="J52" i="34"/>
  <c r="I52" i="34"/>
  <c r="H52" i="34"/>
  <c r="G52" i="34"/>
  <c r="F52" i="34"/>
  <c r="E52" i="34"/>
  <c r="N52" i="34"/>
  <c r="O52" i="34"/>
  <c r="D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M43" i="34"/>
  <c r="L43" i="34"/>
  <c r="K43" i="34"/>
  <c r="K54" i="34"/>
  <c r="J43" i="34"/>
  <c r="I43" i="34"/>
  <c r="H43" i="34"/>
  <c r="G43" i="34"/>
  <c r="F43" i="34"/>
  <c r="E43" i="34"/>
  <c r="N43" i="34"/>
  <c r="O43" i="34"/>
  <c r="D43" i="34"/>
  <c r="N42" i="34"/>
  <c r="O42" i="34"/>
  <c r="N41" i="34"/>
  <c r="O41" i="34"/>
  <c r="N40" i="34"/>
  <c r="O40" i="34"/>
  <c r="M39" i="34"/>
  <c r="L39" i="34"/>
  <c r="K39" i="34"/>
  <c r="J39" i="34"/>
  <c r="I39" i="34"/>
  <c r="H39" i="34"/>
  <c r="G39" i="34"/>
  <c r="F39" i="34"/>
  <c r="E39" i="34"/>
  <c r="N39" i="34"/>
  <c r="O39" i="34"/>
  <c r="D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M31" i="34"/>
  <c r="L31" i="34"/>
  <c r="K31" i="34"/>
  <c r="J31" i="34"/>
  <c r="I31" i="34"/>
  <c r="H31" i="34"/>
  <c r="G31" i="34"/>
  <c r="F31" i="34"/>
  <c r="N31" i="34"/>
  <c r="O31" i="34"/>
  <c r="E31" i="34"/>
  <c r="D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M20" i="34"/>
  <c r="L20" i="34"/>
  <c r="K20" i="34"/>
  <c r="J20" i="34"/>
  <c r="I20" i="34"/>
  <c r="I54" i="34"/>
  <c r="H20" i="34"/>
  <c r="G20" i="34"/>
  <c r="F20" i="34"/>
  <c r="E20" i="34"/>
  <c r="D20" i="34"/>
  <c r="N19" i="34"/>
  <c r="O19" i="34"/>
  <c r="N18" i="34"/>
  <c r="O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H54" i="34"/>
  <c r="G13" i="34"/>
  <c r="F13" i="34"/>
  <c r="F54" i="34"/>
  <c r="E13" i="34"/>
  <c r="D13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54" i="34"/>
  <c r="L5" i="34"/>
  <c r="L54" i="34"/>
  <c r="K5" i="34"/>
  <c r="J5" i="34"/>
  <c r="J54" i="34"/>
  <c r="I5" i="34"/>
  <c r="H5" i="34"/>
  <c r="G5" i="34"/>
  <c r="G54" i="34"/>
  <c r="F5" i="34"/>
  <c r="E5" i="34"/>
  <c r="E54" i="34"/>
  <c r="D5" i="34"/>
  <c r="D54" i="34"/>
  <c r="N33" i="33"/>
  <c r="O33" i="33"/>
  <c r="N34" i="33"/>
  <c r="O34" i="33"/>
  <c r="N35" i="33"/>
  <c r="O35" i="33"/>
  <c r="N36" i="33"/>
  <c r="O36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E32" i="33"/>
  <c r="F32" i="33"/>
  <c r="G32" i="33"/>
  <c r="H32" i="33"/>
  <c r="I32" i="33"/>
  <c r="J32" i="33"/>
  <c r="K32" i="33"/>
  <c r="L32" i="33"/>
  <c r="M32" i="33"/>
  <c r="D32" i="33"/>
  <c r="N32" i="33"/>
  <c r="O32" i="33"/>
  <c r="E20" i="33"/>
  <c r="F20" i="33"/>
  <c r="G20" i="33"/>
  <c r="H20" i="33"/>
  <c r="I20" i="33"/>
  <c r="J20" i="33"/>
  <c r="K20" i="33"/>
  <c r="L20" i="33"/>
  <c r="M20" i="33"/>
  <c r="D20" i="33"/>
  <c r="N20" i="33"/>
  <c r="O20" i="33"/>
  <c r="E13" i="33"/>
  <c r="F13" i="33"/>
  <c r="F51" i="33"/>
  <c r="G13" i="33"/>
  <c r="H13" i="33"/>
  <c r="I13" i="33"/>
  <c r="J13" i="33"/>
  <c r="K13" i="33"/>
  <c r="L13" i="33"/>
  <c r="M13" i="33"/>
  <c r="D13" i="33"/>
  <c r="N13" i="33"/>
  <c r="O13" i="33"/>
  <c r="E5" i="33"/>
  <c r="F5" i="33"/>
  <c r="G5" i="33"/>
  <c r="N5" i="33"/>
  <c r="O5" i="33"/>
  <c r="H5" i="33"/>
  <c r="H51" i="33"/>
  <c r="I5" i="33"/>
  <c r="I51" i="33"/>
  <c r="J5" i="33"/>
  <c r="K5" i="33"/>
  <c r="K51" i="33"/>
  <c r="L5" i="33"/>
  <c r="L51" i="33"/>
  <c r="M5" i="33"/>
  <c r="D5" i="33"/>
  <c r="E49" i="33"/>
  <c r="E51" i="33"/>
  <c r="F49" i="33"/>
  <c r="G49" i="33"/>
  <c r="H49" i="33"/>
  <c r="I49" i="33"/>
  <c r="J49" i="33"/>
  <c r="K49" i="33"/>
  <c r="L49" i="33"/>
  <c r="M49" i="33"/>
  <c r="M51" i="33"/>
  <c r="D49" i="33"/>
  <c r="N49" i="33"/>
  <c r="O49" i="33"/>
  <c r="N50" i="33"/>
  <c r="O50" i="33"/>
  <c r="N44" i="33"/>
  <c r="O44" i="33"/>
  <c r="N45" i="33"/>
  <c r="O45" i="33"/>
  <c r="N46" i="33"/>
  <c r="O46" i="33"/>
  <c r="N47" i="33"/>
  <c r="O47" i="33"/>
  <c r="N48" i="33"/>
  <c r="O48" i="33"/>
  <c r="N43" i="33"/>
  <c r="O43" i="33"/>
  <c r="E42" i="33"/>
  <c r="F42" i="33"/>
  <c r="G42" i="33"/>
  <c r="H42" i="33"/>
  <c r="I42" i="33"/>
  <c r="J42" i="33"/>
  <c r="K42" i="33"/>
  <c r="L42" i="33"/>
  <c r="M42" i="33"/>
  <c r="D42" i="33"/>
  <c r="N42" i="33"/>
  <c r="O42" i="33"/>
  <c r="E38" i="33"/>
  <c r="F38" i="33"/>
  <c r="G38" i="33"/>
  <c r="G51" i="33"/>
  <c r="H38" i="33"/>
  <c r="I38" i="33"/>
  <c r="J38" i="33"/>
  <c r="J51" i="33"/>
  <c r="K38" i="33"/>
  <c r="L38" i="33"/>
  <c r="M38" i="33"/>
  <c r="D38" i="33"/>
  <c r="N38" i="33"/>
  <c r="O38" i="33"/>
  <c r="N40" i="33"/>
  <c r="O40" i="33"/>
  <c r="N41" i="33"/>
  <c r="O41" i="33"/>
  <c r="N39" i="33"/>
  <c r="O39" i="33"/>
  <c r="N18" i="33"/>
  <c r="O18" i="33"/>
  <c r="N37" i="33"/>
  <c r="O37" i="33"/>
  <c r="N15" i="33"/>
  <c r="O15" i="33"/>
  <c r="N16" i="33"/>
  <c r="O16" i="33"/>
  <c r="N17" i="33"/>
  <c r="O17" i="33"/>
  <c r="N19" i="33"/>
  <c r="O19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4" i="33"/>
  <c r="O14" i="33"/>
  <c r="F52" i="35"/>
  <c r="H52" i="35"/>
  <c r="G52" i="35"/>
  <c r="N50" i="35"/>
  <c r="O50" i="35"/>
  <c r="N13" i="35"/>
  <c r="O13" i="35"/>
  <c r="N43" i="35"/>
  <c r="O43" i="35"/>
  <c r="E52" i="35"/>
  <c r="N52" i="35"/>
  <c r="O52" i="35"/>
  <c r="D52" i="35"/>
  <c r="N40" i="36"/>
  <c r="O40" i="36"/>
  <c r="N20" i="36"/>
  <c r="O20" i="36"/>
  <c r="N32" i="36"/>
  <c r="O32" i="36"/>
  <c r="F50" i="37"/>
  <c r="M50" i="37"/>
  <c r="L50" i="37"/>
  <c r="K50" i="37"/>
  <c r="N5" i="37"/>
  <c r="O5" i="37"/>
  <c r="G50" i="37"/>
  <c r="H50" i="37"/>
  <c r="I50" i="37"/>
  <c r="N37" i="37"/>
  <c r="O37" i="37"/>
  <c r="N13" i="37"/>
  <c r="O13" i="37"/>
  <c r="N41" i="37"/>
  <c r="O41" i="37"/>
  <c r="N29" i="37"/>
  <c r="O29" i="37"/>
  <c r="E50" i="37"/>
  <c r="N19" i="37"/>
  <c r="O19" i="37"/>
  <c r="D50" i="37"/>
  <c r="N50" i="37"/>
  <c r="O50" i="37"/>
  <c r="H50" i="38"/>
  <c r="L50" i="38"/>
  <c r="E50" i="38"/>
  <c r="F50" i="38"/>
  <c r="M50" i="38"/>
  <c r="N36" i="38"/>
  <c r="O36" i="38"/>
  <c r="J50" i="38"/>
  <c r="N12" i="38"/>
  <c r="O12" i="38"/>
  <c r="N18" i="38"/>
  <c r="O18" i="38"/>
  <c r="N48" i="38"/>
  <c r="O48" i="38"/>
  <c r="I50" i="38"/>
  <c r="N39" i="38"/>
  <c r="O39" i="38"/>
  <c r="N27" i="38"/>
  <c r="O27" i="38"/>
  <c r="D50" i="38"/>
  <c r="N50" i="38"/>
  <c r="O50" i="38"/>
  <c r="D52" i="36"/>
  <c r="F52" i="36"/>
  <c r="J52" i="36"/>
  <c r="L56" i="39"/>
  <c r="J56" i="39"/>
  <c r="G56" i="39"/>
  <c r="H56" i="39"/>
  <c r="F56" i="39"/>
  <c r="I56" i="39"/>
  <c r="M56" i="39"/>
  <c r="N5" i="39"/>
  <c r="O5" i="39"/>
  <c r="E56" i="39"/>
  <c r="N41" i="39"/>
  <c r="O41" i="39"/>
  <c r="N52" i="39"/>
  <c r="O52" i="39"/>
  <c r="N45" i="39"/>
  <c r="O45" i="39"/>
  <c r="K56" i="39"/>
  <c r="N33" i="39"/>
  <c r="O33" i="39"/>
  <c r="N19" i="39"/>
  <c r="O19" i="39"/>
  <c r="N13" i="39"/>
  <c r="O13" i="39"/>
  <c r="D56" i="39"/>
  <c r="N56" i="39"/>
  <c r="O56" i="39"/>
  <c r="N54" i="34"/>
  <c r="O54" i="34"/>
  <c r="N5" i="34"/>
  <c r="O5" i="34"/>
  <c r="D51" i="33"/>
  <c r="N51" i="33"/>
  <c r="O51" i="33"/>
  <c r="G52" i="36"/>
  <c r="N52" i="36"/>
  <c r="O52" i="36"/>
  <c r="K52" i="36"/>
  <c r="M52" i="36"/>
  <c r="N48" i="37"/>
  <c r="O48" i="37"/>
  <c r="N20" i="34"/>
  <c r="O20" i="34"/>
  <c r="N5" i="36"/>
  <c r="O5" i="36"/>
  <c r="I52" i="36"/>
  <c r="N5" i="38"/>
  <c r="O5" i="38"/>
  <c r="N13" i="40"/>
  <c r="O13" i="40"/>
  <c r="N5" i="40"/>
  <c r="O5" i="40"/>
  <c r="N41" i="40"/>
  <c r="O41" i="40"/>
  <c r="N37" i="40"/>
  <c r="O37" i="40"/>
  <c r="N29" i="40"/>
  <c r="O29" i="40"/>
  <c r="N18" i="40"/>
  <c r="O18" i="40"/>
  <c r="N49" i="40"/>
  <c r="O49" i="40"/>
  <c r="N20" i="41"/>
  <c r="O20" i="41"/>
  <c r="N38" i="41"/>
  <c r="O38" i="41"/>
  <c r="N42" i="41"/>
  <c r="O42" i="41"/>
  <c r="N31" i="41"/>
  <c r="O31" i="41"/>
  <c r="N13" i="41"/>
  <c r="O13" i="41"/>
  <c r="N5" i="41"/>
  <c r="O5" i="41"/>
  <c r="N49" i="41"/>
  <c r="O49" i="41"/>
  <c r="K50" i="42"/>
  <c r="L50" i="42"/>
  <c r="M50" i="42"/>
  <c r="F50" i="42"/>
  <c r="I50" i="42"/>
  <c r="J50" i="42"/>
  <c r="N14" i="42"/>
  <c r="O14" i="42"/>
  <c r="N48" i="42"/>
  <c r="O48" i="42"/>
  <c r="G50" i="42"/>
  <c r="H50" i="42"/>
  <c r="N38" i="42"/>
  <c r="O38" i="42"/>
  <c r="N5" i="42"/>
  <c r="O5" i="42"/>
  <c r="N41" i="42"/>
  <c r="O41" i="42"/>
  <c r="N31" i="42"/>
  <c r="O31" i="42"/>
  <c r="E50" i="42"/>
  <c r="N19" i="42"/>
  <c r="O19" i="42"/>
  <c r="D50" i="42"/>
  <c r="N50" i="42"/>
  <c r="O50" i="42"/>
  <c r="N36" i="43"/>
  <c r="O36" i="43"/>
  <c r="N19" i="43"/>
  <c r="O19" i="43"/>
  <c r="N13" i="43"/>
  <c r="O13" i="43"/>
  <c r="N5" i="43"/>
  <c r="O5" i="43"/>
  <c r="N39" i="43"/>
  <c r="O39" i="43"/>
  <c r="N29" i="43"/>
  <c r="O29" i="43"/>
  <c r="N45" i="43"/>
  <c r="O45" i="43"/>
  <c r="J49" i="44"/>
  <c r="K49" i="44"/>
  <c r="N47" i="44"/>
  <c r="O47" i="44"/>
  <c r="L49" i="44"/>
  <c r="M49" i="44"/>
  <c r="F49" i="44"/>
  <c r="G49" i="44"/>
  <c r="H49" i="44"/>
  <c r="N13" i="44"/>
  <c r="O13" i="44"/>
  <c r="N35" i="44"/>
  <c r="O35" i="44"/>
  <c r="I49" i="44"/>
  <c r="N29" i="44"/>
  <c r="O29" i="44"/>
  <c r="N39" i="44"/>
  <c r="O39" i="44"/>
  <c r="D49" i="44"/>
  <c r="E49" i="44"/>
  <c r="N19" i="44"/>
  <c r="O19" i="44"/>
  <c r="N5" i="44"/>
  <c r="O5" i="44"/>
  <c r="N49" i="44"/>
  <c r="O49" i="44"/>
  <c r="F48" i="45"/>
  <c r="M48" i="45"/>
  <c r="L48" i="45"/>
  <c r="G48" i="45"/>
  <c r="H48" i="45"/>
  <c r="J48" i="45"/>
  <c r="K48" i="45"/>
  <c r="N46" i="45"/>
  <c r="O46" i="45"/>
  <c r="N5" i="45"/>
  <c r="O5" i="45"/>
  <c r="N41" i="45"/>
  <c r="O41" i="45"/>
  <c r="I48" i="45"/>
  <c r="E48" i="45"/>
  <c r="N37" i="45"/>
  <c r="O37" i="45"/>
  <c r="N30" i="45"/>
  <c r="O30" i="45"/>
  <c r="N18" i="45"/>
  <c r="O18" i="45"/>
  <c r="D48" i="45"/>
  <c r="N13" i="45"/>
  <c r="O13" i="45"/>
  <c r="N48" i="45"/>
  <c r="O48" i="45"/>
  <c r="O40" i="46"/>
  <c r="P40" i="46"/>
  <c r="O36" i="46"/>
  <c r="P36" i="46"/>
  <c r="O31" i="46"/>
  <c r="P31" i="46"/>
  <c r="O18" i="46"/>
  <c r="P18" i="46"/>
  <c r="O13" i="46"/>
  <c r="P13" i="46"/>
  <c r="O5" i="46"/>
  <c r="P5" i="46"/>
  <c r="O46" i="46"/>
  <c r="P46" i="46"/>
</calcChain>
</file>

<file path=xl/sharedStrings.xml><?xml version="1.0" encoding="utf-8"?>
<sst xmlns="http://schemas.openxmlformats.org/spreadsheetml/2006/main" count="926" uniqueCount="157">
  <si>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</si>
  <si>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</si>
  <si>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</si>
  <si>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</si>
  <si>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</si>
  <si>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</si>
  <si>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</si>
  <si>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</si>
  <si>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</si>
  <si>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</si>
  <si>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</si>
  <si>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</si>
  <si>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</si>
  <si>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</si>
  <si>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</si>
  <si>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</si>
  <si>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</si>
  <si>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</si>
  <si>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</si>
  <si>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</si>
  <si>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</si>
  <si>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</si>
  <si>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Impact Fees - Residential - Culture / Recreation</t>
  </si>
  <si>
    <t>Intergovernmental Revenue</t>
  </si>
  <si>
    <t>State Grant - Public Safety</t>
  </si>
  <si>
    <t>Federal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</si>
  <si>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</si>
  <si>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</si>
  <si>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</si>
  <si>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</si>
  <si>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</si>
  <si>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Mass Transit</t>
  </si>
  <si>
    <t>Grants from Other Local Units - Transportation</t>
  </si>
  <si>
    <t>Grants from Other Local Units - Human Services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</si>
  <si>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</si>
  <si>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</si>
  <si>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</si>
  <si>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</si>
  <si>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</si>
  <si>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</si>
  <si>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</si>
  <si>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</si>
  <si>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</si>
  <si>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Water Utility</t>
  </si>
  <si>
    <t>Physical Environment - Water / Sewer Combination Utility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</si>
  <si>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</si>
  <si>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</si>
  <si>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</si>
  <si>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</si>
  <si>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</si>
  <si>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</si>
  <si>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</si>
  <si>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</si>
  <si>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</si>
  <si>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Disposition of Fixed Assets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</si>
  <si>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</si>
  <si>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</si>
  <si>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</si>
  <si>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</si>
  <si>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</si>
  <si>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</si>
  <si>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</si>
  <si>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</si>
  <si>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</si>
  <si>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</si>
  <si>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Hialeah Gardens Revenues Reported by Account Code and Fund Type</t>
  </si>
  <si>
    <t>Local Fiscal Year Ended September 30, 2010</t>
  </si>
  <si>
    <t>First Local Option Fuel Tax (1 to 6 Cents)</t>
  </si>
  <si>
    <t>Utility Service Tax - Telecommunications</t>
  </si>
  <si>
    <t>Impact Fees - Residential - Physical Environment</t>
  </si>
  <si>
    <t>Other Permits, Fees, and Special Assessments</t>
  </si>
  <si>
    <t>Federal Grant - Other Federal Grants</t>
  </si>
  <si>
    <t>State Shared Revenues - General Gov't - Other General Government</t>
  </si>
  <si>
    <t>State Shared Revenues - Other</t>
  </si>
  <si>
    <t>State Payments in Lieu of Taxes</t>
  </si>
  <si>
    <t>Public Safety - Other Public Safety Charges and Fees</t>
  </si>
  <si>
    <t>Physical Environment - Other Physical Environment Charges</t>
  </si>
  <si>
    <t>Culture / Recreation - Special Recreation Facilities</t>
  </si>
  <si>
    <t>Contributions and Donations from Private Sources</t>
  </si>
  <si>
    <t>Other Miscellaneous Revenues - Slot Machine Proceeds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</si>
  <si>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</si>
  <si>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</si>
  <si>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</si>
  <si>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</si>
  <si>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Other</t>
  </si>
  <si>
    <t>Physical Environment - Sewer / Wastewater Utility</t>
  </si>
  <si>
    <t>Proceeds - Installment Purchases and Capital Lease Proceeds</t>
  </si>
  <si>
    <t>2011 Municipal Population:</t>
  </si>
  <si>
    <t>Local Fiscal Year Ended September 30, 2012</t>
  </si>
  <si>
    <t>Federal Grant - Public Safety</t>
  </si>
  <si>
    <t>Grants from Other Local Units - Public Safety</t>
  </si>
  <si>
    <t>Court-Ordered Judgments and Fines - As Decided by Traffic Court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</si>
  <si>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</si>
  <si>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</si>
  <si>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</si>
  <si>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</si>
  <si>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</si>
  <si>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</si>
  <si>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</si>
  <si>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</si>
  <si>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</si>
  <si>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State Fines and Forfeits</t>
  </si>
  <si>
    <t>Sales - Disposition of Fixed Assets</t>
  </si>
  <si>
    <t>2013 Municipal Population:</t>
  </si>
  <si>
    <t>Local Fiscal Year Ended September 30, 2008</t>
  </si>
  <si>
    <t>Local Option Taxes</t>
  </si>
  <si>
    <t>Permits and Franchise Fees</t>
  </si>
  <si>
    <t>Other Permits and Fees</t>
  </si>
  <si>
    <t>Shared Revenue from Other Local Units</t>
  </si>
  <si>
    <t>Transportation (User Fees) - Mass Transit</t>
  </si>
  <si>
    <t>Transportation (User Fees) - Other Transportation Charges</t>
  </si>
  <si>
    <t>Impact Fees - Culture / Recreation</t>
  </si>
  <si>
    <t>Proprietary Non-Operating Sources - Other Grants and Donations</t>
  </si>
  <si>
    <t>2008 Municipal Population:</t>
  </si>
  <si>
    <t>Local Fiscal Year Ended September 30, 2014</t>
  </si>
  <si>
    <t>Special Assessments - Capital Improvement</t>
  </si>
  <si>
    <t>State Grant - Human Services - Other Human Services</t>
  </si>
  <si>
    <t>Grants from Other Local Units - General Government</t>
  </si>
  <si>
    <t>Grants from Other Local Units - Culture / Recreation</t>
  </si>
  <si>
    <t>Proprietary Non-Operating - Other Non-Operating Sources</t>
  </si>
  <si>
    <t>2014 Municipal Population:</t>
  </si>
  <si>
    <t>Local Fiscal Year Ended September 30, 2015</t>
  </si>
  <si>
    <t>2015 Municipal Population:</t>
  </si>
  <si>
    <t>Local Fiscal Year Ended September 30, 2016</t>
  </si>
  <si>
    <t>Franchise Fee - Other</t>
  </si>
  <si>
    <t>State Grant - General Government</t>
  </si>
  <si>
    <t>2016 Municipal Population:</t>
  </si>
  <si>
    <t>Local Fiscal Year Ended September 30, 2017</t>
  </si>
  <si>
    <t>2017 Municipal Population:</t>
  </si>
  <si>
    <t>Local Fiscal Year Ended September 30, 2018</t>
  </si>
  <si>
    <t>General Government - Administrative Service Fees</t>
  </si>
  <si>
    <t>2018 Municipal Population:</t>
  </si>
  <si>
    <t>Local Fiscal Year Ended September 30, 2019</t>
  </si>
  <si>
    <t>Sales - Sale of Surplus Materials and Scrap</t>
  </si>
  <si>
    <t>2019 Municipal Population:</t>
  </si>
  <si>
    <t>Local Fiscal Year Ended September 30, 2020</t>
  </si>
  <si>
    <t>State Grant - Physical Environment - Stormwater Management</t>
  </si>
  <si>
    <t>State Shared Revenues - Transportation - Other Transportation</t>
  </si>
  <si>
    <t>Culture / Recreation - Other Culture / Recreation Charges</t>
  </si>
  <si>
    <t>Court-Ordered Judgments and Fines - Other Court-Ordered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</si>
  <si>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</si>
  <si>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</si>
  <si>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</si>
  <si>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</si>
  <si>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</si>
  <si>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</si>
  <si>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</si>
  <si>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</si>
  <si>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</si>
  <si>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</si>
  <si>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</si>
  <si>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</si>
  <si>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</si>
  <si>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</si>
  <si>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Public Safety - Law Enforcement Services</t>
  </si>
  <si>
    <t>Other Charges for Services (Not Court-Related)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</si>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</sst>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143</v>
      </c>
      <c r="N4" s="35" t="s">
        <v>10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 t="shared" ref="D5:N5" si="0">SUM(D6:D12)</f>
        <v>10098610</v>
      </c>
      <c r="E5" s="27">
        <f t="shared" si="0"/>
        <v>355168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10453778</v>
      </c>
      <c r="P5" s="33">
        <f t="shared" ref="P5:P46" si="1">(O5/P$48)</f>
        <v>453.42780307959225</v>
      </c>
      <c r="Q5" s="6"/>
    </row>
    <row r="6" spans="1:134">
      <c r="A6" s="12"/>
      <c r="B6" s="25">
        <v>311</v>
      </c>
      <c r="C6" s="20" t="s">
        <v>3</v>
      </c>
      <c r="D6" s="46">
        <v>7327398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7327398</v>
      </c>
      <c r="P6" s="47">
        <f t="shared" si="1"/>
        <v>317.82251138581654</v>
      </c>
      <c r="Q6" s="9"/>
    </row>
    <row r="7" spans="1:134">
      <c r="A7" s="12"/>
      <c r="B7" s="25">
        <v>312.41000000000003</v>
      </c>
      <c r="C7" s="20" t="s">
        <v>146</v>
      </c>
      <c r="D7" s="46">
        <v>0</v>
      </c>
      <c r="E7" s="46">
        <v>355168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355168</v>
      </c>
      <c r="P7" s="47">
        <f t="shared" si="1"/>
        <v>15.405248319236609</v>
      </c>
      <c r="Q7" s="9"/>
    </row>
    <row r="8" spans="1:134">
      <c r="A8" s="12"/>
      <c r="B8" s="25">
        <v>314.10000000000002</v>
      </c>
      <c r="C8" s="20" t="s">
        <v>11</v>
      </c>
      <c r="D8" s="46">
        <v>1346685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1346685</v>
      </c>
      <c r="P8" s="47">
        <f t="shared" si="1"/>
        <v>58.411841249186729</v>
      </c>
      <c r="Q8" s="9"/>
    </row>
    <row r="9" spans="1:134">
      <c r="A9" s="12"/>
      <c r="B9" s="25">
        <v>314.3</v>
      </c>
      <c r="C9" s="20" t="s">
        <v>12</v>
      </c>
      <c r="D9" s="46">
        <v>243112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243112</v>
      </c>
      <c r="P9" s="47">
        <f t="shared" si="1"/>
        <v>10.544870960746042</v>
      </c>
      <c r="Q9" s="9"/>
    </row>
    <row r="10" spans="1:134">
      <c r="A10" s="12"/>
      <c r="B10" s="25">
        <v>314.39999999999998</v>
      </c>
      <c r="C10" s="20" t="s">
        <v>13</v>
      </c>
      <c r="D10" s="46">
        <v>33972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33972</v>
      </c>
      <c r="P10" s="47">
        <f t="shared" si="1"/>
        <v>1.473519843851659</v>
      </c>
      <c r="Q10" s="9"/>
    </row>
    <row r="11" spans="1:134">
      <c r="A11" s="12"/>
      <c r="B11" s="25">
        <v>315.10000000000002</v>
      </c>
      <c r="C11" s="20" t="s">
        <v>147</v>
      </c>
      <c r="D11" s="46">
        <v>321813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321813</v>
      </c>
      <c r="P11" s="47">
        <f t="shared" si="1"/>
        <v>13.958490566037735</v>
      </c>
      <c r="Q11" s="9"/>
    </row>
    <row r="12" spans="1:134">
      <c r="A12" s="12"/>
      <c r="B12" s="25">
        <v>316</v>
      </c>
      <c r="C12" s="20" t="s">
        <v>95</v>
      </c>
      <c r="D12" s="46">
        <v>825630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825630</v>
      </c>
      <c r="P12" s="47">
        <f t="shared" si="1"/>
        <v>35.811320754716981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SUM(D14:D17)</f>
        <v>2881864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18" si="4">SUM(D13:N13)</f>
        <v>2881864</v>
      </c>
      <c r="P13" s="45">
        <f t="shared" si="1"/>
        <v>124.99952288006939</v>
      </c>
      <c r="Q13" s="10"/>
    </row>
    <row r="14" spans="1:134">
      <c r="A14" s="12"/>
      <c r="B14" s="25">
        <v>322</v>
      </c>
      <c r="C14" s="20" t="s">
        <v>148</v>
      </c>
      <c r="D14" s="46">
        <v>1234394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1234394</v>
      </c>
      <c r="P14" s="47">
        <f t="shared" si="1"/>
        <v>53.541270873996964</v>
      </c>
      <c r="Q14" s="9"/>
    </row>
    <row r="15" spans="1:134">
      <c r="A15" s="12"/>
      <c r="B15" s="25">
        <v>322.89999999999998</v>
      </c>
      <c r="C15" s="20" t="s">
        <v>149</v>
      </c>
      <c r="D15" s="46">
        <v>58053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58053</v>
      </c>
      <c r="P15" s="47">
        <f t="shared" si="1"/>
        <v>2.518022121014964</v>
      </c>
      <c r="Q15" s="9"/>
    </row>
    <row r="16" spans="1:134">
      <c r="A16" s="12"/>
      <c r="B16" s="25">
        <v>323.10000000000002</v>
      </c>
      <c r="C16" s="20" t="s">
        <v>18</v>
      </c>
      <c r="D16" s="46">
        <v>1188720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1188720</v>
      </c>
      <c r="P16" s="47">
        <f t="shared" si="1"/>
        <v>51.560182173064412</v>
      </c>
      <c r="Q16" s="9"/>
    </row>
    <row r="17" spans="1:17">
      <c r="A17" s="12"/>
      <c r="B17" s="25">
        <v>323.7</v>
      </c>
      <c r="C17" s="20" t="s">
        <v>20</v>
      </c>
      <c r="D17" s="46">
        <v>400697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400697</v>
      </c>
      <c r="P17" s="47">
        <f t="shared" si="1"/>
        <v>17.380047711993061</v>
      </c>
      <c r="Q17" s="9"/>
    </row>
    <row r="18" spans="1:17" ht="15.75">
      <c r="A18" s="29" t="s">
        <v>150</v>
      </c>
      <c r="B18" s="30"/>
      <c r="C18" s="31"/>
      <c r="D18" s="32">
        <f t="shared" ref="D18:N18" si="5">SUM(D19:D30)</f>
        <v>3529461</v>
      </c>
      <c r="E18" s="32">
        <f t="shared" si="5"/>
        <v>1393606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 t="shared" si="4"/>
        <v>4923067</v>
      </c>
      <c r="P18" s="45">
        <f t="shared" si="1"/>
        <v>213.53576230752549</v>
      </c>
      <c r="Q18" s="10"/>
    </row>
    <row r="19" spans="1:17">
      <c r="A19" s="12"/>
      <c r="B19" s="25">
        <v>331.69</v>
      </c>
      <c r="C19" s="20" t="s">
        <v>25</v>
      </c>
      <c r="D19" s="46">
        <v>339873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6">SUM(D19:N19)</f>
        <v>339873</v>
      </c>
      <c r="P19" s="47">
        <f t="shared" si="1"/>
        <v>14.741834743005855</v>
      </c>
      <c r="Q19" s="9"/>
    </row>
    <row r="20" spans="1:17">
      <c r="A20" s="12"/>
      <c r="B20" s="25">
        <v>331.9</v>
      </c>
      <c r="C20" s="20" t="s">
        <v>71</v>
      </c>
      <c r="D20" s="46">
        <v>38645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38645</v>
      </c>
      <c r="P20" s="47">
        <f t="shared" si="1"/>
        <v>1.6762090652786814</v>
      </c>
      <c r="Q20" s="9"/>
    </row>
    <row r="21" spans="1:17">
      <c r="A21" s="12"/>
      <c r="B21" s="25">
        <v>332</v>
      </c>
      <c r="C21" s="20" t="s">
        <v>151</v>
      </c>
      <c r="D21" s="46">
        <v>72070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72070</v>
      </c>
      <c r="P21" s="47">
        <f t="shared" si="1"/>
        <v>3.1260030362177402</v>
      </c>
      <c r="Q21" s="9"/>
    </row>
    <row r="22" spans="1:17">
      <c r="A22" s="12"/>
      <c r="B22" s="25">
        <v>334.2</v>
      </c>
      <c r="C22" s="20" t="s">
        <v>24</v>
      </c>
      <c r="D22" s="46">
        <v>31620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31620</v>
      </c>
      <c r="P22" s="47">
        <f t="shared" si="1"/>
        <v>1.3715029277813924</v>
      </c>
      <c r="Q22" s="9"/>
    </row>
    <row r="23" spans="1:17">
      <c r="A23" s="12"/>
      <c r="B23" s="25">
        <v>335.125</v>
      </c>
      <c r="C23" s="20" t="s">
        <v>152</v>
      </c>
      <c r="D23" s="46">
        <v>647087</v>
      </c>
      <c r="E23" s="46">
        <v>348432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995519</v>
      </c>
      <c r="P23" s="47">
        <f t="shared" si="1"/>
        <v>43.180177835610493</v>
      </c>
      <c r="Q23" s="9"/>
    </row>
    <row r="24" spans="1:17">
      <c r="A24" s="12"/>
      <c r="B24" s="25">
        <v>335.14</v>
      </c>
      <c r="C24" s="20" t="s">
        <v>97</v>
      </c>
      <c r="D24" s="46">
        <v>10147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10147</v>
      </c>
      <c r="P24" s="47">
        <f t="shared" si="1"/>
        <v>0.44012144870960745</v>
      </c>
      <c r="Q24" s="9"/>
    </row>
    <row r="25" spans="1:17">
      <c r="A25" s="12"/>
      <c r="B25" s="25">
        <v>335.15</v>
      </c>
      <c r="C25" s="20" t="s">
        <v>98</v>
      </c>
      <c r="D25" s="46">
        <v>8910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8910</v>
      </c>
      <c r="P25" s="47">
        <f t="shared" si="1"/>
        <v>0.38646714378659724</v>
      </c>
      <c r="Q25" s="9"/>
    </row>
    <row r="26" spans="1:17">
      <c r="A26" s="12"/>
      <c r="B26" s="25">
        <v>335.18</v>
      </c>
      <c r="C26" s="20" t="s">
        <v>153</v>
      </c>
      <c r="D26" s="46">
        <v>1935973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1935973</v>
      </c>
      <c r="P26" s="47">
        <f t="shared" si="1"/>
        <v>83.971936673172848</v>
      </c>
      <c r="Q26" s="9"/>
    </row>
    <row r="27" spans="1:17">
      <c r="A27" s="12"/>
      <c r="B27" s="25">
        <v>335.9</v>
      </c>
      <c r="C27" s="20" t="s">
        <v>73</v>
      </c>
      <c r="D27" s="46">
        <v>9108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46" si="7">SUM(D27:N27)</f>
        <v>9108</v>
      </c>
      <c r="P27" s="47">
        <f t="shared" si="1"/>
        <v>0.39505530253741056</v>
      </c>
      <c r="Q27" s="9"/>
    </row>
    <row r="28" spans="1:17">
      <c r="A28" s="12"/>
      <c r="B28" s="25">
        <v>337.1</v>
      </c>
      <c r="C28" s="20" t="s">
        <v>117</v>
      </c>
      <c r="D28" s="46">
        <v>226028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226028</v>
      </c>
      <c r="P28" s="47">
        <f t="shared" si="1"/>
        <v>9.8038603339839518</v>
      </c>
      <c r="Q28" s="9"/>
    </row>
    <row r="29" spans="1:17">
      <c r="A29" s="12"/>
      <c r="B29" s="25">
        <v>337.2</v>
      </c>
      <c r="C29" s="20" t="s">
        <v>90</v>
      </c>
      <c r="D29" s="46">
        <v>210000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210000</v>
      </c>
      <c r="P29" s="47">
        <f t="shared" si="1"/>
        <v>9.1086532205595319</v>
      </c>
      <c r="Q29" s="9"/>
    </row>
    <row r="30" spans="1:17">
      <c r="A30" s="12"/>
      <c r="B30" s="25">
        <v>337.4</v>
      </c>
      <c r="C30" s="20" t="s">
        <v>32</v>
      </c>
      <c r="D30" s="46">
        <v>0</v>
      </c>
      <c r="E30" s="46">
        <v>1045174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1045174</v>
      </c>
      <c r="P30" s="47">
        <f t="shared" si="1"/>
        <v>45.333940576881368</v>
      </c>
      <c r="Q30" s="9"/>
    </row>
    <row r="31" spans="1:17" ht="15.75">
      <c r="A31" s="29" t="s">
        <v>39</v>
      </c>
      <c r="B31" s="30"/>
      <c r="C31" s="31"/>
      <c r="D31" s="32">
        <f t="shared" ref="D31:N31" si="8">SUM(D32:D35)</f>
        <v>642579</v>
      </c>
      <c r="E31" s="32">
        <f t="shared" si="8"/>
        <v>112799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7369924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7"/>
        <v>8125302</v>
      </c>
      <c r="P31" s="45">
        <f t="shared" si="1"/>
        <v>352.43122966818476</v>
      </c>
      <c r="Q31" s="10"/>
    </row>
    <row r="32" spans="1:17">
      <c r="A32" s="12"/>
      <c r="B32" s="25">
        <v>342.1</v>
      </c>
      <c r="C32" s="20" t="s">
        <v>154</v>
      </c>
      <c r="D32" s="46">
        <v>0</v>
      </c>
      <c r="E32" s="46">
        <v>112799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112799</v>
      </c>
      <c r="P32" s="47">
        <f t="shared" si="1"/>
        <v>4.8926046410756889</v>
      </c>
      <c r="Q32" s="9"/>
    </row>
    <row r="33" spans="1:120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704637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704637</v>
      </c>
      <c r="P33" s="47">
        <f t="shared" si="1"/>
        <v>30.563305139882889</v>
      </c>
      <c r="Q33" s="9"/>
    </row>
    <row r="34" spans="1:120">
      <c r="A34" s="12"/>
      <c r="B34" s="25">
        <v>347.2</v>
      </c>
      <c r="C34" s="20" t="s">
        <v>45</v>
      </c>
      <c r="D34" s="46">
        <v>106974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106974</v>
      </c>
      <c r="P34" s="47">
        <f t="shared" si="1"/>
        <v>4.639947950553025</v>
      </c>
      <c r="Q34" s="9"/>
    </row>
    <row r="35" spans="1:120">
      <c r="A35" s="12"/>
      <c r="B35" s="25">
        <v>349</v>
      </c>
      <c r="C35" s="20" t="s">
        <v>155</v>
      </c>
      <c r="D35" s="46">
        <v>535605</v>
      </c>
      <c r="E35" s="46">
        <v>0</v>
      </c>
      <c r="F35" s="46">
        <v>0</v>
      </c>
      <c r="G35" s="46">
        <v>0</v>
      </c>
      <c r="H35" s="46">
        <v>0</v>
      </c>
      <c r="I35" s="46">
        <v>6665287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7200892</v>
      </c>
      <c r="P35" s="47">
        <f t="shared" si="1"/>
        <v>312.3353719366732</v>
      </c>
      <c r="Q35" s="9"/>
    </row>
    <row r="36" spans="1:120" ht="15.75">
      <c r="A36" s="29" t="s">
        <v>40</v>
      </c>
      <c r="B36" s="30"/>
      <c r="C36" s="31"/>
      <c r="D36" s="32">
        <f t="shared" ref="D36:N36" si="9">SUM(D37:D39)</f>
        <v>22206</v>
      </c>
      <c r="E36" s="32">
        <f t="shared" si="9"/>
        <v>4902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si="7"/>
        <v>27108</v>
      </c>
      <c r="P36" s="45">
        <f t="shared" si="1"/>
        <v>1.1757970071567989</v>
      </c>
      <c r="Q36" s="10"/>
    </row>
    <row r="37" spans="1:120">
      <c r="A37" s="13"/>
      <c r="B37" s="39">
        <v>351.1</v>
      </c>
      <c r="C37" s="21" t="s">
        <v>48</v>
      </c>
      <c r="D37" s="46">
        <v>12256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12256</v>
      </c>
      <c r="P37" s="47">
        <f t="shared" si="1"/>
        <v>0.53159835176751247</v>
      </c>
      <c r="Q37" s="9"/>
    </row>
    <row r="38" spans="1:120">
      <c r="A38" s="13"/>
      <c r="B38" s="39">
        <v>354</v>
      </c>
      <c r="C38" s="21" t="s">
        <v>49</v>
      </c>
      <c r="D38" s="46">
        <v>9950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9950</v>
      </c>
      <c r="P38" s="47">
        <f t="shared" si="1"/>
        <v>0.43157666449793969</v>
      </c>
      <c r="Q38" s="9"/>
    </row>
    <row r="39" spans="1:120">
      <c r="A39" s="13"/>
      <c r="B39" s="39">
        <v>359</v>
      </c>
      <c r="C39" s="21" t="s">
        <v>50</v>
      </c>
      <c r="D39" s="46">
        <v>0</v>
      </c>
      <c r="E39" s="46">
        <v>4902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4902</v>
      </c>
      <c r="P39" s="47">
        <f t="shared" si="1"/>
        <v>0.21262199089134678</v>
      </c>
      <c r="Q39" s="9"/>
    </row>
    <row r="40" spans="1:120" ht="15.75">
      <c r="A40" s="29" t="s">
        <v>4</v>
      </c>
      <c r="B40" s="30"/>
      <c r="C40" s="31"/>
      <c r="D40" s="32">
        <f t="shared" ref="D40:N40" si="10">SUM(D41:D45)</f>
        <v>118966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3682</v>
      </c>
      <c r="J40" s="32">
        <f t="shared" si="10"/>
        <v>0</v>
      </c>
      <c r="K40" s="32">
        <f t="shared" si="10"/>
        <v>4844514</v>
      </c>
      <c r="L40" s="32">
        <f t="shared" si="10"/>
        <v>0</v>
      </c>
      <c r="M40" s="32">
        <f t="shared" si="10"/>
        <v>883285</v>
      </c>
      <c r="N40" s="32">
        <f t="shared" si="10"/>
        <v>0</v>
      </c>
      <c r="O40" s="32">
        <f t="shared" si="7"/>
        <v>5850447</v>
      </c>
      <c r="P40" s="45">
        <f t="shared" si="1"/>
        <v>253.76044242029928</v>
      </c>
      <c r="Q40" s="10"/>
    </row>
    <row r="41" spans="1:120">
      <c r="A41" s="12"/>
      <c r="B41" s="25">
        <v>361.1</v>
      </c>
      <c r="C41" s="20" t="s">
        <v>51</v>
      </c>
      <c r="D41" s="46">
        <v>9331</v>
      </c>
      <c r="E41" s="46">
        <v>0</v>
      </c>
      <c r="F41" s="46">
        <v>0</v>
      </c>
      <c r="G41" s="46">
        <v>0</v>
      </c>
      <c r="H41" s="46">
        <v>0</v>
      </c>
      <c r="I41" s="46">
        <v>3682</v>
      </c>
      <c r="J41" s="46">
        <v>0</v>
      </c>
      <c r="K41" s="46">
        <v>580128</v>
      </c>
      <c r="L41" s="46">
        <v>0</v>
      </c>
      <c r="M41" s="46">
        <v>25954</v>
      </c>
      <c r="N41" s="46">
        <v>0</v>
      </c>
      <c r="O41" s="46">
        <f t="shared" si="7"/>
        <v>619095</v>
      </c>
      <c r="P41" s="47">
        <f t="shared" si="1"/>
        <v>26.85296031229668</v>
      </c>
      <c r="Q41" s="9"/>
    </row>
    <row r="42" spans="1:120">
      <c r="A42" s="12"/>
      <c r="B42" s="25">
        <v>361.3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3261341</v>
      </c>
      <c r="L42" s="46">
        <v>0</v>
      </c>
      <c r="M42" s="46">
        <v>0</v>
      </c>
      <c r="N42" s="46">
        <v>0</v>
      </c>
      <c r="O42" s="46">
        <f t="shared" si="7"/>
        <v>3261341</v>
      </c>
      <c r="P42" s="47">
        <f t="shared" si="1"/>
        <v>141.45916287139448</v>
      </c>
      <c r="Q42" s="9"/>
    </row>
    <row r="43" spans="1:120">
      <c r="A43" s="12"/>
      <c r="B43" s="25">
        <v>366</v>
      </c>
      <c r="C43" s="20" t="s">
        <v>78</v>
      </c>
      <c r="D43" s="46">
        <v>6550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6550</v>
      </c>
      <c r="P43" s="47">
        <f t="shared" si="1"/>
        <v>0.28410323140316635</v>
      </c>
      <c r="Q43" s="9"/>
    </row>
    <row r="44" spans="1:120">
      <c r="A44" s="12"/>
      <c r="B44" s="25">
        <v>368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1003045</v>
      </c>
      <c r="L44" s="46">
        <v>0</v>
      </c>
      <c r="M44" s="46">
        <v>857331</v>
      </c>
      <c r="N44" s="46">
        <v>0</v>
      </c>
      <c r="O44" s="46">
        <f t="shared" si="7"/>
        <v>1860376</v>
      </c>
      <c r="P44" s="47">
        <f t="shared" si="1"/>
        <v>80.692951637388859</v>
      </c>
      <c r="Q44" s="9"/>
    </row>
    <row r="45" spans="1:120" ht="15.75" thickBot="1">
      <c r="A45" s="12"/>
      <c r="B45" s="25">
        <v>369.9</v>
      </c>
      <c r="C45" s="20" t="s">
        <v>56</v>
      </c>
      <c r="D45" s="46">
        <v>103085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103085</v>
      </c>
      <c r="P45" s="47">
        <f t="shared" si="1"/>
        <v>4.4712643678160919</v>
      </c>
      <c r="Q45" s="9"/>
    </row>
    <row r="46" spans="1:120" ht="16.5" thickBot="1">
      <c r="A46" s="14" t="s">
        <v>46</v>
      </c>
      <c r="B46" s="23"/>
      <c r="C46" s="22"/>
      <c r="D46" s="15">
        <f>SUM(D5,D13,D18,D31,D36,D40)</f>
        <v>17293686</v>
      </c>
      <c r="E46" s="15">
        <f t="shared" ref="E46:N46" si="11">SUM(E5,E13,E18,E31,E36,E40)</f>
        <v>1866475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7373606</v>
      </c>
      <c r="J46" s="15">
        <f t="shared" si="11"/>
        <v>0</v>
      </c>
      <c r="K46" s="15">
        <f t="shared" si="11"/>
        <v>4844514</v>
      </c>
      <c r="L46" s="15">
        <f t="shared" si="11"/>
        <v>0</v>
      </c>
      <c r="M46" s="15">
        <f t="shared" si="11"/>
        <v>883285</v>
      </c>
      <c r="N46" s="15">
        <f t="shared" si="11"/>
        <v>0</v>
      </c>
      <c r="O46" s="15">
        <f t="shared" si="7"/>
        <v>32261566</v>
      </c>
      <c r="P46" s="38">
        <f t="shared" si="1"/>
        <v>1399.3305573628281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156</v>
      </c>
      <c r="N48" s="48"/>
      <c r="O48" s="48"/>
      <c r="P48" s="43">
        <v>23055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82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7409721</v>
      </c>
      <c r="E5" s="27">
        <f t="shared" si="0"/>
        <v>363569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7773290</v>
      </c>
      <c r="O5" s="33">
        <f t="shared" ref="O5:O52" si="1">(N5/O$54)</f>
        <v>354.02331830395775</v>
      </c>
      <c r="P5" s="6"/>
    </row>
    <row r="6" spans="1:133">
      <c r="A6" s="12"/>
      <c r="B6" s="25">
        <v>311</v>
      </c>
      <c r="C6" s="20" t="s">
        <v>3</v>
      </c>
      <c r="D6" s="46">
        <v>4966141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4966141</v>
      </c>
      <c r="O6" s="47">
        <f t="shared" si="1"/>
        <v>226.17575260736893</v>
      </c>
      <c r="P6" s="9"/>
    </row>
    <row r="7" spans="1:133">
      <c r="A7" s="12"/>
      <c r="B7" s="25">
        <v>312.41000000000003</v>
      </c>
      <c r="C7" s="20" t="s">
        <v>67</v>
      </c>
      <c r="D7" s="46">
        <v>0</v>
      </c>
      <c r="E7" s="46">
        <v>363569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363569</v>
      </c>
      <c r="O7" s="47">
        <f t="shared" si="1"/>
        <v>16.558227444550713</v>
      </c>
      <c r="P7" s="9"/>
    </row>
    <row r="8" spans="1:133">
      <c r="A8" s="12"/>
      <c r="B8" s="25">
        <v>314.10000000000002</v>
      </c>
      <c r="C8" s="20" t="s">
        <v>11</v>
      </c>
      <c r="D8" s="46">
        <v>1056283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1056283</v>
      </c>
      <c r="O8" s="47">
        <f t="shared" si="1"/>
        <v>48.106890740993762</v>
      </c>
      <c r="P8" s="9"/>
    </row>
    <row r="9" spans="1:133">
      <c r="A9" s="12"/>
      <c r="B9" s="25">
        <v>314.3</v>
      </c>
      <c r="C9" s="20" t="s">
        <v>12</v>
      </c>
      <c r="D9" s="46">
        <v>169775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169775</v>
      </c>
      <c r="O9" s="47">
        <f t="shared" si="1"/>
        <v>7.7321583094229629</v>
      </c>
      <c r="P9" s="9"/>
    </row>
    <row r="10" spans="1:133">
      <c r="A10" s="12"/>
      <c r="B10" s="25">
        <v>314.39999999999998</v>
      </c>
      <c r="C10" s="20" t="s">
        <v>13</v>
      </c>
      <c r="D10" s="46">
        <v>19131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19131</v>
      </c>
      <c r="O10" s="47">
        <f t="shared" si="1"/>
        <v>0.87129389260827983</v>
      </c>
      <c r="P10" s="9"/>
    </row>
    <row r="11" spans="1:133">
      <c r="A11" s="12"/>
      <c r="B11" s="25">
        <v>315</v>
      </c>
      <c r="C11" s="20" t="s">
        <v>14</v>
      </c>
      <c r="D11" s="46">
        <v>719749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719749</v>
      </c>
      <c r="O11" s="47">
        <f t="shared" si="1"/>
        <v>32.779933506398869</v>
      </c>
      <c r="P11" s="9"/>
    </row>
    <row r="12" spans="1:133">
      <c r="A12" s="12"/>
      <c r="B12" s="25">
        <v>316</v>
      </c>
      <c r="C12" s="20" t="s">
        <v>15</v>
      </c>
      <c r="D12" s="46">
        <v>478642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478642</v>
      </c>
      <c r="O12" s="47">
        <f t="shared" si="1"/>
        <v>21.799061802614201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1426951</v>
      </c>
      <c r="E13" s="32">
        <f t="shared" si="3"/>
        <v>176649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1603600</v>
      </c>
      <c r="O13" s="45">
        <f t="shared" si="1"/>
        <v>73.033656692626494</v>
      </c>
      <c r="P13" s="10"/>
    </row>
    <row r="14" spans="1:133">
      <c r="A14" s="12"/>
      <c r="B14" s="25">
        <v>322</v>
      </c>
      <c r="C14" s="20" t="s">
        <v>0</v>
      </c>
      <c r="D14" s="46">
        <v>280189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280189</v>
      </c>
      <c r="O14" s="47">
        <f t="shared" si="1"/>
        <v>12.760805210183541</v>
      </c>
      <c r="P14" s="9"/>
    </row>
    <row r="15" spans="1:133">
      <c r="A15" s="12"/>
      <c r="B15" s="25">
        <v>323.10000000000002</v>
      </c>
      <c r="C15" s="20" t="s">
        <v>18</v>
      </c>
      <c r="D15" s="46">
        <v>906820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906820</v>
      </c>
      <c r="O15" s="47">
        <f t="shared" si="1"/>
        <v>41.299813271394086</v>
      </c>
      <c r="P15" s="9"/>
    </row>
    <row r="16" spans="1:133">
      <c r="A16" s="12"/>
      <c r="B16" s="25">
        <v>323.39999999999998</v>
      </c>
      <c r="C16" s="20" t="s">
        <v>19</v>
      </c>
      <c r="D16" s="46">
        <v>8087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8087</v>
      </c>
      <c r="O16" s="47">
        <f t="shared" si="1"/>
        <v>0.36831078926993671</v>
      </c>
      <c r="P16" s="9"/>
    </row>
    <row r="17" spans="1:16">
      <c r="A17" s="12"/>
      <c r="B17" s="25">
        <v>323.7</v>
      </c>
      <c r="C17" s="20" t="s">
        <v>20</v>
      </c>
      <c r="D17" s="46">
        <v>213429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213429</v>
      </c>
      <c r="O17" s="47">
        <f t="shared" si="1"/>
        <v>9.7203169831944258</v>
      </c>
      <c r="P17" s="9"/>
    </row>
    <row r="18" spans="1:16">
      <c r="A18" s="12"/>
      <c r="B18" s="25">
        <v>324.61</v>
      </c>
      <c r="C18" s="20" t="s">
        <v>22</v>
      </c>
      <c r="D18" s="46">
        <v>0</v>
      </c>
      <c r="E18" s="46">
        <v>176649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176649</v>
      </c>
      <c r="O18" s="47">
        <f t="shared" si="1"/>
        <v>8.0452247574805309</v>
      </c>
      <c r="P18" s="9"/>
    </row>
    <row r="19" spans="1:16">
      <c r="A19" s="12"/>
      <c r="B19" s="25">
        <v>329</v>
      </c>
      <c r="C19" s="20" t="s">
        <v>70</v>
      </c>
      <c r="D19" s="46">
        <v>18426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18426</v>
      </c>
      <c r="O19" s="47">
        <f t="shared" si="1"/>
        <v>0.83918568110397596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2054096</v>
      </c>
      <c r="E20" s="32">
        <f t="shared" si="5"/>
        <v>967438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3021534</v>
      </c>
      <c r="O20" s="45">
        <f t="shared" si="1"/>
        <v>137.6114223254543</v>
      </c>
      <c r="P20" s="10"/>
    </row>
    <row r="21" spans="1:16">
      <c r="A21" s="12"/>
      <c r="B21" s="25">
        <v>331.2</v>
      </c>
      <c r="C21" s="20" t="s">
        <v>89</v>
      </c>
      <c r="D21" s="46">
        <v>1749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1749</v>
      </c>
      <c r="O21" s="47">
        <f t="shared" si="1"/>
        <v>7.9655690668124057E-2</v>
      </c>
      <c r="P21" s="9"/>
    </row>
    <row r="22" spans="1:16">
      <c r="A22" s="12"/>
      <c r="B22" s="25">
        <v>331.69</v>
      </c>
      <c r="C22" s="20" t="s">
        <v>25</v>
      </c>
      <c r="D22" s="46">
        <v>62278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62278</v>
      </c>
      <c r="O22" s="47">
        <f t="shared" si="1"/>
        <v>2.836361980234094</v>
      </c>
      <c r="P22" s="9"/>
    </row>
    <row r="23" spans="1:16">
      <c r="A23" s="12"/>
      <c r="B23" s="25">
        <v>334.7</v>
      </c>
      <c r="C23" s="20" t="s">
        <v>26</v>
      </c>
      <c r="D23" s="46">
        <v>1858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1858</v>
      </c>
      <c r="O23" s="47">
        <f t="shared" si="1"/>
        <v>8.4619938971626354E-2</v>
      </c>
      <c r="P23" s="9"/>
    </row>
    <row r="24" spans="1:16">
      <c r="A24" s="12"/>
      <c r="B24" s="25">
        <v>335.12</v>
      </c>
      <c r="C24" s="20" t="s">
        <v>27</v>
      </c>
      <c r="D24" s="46">
        <v>345126</v>
      </c>
      <c r="E24" s="46">
        <v>229807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574933</v>
      </c>
      <c r="O24" s="47">
        <f t="shared" si="1"/>
        <v>26.184496971353099</v>
      </c>
      <c r="P24" s="9"/>
    </row>
    <row r="25" spans="1:16">
      <c r="A25" s="12"/>
      <c r="B25" s="25">
        <v>335.14</v>
      </c>
      <c r="C25" s="20" t="s">
        <v>28</v>
      </c>
      <c r="D25" s="46">
        <v>10141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10141</v>
      </c>
      <c r="O25" s="47">
        <f t="shared" si="1"/>
        <v>0.46185726647538372</v>
      </c>
      <c r="P25" s="9"/>
    </row>
    <row r="26" spans="1:16">
      <c r="A26" s="12"/>
      <c r="B26" s="25">
        <v>335.15</v>
      </c>
      <c r="C26" s="20" t="s">
        <v>29</v>
      </c>
      <c r="D26" s="46">
        <v>6468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6468</v>
      </c>
      <c r="O26" s="47">
        <f t="shared" si="1"/>
        <v>0.29457576171608141</v>
      </c>
      <c r="P26" s="9"/>
    </row>
    <row r="27" spans="1:16">
      <c r="A27" s="12"/>
      <c r="B27" s="25">
        <v>335.18</v>
      </c>
      <c r="C27" s="20" t="s">
        <v>30</v>
      </c>
      <c r="D27" s="46">
        <v>1411539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1411539</v>
      </c>
      <c r="O27" s="47">
        <f t="shared" si="1"/>
        <v>64.286514551168196</v>
      </c>
      <c r="P27" s="9"/>
    </row>
    <row r="28" spans="1:16">
      <c r="A28" s="12"/>
      <c r="B28" s="25">
        <v>336</v>
      </c>
      <c r="C28" s="20" t="s">
        <v>74</v>
      </c>
      <c r="D28" s="46">
        <v>16600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16600</v>
      </c>
      <c r="O28" s="47">
        <f t="shared" si="1"/>
        <v>0.75602313612970806</v>
      </c>
      <c r="P28" s="9"/>
    </row>
    <row r="29" spans="1:16">
      <c r="A29" s="12"/>
      <c r="B29" s="25">
        <v>337.2</v>
      </c>
      <c r="C29" s="20" t="s">
        <v>90</v>
      </c>
      <c r="D29" s="46">
        <v>4257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4257</v>
      </c>
      <c r="O29" s="47">
        <f t="shared" si="1"/>
        <v>0.19387894521109442</v>
      </c>
      <c r="P29" s="9"/>
    </row>
    <row r="30" spans="1:16">
      <c r="A30" s="12"/>
      <c r="B30" s="25">
        <v>337.4</v>
      </c>
      <c r="C30" s="20" t="s">
        <v>32</v>
      </c>
      <c r="D30" s="46">
        <v>0</v>
      </c>
      <c r="E30" s="46">
        <v>737631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737631</v>
      </c>
      <c r="O30" s="47">
        <f t="shared" si="1"/>
        <v>33.594343489547754</v>
      </c>
      <c r="P30" s="9"/>
    </row>
    <row r="31" spans="1:16">
      <c r="A31" s="12"/>
      <c r="B31" s="25">
        <v>337.9</v>
      </c>
      <c r="C31" s="20" t="s">
        <v>34</v>
      </c>
      <c r="D31" s="46">
        <v>194080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194080</v>
      </c>
      <c r="O31" s="47">
        <f t="shared" si="1"/>
        <v>8.8390945939791408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SUM(D33:D39)</f>
        <v>553471</v>
      </c>
      <c r="E32" s="32">
        <f t="shared" si="7"/>
        <v>6490098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5106062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12149631</v>
      </c>
      <c r="O32" s="45">
        <f t="shared" si="1"/>
        <v>553.33747779751332</v>
      </c>
      <c r="P32" s="10"/>
    </row>
    <row r="33" spans="1:16">
      <c r="A33" s="12"/>
      <c r="B33" s="25">
        <v>341.9</v>
      </c>
      <c r="C33" s="20" t="s">
        <v>42</v>
      </c>
      <c r="D33" s="46">
        <v>0</v>
      </c>
      <c r="E33" s="46">
        <v>942191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942191</v>
      </c>
      <c r="O33" s="47">
        <f t="shared" si="1"/>
        <v>42.910734617661795</v>
      </c>
      <c r="P33" s="9"/>
    </row>
    <row r="34" spans="1:16">
      <c r="A34" s="12"/>
      <c r="B34" s="25">
        <v>342.9</v>
      </c>
      <c r="C34" s="20" t="s">
        <v>75</v>
      </c>
      <c r="D34" s="46">
        <v>0</v>
      </c>
      <c r="E34" s="46">
        <v>27020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27020</v>
      </c>
      <c r="O34" s="47">
        <f t="shared" si="1"/>
        <v>1.2305870565195609</v>
      </c>
      <c r="P34" s="9"/>
    </row>
    <row r="35" spans="1:16">
      <c r="A35" s="12"/>
      <c r="B35" s="25">
        <v>343.5</v>
      </c>
      <c r="C35" s="20" t="s">
        <v>85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481670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481670</v>
      </c>
      <c r="O35" s="47">
        <f t="shared" si="1"/>
        <v>21.936967709614247</v>
      </c>
      <c r="P35" s="9"/>
    </row>
    <row r="36" spans="1:16">
      <c r="A36" s="12"/>
      <c r="B36" s="25">
        <v>343.6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4624392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4624392</v>
      </c>
      <c r="O36" s="47">
        <f t="shared" si="1"/>
        <v>210.61128569476705</v>
      </c>
      <c r="P36" s="9"/>
    </row>
    <row r="37" spans="1:16">
      <c r="A37" s="12"/>
      <c r="B37" s="25">
        <v>343.9</v>
      </c>
      <c r="C37" s="20" t="s">
        <v>76</v>
      </c>
      <c r="D37" s="46">
        <v>252430</v>
      </c>
      <c r="E37" s="46">
        <v>5520887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5773317</v>
      </c>
      <c r="O37" s="47">
        <f t="shared" si="1"/>
        <v>262.93742314523843</v>
      </c>
      <c r="P37" s="9"/>
    </row>
    <row r="38" spans="1:16">
      <c r="A38" s="12"/>
      <c r="B38" s="25">
        <v>347.2</v>
      </c>
      <c r="C38" s="20" t="s">
        <v>45</v>
      </c>
      <c r="D38" s="46">
        <v>162098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162098</v>
      </c>
      <c r="O38" s="47">
        <f t="shared" si="1"/>
        <v>7.3825203807441815</v>
      </c>
      <c r="P38" s="9"/>
    </row>
    <row r="39" spans="1:16">
      <c r="A39" s="12"/>
      <c r="B39" s="25">
        <v>349</v>
      </c>
      <c r="C39" s="20" t="s">
        <v>1</v>
      </c>
      <c r="D39" s="46">
        <v>138943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138943</v>
      </c>
      <c r="O39" s="47">
        <f t="shared" si="1"/>
        <v>6.3279591929680743</v>
      </c>
      <c r="P39" s="9"/>
    </row>
    <row r="40" spans="1:16" ht="15.75">
      <c r="A40" s="29" t="s">
        <v>40</v>
      </c>
      <c r="B40" s="30"/>
      <c r="C40" s="31"/>
      <c r="D40" s="32">
        <f t="shared" ref="D40:M40" si="9">SUM(D41:D44)</f>
        <v>115678</v>
      </c>
      <c r="E40" s="32">
        <f t="shared" si="9"/>
        <v>8089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2" si="10">SUM(D40:M40)</f>
        <v>123767</v>
      </c>
      <c r="O40" s="45">
        <f t="shared" si="1"/>
        <v>5.6367900897208179</v>
      </c>
      <c r="P40" s="10"/>
    </row>
    <row r="41" spans="1:16">
      <c r="A41" s="13"/>
      <c r="B41" s="39">
        <v>351.1</v>
      </c>
      <c r="C41" s="21" t="s">
        <v>48</v>
      </c>
      <c r="D41" s="46">
        <v>58204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58204</v>
      </c>
      <c r="O41" s="47">
        <f t="shared" si="1"/>
        <v>2.6508175069453932</v>
      </c>
      <c r="P41" s="9"/>
    </row>
    <row r="42" spans="1:16">
      <c r="A42" s="13"/>
      <c r="B42" s="39">
        <v>351.5</v>
      </c>
      <c r="C42" s="21" t="s">
        <v>91</v>
      </c>
      <c r="D42" s="46">
        <v>54431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54431</v>
      </c>
      <c r="O42" s="47">
        <f t="shared" si="1"/>
        <v>2.4789816459443457</v>
      </c>
      <c r="P42" s="9"/>
    </row>
    <row r="43" spans="1:16">
      <c r="A43" s="13"/>
      <c r="B43" s="39">
        <v>354</v>
      </c>
      <c r="C43" s="21" t="s">
        <v>49</v>
      </c>
      <c r="D43" s="46">
        <v>3043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3043</v>
      </c>
      <c r="O43" s="47">
        <f t="shared" si="1"/>
        <v>0.13858906043630734</v>
      </c>
      <c r="P43" s="9"/>
    </row>
    <row r="44" spans="1:16">
      <c r="A44" s="13"/>
      <c r="B44" s="39">
        <v>359</v>
      </c>
      <c r="C44" s="21" t="s">
        <v>50</v>
      </c>
      <c r="D44" s="46">
        <v>0</v>
      </c>
      <c r="E44" s="46">
        <v>8089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8089</v>
      </c>
      <c r="O44" s="47">
        <f t="shared" si="1"/>
        <v>0.36840187639477162</v>
      </c>
      <c r="P44" s="9"/>
    </row>
    <row r="45" spans="1:16" ht="15.75">
      <c r="A45" s="29" t="s">
        <v>4</v>
      </c>
      <c r="B45" s="30"/>
      <c r="C45" s="31"/>
      <c r="D45" s="32">
        <f t="shared" ref="D45:M45" si="11">SUM(D46:D51)</f>
        <v>136375</v>
      </c>
      <c r="E45" s="32">
        <f t="shared" si="11"/>
        <v>0</v>
      </c>
      <c r="F45" s="32">
        <f t="shared" si="11"/>
        <v>0</v>
      </c>
      <c r="G45" s="32">
        <f t="shared" si="11"/>
        <v>5520887</v>
      </c>
      <c r="H45" s="32">
        <f t="shared" si="11"/>
        <v>0</v>
      </c>
      <c r="I45" s="32">
        <f t="shared" si="11"/>
        <v>5490</v>
      </c>
      <c r="J45" s="32">
        <f t="shared" si="11"/>
        <v>0</v>
      </c>
      <c r="K45" s="32">
        <f t="shared" si="11"/>
        <v>2150997</v>
      </c>
      <c r="L45" s="32">
        <f t="shared" si="11"/>
        <v>0</v>
      </c>
      <c r="M45" s="32">
        <f t="shared" si="11"/>
        <v>0</v>
      </c>
      <c r="N45" s="32">
        <f t="shared" si="10"/>
        <v>7813749</v>
      </c>
      <c r="O45" s="45">
        <f t="shared" si="1"/>
        <v>355.86596529580544</v>
      </c>
      <c r="P45" s="10"/>
    </row>
    <row r="46" spans="1:16">
      <c r="A46" s="12"/>
      <c r="B46" s="25">
        <v>361.1</v>
      </c>
      <c r="C46" s="20" t="s">
        <v>51</v>
      </c>
      <c r="D46" s="46">
        <v>9487</v>
      </c>
      <c r="E46" s="46">
        <v>0</v>
      </c>
      <c r="F46" s="46">
        <v>0</v>
      </c>
      <c r="G46" s="46">
        <v>0</v>
      </c>
      <c r="H46" s="46">
        <v>0</v>
      </c>
      <c r="I46" s="46">
        <v>5490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14977</v>
      </c>
      <c r="O46" s="47">
        <f t="shared" si="1"/>
        <v>0.68210593432618294</v>
      </c>
      <c r="P46" s="9"/>
    </row>
    <row r="47" spans="1:16">
      <c r="A47" s="12"/>
      <c r="B47" s="25">
        <v>361.2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297382</v>
      </c>
      <c r="L47" s="46">
        <v>0</v>
      </c>
      <c r="M47" s="46">
        <v>0</v>
      </c>
      <c r="N47" s="46">
        <f t="shared" si="10"/>
        <v>297382</v>
      </c>
      <c r="O47" s="47">
        <f t="shared" si="1"/>
        <v>13.543835678826797</v>
      </c>
      <c r="P47" s="9"/>
    </row>
    <row r="48" spans="1:16">
      <c r="A48" s="12"/>
      <c r="B48" s="25">
        <v>361.3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1242483</v>
      </c>
      <c r="L48" s="46">
        <v>0</v>
      </c>
      <c r="M48" s="46">
        <v>0</v>
      </c>
      <c r="N48" s="46">
        <f t="shared" si="10"/>
        <v>1242483</v>
      </c>
      <c r="O48" s="47">
        <f t="shared" si="1"/>
        <v>56.587102063123375</v>
      </c>
      <c r="P48" s="9"/>
    </row>
    <row r="49" spans="1:119">
      <c r="A49" s="12"/>
      <c r="B49" s="25">
        <v>366</v>
      </c>
      <c r="C49" s="20" t="s">
        <v>78</v>
      </c>
      <c r="D49" s="46">
        <v>0</v>
      </c>
      <c r="E49" s="46">
        <v>0</v>
      </c>
      <c r="F49" s="46">
        <v>0</v>
      </c>
      <c r="G49" s="46">
        <v>5520887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5520887</v>
      </c>
      <c r="O49" s="47">
        <f t="shared" si="1"/>
        <v>251.44086168420094</v>
      </c>
      <c r="P49" s="9"/>
    </row>
    <row r="50" spans="1:119">
      <c r="A50" s="12"/>
      <c r="B50" s="25">
        <v>368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611132</v>
      </c>
      <c r="L50" s="46">
        <v>0</v>
      </c>
      <c r="M50" s="46">
        <v>0</v>
      </c>
      <c r="N50" s="46">
        <f t="shared" si="10"/>
        <v>611132</v>
      </c>
      <c r="O50" s="47">
        <f t="shared" si="1"/>
        <v>27.833128387302455</v>
      </c>
      <c r="P50" s="9"/>
    </row>
    <row r="51" spans="1:119" ht="15.75" thickBot="1">
      <c r="A51" s="12"/>
      <c r="B51" s="25">
        <v>369.9</v>
      </c>
      <c r="C51" s="20" t="s">
        <v>56</v>
      </c>
      <c r="D51" s="46">
        <v>126888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126888</v>
      </c>
      <c r="O51" s="47">
        <f t="shared" si="1"/>
        <v>5.7789315480256862</v>
      </c>
      <c r="P51" s="9"/>
    </row>
    <row r="52" spans="1:119" ht="16.5" thickBot="1">
      <c r="A52" s="14" t="s">
        <v>46</v>
      </c>
      <c r="B52" s="23"/>
      <c r="C52" s="22"/>
      <c r="D52" s="15">
        <f>SUM(D5,D13,D20,D32,D40,D45)</f>
        <v>11696292</v>
      </c>
      <c r="E52" s="15">
        <f t="shared" ref="E52:M52" si="12">SUM(E5,E13,E20,E32,E40,E45)</f>
        <v>8005843</v>
      </c>
      <c r="F52" s="15">
        <f t="shared" si="12"/>
        <v>0</v>
      </c>
      <c r="G52" s="15">
        <f t="shared" si="12"/>
        <v>5520887</v>
      </c>
      <c r="H52" s="15">
        <f t="shared" si="12"/>
        <v>0</v>
      </c>
      <c r="I52" s="15">
        <f t="shared" si="12"/>
        <v>5111552</v>
      </c>
      <c r="J52" s="15">
        <f t="shared" si="12"/>
        <v>0</v>
      </c>
      <c r="K52" s="15">
        <f t="shared" si="12"/>
        <v>2150997</v>
      </c>
      <c r="L52" s="15">
        <f t="shared" si="12"/>
        <v>0</v>
      </c>
      <c r="M52" s="15">
        <f t="shared" si="12"/>
        <v>0</v>
      </c>
      <c r="N52" s="15">
        <f t="shared" si="10"/>
        <v>32485571</v>
      </c>
      <c r="O52" s="38">
        <f t="shared" si="1"/>
        <v>1479.5086305050781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92</v>
      </c>
      <c r="M54" s="48"/>
      <c r="N54" s="48"/>
      <c r="O54" s="43">
        <v>21957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7620128</v>
      </c>
      <c r="E5" s="27">
        <f t="shared" si="0"/>
        <v>366756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7986884</v>
      </c>
      <c r="O5" s="33">
        <f t="shared" ref="O5:O52" si="1">(N5/O$54)</f>
        <v>366.47168945581353</v>
      </c>
      <c r="P5" s="6"/>
    </row>
    <row r="6" spans="1:133">
      <c r="A6" s="12"/>
      <c r="B6" s="25">
        <v>311</v>
      </c>
      <c r="C6" s="20" t="s">
        <v>3</v>
      </c>
      <c r="D6" s="46">
        <v>4992930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4992930</v>
      </c>
      <c r="O6" s="47">
        <f t="shared" si="1"/>
        <v>229.09654033220153</v>
      </c>
      <c r="P6" s="9"/>
    </row>
    <row r="7" spans="1:133">
      <c r="A7" s="12"/>
      <c r="B7" s="25">
        <v>312.41000000000003</v>
      </c>
      <c r="C7" s="20" t="s">
        <v>67</v>
      </c>
      <c r="D7" s="46">
        <v>0</v>
      </c>
      <c r="E7" s="46">
        <v>366756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366756</v>
      </c>
      <c r="O7" s="47">
        <f t="shared" si="1"/>
        <v>16.828301367348811</v>
      </c>
      <c r="P7" s="9"/>
    </row>
    <row r="8" spans="1:133">
      <c r="A8" s="12"/>
      <c r="B8" s="25">
        <v>314.10000000000002</v>
      </c>
      <c r="C8" s="20" t="s">
        <v>11</v>
      </c>
      <c r="D8" s="46">
        <v>1008600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1008600</v>
      </c>
      <c r="O8" s="47">
        <f t="shared" si="1"/>
        <v>46.278792328163718</v>
      </c>
      <c r="P8" s="9"/>
    </row>
    <row r="9" spans="1:133">
      <c r="A9" s="12"/>
      <c r="B9" s="25">
        <v>314.3</v>
      </c>
      <c r="C9" s="20" t="s">
        <v>12</v>
      </c>
      <c r="D9" s="46">
        <v>162229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162229</v>
      </c>
      <c r="O9" s="47">
        <f t="shared" si="1"/>
        <v>7.443745985133523</v>
      </c>
      <c r="P9" s="9"/>
    </row>
    <row r="10" spans="1:133">
      <c r="A10" s="12"/>
      <c r="B10" s="25">
        <v>314.39999999999998</v>
      </c>
      <c r="C10" s="20" t="s">
        <v>13</v>
      </c>
      <c r="D10" s="46">
        <v>17739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17739</v>
      </c>
      <c r="O10" s="47">
        <f t="shared" si="1"/>
        <v>0.81393961640818568</v>
      </c>
      <c r="P10" s="9"/>
    </row>
    <row r="11" spans="1:133">
      <c r="A11" s="12"/>
      <c r="B11" s="25">
        <v>315</v>
      </c>
      <c r="C11" s="20" t="s">
        <v>14</v>
      </c>
      <c r="D11" s="46">
        <v>766354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766354</v>
      </c>
      <c r="O11" s="47">
        <f t="shared" si="1"/>
        <v>35.163531247132241</v>
      </c>
      <c r="P11" s="9"/>
    </row>
    <row r="12" spans="1:133">
      <c r="A12" s="12"/>
      <c r="B12" s="25">
        <v>316</v>
      </c>
      <c r="C12" s="20" t="s">
        <v>15</v>
      </c>
      <c r="D12" s="46">
        <v>672276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672276</v>
      </c>
      <c r="O12" s="47">
        <f t="shared" si="1"/>
        <v>30.84683857942553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1304155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1304155</v>
      </c>
      <c r="O13" s="45">
        <f t="shared" si="1"/>
        <v>59.840093603744151</v>
      </c>
      <c r="P13" s="10"/>
    </row>
    <row r="14" spans="1:133">
      <c r="A14" s="12"/>
      <c r="B14" s="25">
        <v>322</v>
      </c>
      <c r="C14" s="20" t="s">
        <v>0</v>
      </c>
      <c r="D14" s="46">
        <v>178014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178014</v>
      </c>
      <c r="O14" s="47">
        <f t="shared" si="1"/>
        <v>8.1680278975864908</v>
      </c>
      <c r="P14" s="9"/>
    </row>
    <row r="15" spans="1:133">
      <c r="A15" s="12"/>
      <c r="B15" s="25">
        <v>323.10000000000002</v>
      </c>
      <c r="C15" s="20" t="s">
        <v>18</v>
      </c>
      <c r="D15" s="46">
        <v>909495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909495</v>
      </c>
      <c r="O15" s="47">
        <f t="shared" si="1"/>
        <v>41.731439845829129</v>
      </c>
      <c r="P15" s="9"/>
    </row>
    <row r="16" spans="1:133">
      <c r="A16" s="12"/>
      <c r="B16" s="25">
        <v>323.39999999999998</v>
      </c>
      <c r="C16" s="20" t="s">
        <v>19</v>
      </c>
      <c r="D16" s="46">
        <v>7052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7052</v>
      </c>
      <c r="O16" s="47">
        <f t="shared" si="1"/>
        <v>0.3235752959530146</v>
      </c>
      <c r="P16" s="9"/>
    </row>
    <row r="17" spans="1:16">
      <c r="A17" s="12"/>
      <c r="B17" s="25">
        <v>323.7</v>
      </c>
      <c r="C17" s="20" t="s">
        <v>20</v>
      </c>
      <c r="D17" s="46">
        <v>208944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208944</v>
      </c>
      <c r="O17" s="47">
        <f t="shared" si="1"/>
        <v>9.5872258419748562</v>
      </c>
      <c r="P17" s="9"/>
    </row>
    <row r="18" spans="1:16">
      <c r="A18" s="12"/>
      <c r="B18" s="25">
        <v>329</v>
      </c>
      <c r="C18" s="20" t="s">
        <v>70</v>
      </c>
      <c r="D18" s="46">
        <v>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650</v>
      </c>
      <c r="O18" s="47">
        <f t="shared" si="1"/>
        <v>2.9824722400660732E-2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SUM(D20:D31)</f>
        <v>2701977</v>
      </c>
      <c r="E19" s="32">
        <f t="shared" si="5"/>
        <v>848630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3550607</v>
      </c>
      <c r="O19" s="45">
        <f t="shared" si="1"/>
        <v>162.91672019821971</v>
      </c>
      <c r="P19" s="10"/>
    </row>
    <row r="20" spans="1:16">
      <c r="A20" s="12"/>
      <c r="B20" s="25">
        <v>331.69</v>
      </c>
      <c r="C20" s="20" t="s">
        <v>25</v>
      </c>
      <c r="D20" s="46">
        <v>148743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148743</v>
      </c>
      <c r="O20" s="47">
        <f t="shared" si="1"/>
        <v>6.8249518216022755</v>
      </c>
      <c r="P20" s="9"/>
    </row>
    <row r="21" spans="1:16">
      <c r="A21" s="12"/>
      <c r="B21" s="25">
        <v>331.9</v>
      </c>
      <c r="C21" s="20" t="s">
        <v>71</v>
      </c>
      <c r="D21" s="46">
        <v>1150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1150</v>
      </c>
      <c r="O21" s="47">
        <f t="shared" si="1"/>
        <v>5.2766816555015139E-2</v>
      </c>
      <c r="P21" s="9"/>
    </row>
    <row r="22" spans="1:16">
      <c r="A22" s="12"/>
      <c r="B22" s="25">
        <v>334.7</v>
      </c>
      <c r="C22" s="20" t="s">
        <v>26</v>
      </c>
      <c r="D22" s="46">
        <v>129325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129325</v>
      </c>
      <c r="O22" s="47">
        <f t="shared" si="1"/>
        <v>5.9339726530237682</v>
      </c>
      <c r="P22" s="9"/>
    </row>
    <row r="23" spans="1:16">
      <c r="A23" s="12"/>
      <c r="B23" s="25">
        <v>334.9</v>
      </c>
      <c r="C23" s="20" t="s">
        <v>84</v>
      </c>
      <c r="D23" s="46">
        <v>403943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403943</v>
      </c>
      <c r="O23" s="47">
        <f t="shared" si="1"/>
        <v>18.534596677984766</v>
      </c>
      <c r="P23" s="9"/>
    </row>
    <row r="24" spans="1:16">
      <c r="A24" s="12"/>
      <c r="B24" s="25">
        <v>335.12</v>
      </c>
      <c r="C24" s="20" t="s">
        <v>27</v>
      </c>
      <c r="D24" s="46">
        <v>350960</v>
      </c>
      <c r="E24" s="46">
        <v>188978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539938</v>
      </c>
      <c r="O24" s="47">
        <f t="shared" si="1"/>
        <v>24.774616867027621</v>
      </c>
      <c r="P24" s="9"/>
    </row>
    <row r="25" spans="1:16">
      <c r="A25" s="12"/>
      <c r="B25" s="25">
        <v>335.14</v>
      </c>
      <c r="C25" s="20" t="s">
        <v>28</v>
      </c>
      <c r="D25" s="46">
        <v>13539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13539</v>
      </c>
      <c r="O25" s="47">
        <f t="shared" si="1"/>
        <v>0.62122602551160866</v>
      </c>
      <c r="P25" s="9"/>
    </row>
    <row r="26" spans="1:16">
      <c r="A26" s="12"/>
      <c r="B26" s="25">
        <v>335.15</v>
      </c>
      <c r="C26" s="20" t="s">
        <v>29</v>
      </c>
      <c r="D26" s="46">
        <v>7819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7819</v>
      </c>
      <c r="O26" s="47">
        <f t="shared" si="1"/>
        <v>0.35876846838579424</v>
      </c>
      <c r="P26" s="9"/>
    </row>
    <row r="27" spans="1:16">
      <c r="A27" s="12"/>
      <c r="B27" s="25">
        <v>335.18</v>
      </c>
      <c r="C27" s="20" t="s">
        <v>30</v>
      </c>
      <c r="D27" s="46">
        <v>1295356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1295356</v>
      </c>
      <c r="O27" s="47">
        <f t="shared" si="1"/>
        <v>59.436358630815818</v>
      </c>
      <c r="P27" s="9"/>
    </row>
    <row r="28" spans="1:16">
      <c r="A28" s="12"/>
      <c r="B28" s="25">
        <v>335.9</v>
      </c>
      <c r="C28" s="20" t="s">
        <v>73</v>
      </c>
      <c r="D28" s="46">
        <v>3809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3809</v>
      </c>
      <c r="O28" s="47">
        <f t="shared" si="1"/>
        <v>0.17477287326787189</v>
      </c>
      <c r="P28" s="9"/>
    </row>
    <row r="29" spans="1:16">
      <c r="A29" s="12"/>
      <c r="B29" s="25">
        <v>336</v>
      </c>
      <c r="C29" s="20" t="s">
        <v>74</v>
      </c>
      <c r="D29" s="46">
        <v>8300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8300</v>
      </c>
      <c r="O29" s="47">
        <f t="shared" si="1"/>
        <v>0.38083876296228319</v>
      </c>
      <c r="P29" s="9"/>
    </row>
    <row r="30" spans="1:16">
      <c r="A30" s="12"/>
      <c r="B30" s="25">
        <v>337.4</v>
      </c>
      <c r="C30" s="20" t="s">
        <v>32</v>
      </c>
      <c r="D30" s="46">
        <v>0</v>
      </c>
      <c r="E30" s="46">
        <v>659652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659652</v>
      </c>
      <c r="O30" s="47">
        <f t="shared" si="1"/>
        <v>30.267596586216388</v>
      </c>
      <c r="P30" s="9"/>
    </row>
    <row r="31" spans="1:16">
      <c r="A31" s="12"/>
      <c r="B31" s="25">
        <v>337.9</v>
      </c>
      <c r="C31" s="20" t="s">
        <v>34</v>
      </c>
      <c r="D31" s="46">
        <v>339033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339033</v>
      </c>
      <c r="O31" s="47">
        <f t="shared" si="1"/>
        <v>15.556254014866477</v>
      </c>
      <c r="P31" s="9"/>
    </row>
    <row r="32" spans="1:16" ht="15.75">
      <c r="A32" s="29" t="s">
        <v>39</v>
      </c>
      <c r="B32" s="30"/>
      <c r="C32" s="31"/>
      <c r="D32" s="32">
        <f t="shared" ref="D32:M32" si="7">SUM(D33:D38)</f>
        <v>342023</v>
      </c>
      <c r="E32" s="32">
        <f t="shared" si="7"/>
        <v>63518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4291009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4696550</v>
      </c>
      <c r="O32" s="45">
        <f t="shared" si="1"/>
        <v>215.49738460126639</v>
      </c>
      <c r="P32" s="10"/>
    </row>
    <row r="33" spans="1:16">
      <c r="A33" s="12"/>
      <c r="B33" s="25">
        <v>342.9</v>
      </c>
      <c r="C33" s="20" t="s">
        <v>75</v>
      </c>
      <c r="D33" s="46">
        <v>0</v>
      </c>
      <c r="E33" s="46">
        <v>63518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63518</v>
      </c>
      <c r="O33" s="47">
        <f t="shared" si="1"/>
        <v>2.9144718729925669</v>
      </c>
      <c r="P33" s="9"/>
    </row>
    <row r="34" spans="1:16">
      <c r="A34" s="12"/>
      <c r="B34" s="25">
        <v>343.5</v>
      </c>
      <c r="C34" s="20" t="s">
        <v>85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480155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480155</v>
      </c>
      <c r="O34" s="47">
        <f t="shared" si="1"/>
        <v>22.031522437368082</v>
      </c>
      <c r="P34" s="9"/>
    </row>
    <row r="35" spans="1:16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3810854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3810854</v>
      </c>
      <c r="O35" s="47">
        <f t="shared" si="1"/>
        <v>174.85794255299624</v>
      </c>
      <c r="P35" s="9"/>
    </row>
    <row r="36" spans="1:16">
      <c r="A36" s="12"/>
      <c r="B36" s="25">
        <v>343.9</v>
      </c>
      <c r="C36" s="20" t="s">
        <v>76</v>
      </c>
      <c r="D36" s="46">
        <v>32256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32256</v>
      </c>
      <c r="O36" s="47">
        <f t="shared" si="1"/>
        <v>1.4800403780857116</v>
      </c>
      <c r="P36" s="9"/>
    </row>
    <row r="37" spans="1:16">
      <c r="A37" s="12"/>
      <c r="B37" s="25">
        <v>347.2</v>
      </c>
      <c r="C37" s="20" t="s">
        <v>45</v>
      </c>
      <c r="D37" s="46">
        <v>136459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136459</v>
      </c>
      <c r="O37" s="47">
        <f t="shared" si="1"/>
        <v>6.2613104524180967</v>
      </c>
      <c r="P37" s="9"/>
    </row>
    <row r="38" spans="1:16">
      <c r="A38" s="12"/>
      <c r="B38" s="25">
        <v>349</v>
      </c>
      <c r="C38" s="20" t="s">
        <v>1</v>
      </c>
      <c r="D38" s="46">
        <v>173308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173308</v>
      </c>
      <c r="O38" s="47">
        <f t="shared" si="1"/>
        <v>7.952096907405708</v>
      </c>
      <c r="P38" s="9"/>
    </row>
    <row r="39" spans="1:16" ht="15.75">
      <c r="A39" s="29" t="s">
        <v>40</v>
      </c>
      <c r="B39" s="30"/>
      <c r="C39" s="31"/>
      <c r="D39" s="32">
        <f t="shared" ref="D39:M39" si="9">SUM(D40:D42)</f>
        <v>51028</v>
      </c>
      <c r="E39" s="32">
        <f t="shared" si="9"/>
        <v>22620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2" si="10">SUM(D39:M39)</f>
        <v>73648</v>
      </c>
      <c r="O39" s="45">
        <f t="shared" si="1"/>
        <v>3.3792787005597873</v>
      </c>
      <c r="P39" s="10"/>
    </row>
    <row r="40" spans="1:16">
      <c r="A40" s="13"/>
      <c r="B40" s="39">
        <v>351.1</v>
      </c>
      <c r="C40" s="21" t="s">
        <v>48</v>
      </c>
      <c r="D40" s="46">
        <v>49055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49055</v>
      </c>
      <c r="O40" s="47">
        <f t="shared" si="1"/>
        <v>2.2508488574837111</v>
      </c>
      <c r="P40" s="9"/>
    </row>
    <row r="41" spans="1:16">
      <c r="A41" s="13"/>
      <c r="B41" s="39">
        <v>354</v>
      </c>
      <c r="C41" s="21" t="s">
        <v>49</v>
      </c>
      <c r="D41" s="46">
        <v>1973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1973</v>
      </c>
      <c r="O41" s="47">
        <f t="shared" si="1"/>
        <v>9.0529503533082506E-2</v>
      </c>
      <c r="P41" s="9"/>
    </row>
    <row r="42" spans="1:16">
      <c r="A42" s="13"/>
      <c r="B42" s="39">
        <v>359</v>
      </c>
      <c r="C42" s="21" t="s">
        <v>50</v>
      </c>
      <c r="D42" s="46">
        <v>0</v>
      </c>
      <c r="E42" s="46">
        <v>22620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22620</v>
      </c>
      <c r="O42" s="47">
        <f t="shared" si="1"/>
        <v>1.0379003395429935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SUM(D44:D49)</f>
        <v>51152</v>
      </c>
      <c r="E43" s="32">
        <f t="shared" si="11"/>
        <v>0</v>
      </c>
      <c r="F43" s="32">
        <f t="shared" si="11"/>
        <v>0</v>
      </c>
      <c r="G43" s="32">
        <f t="shared" si="11"/>
        <v>93601</v>
      </c>
      <c r="H43" s="32">
        <f t="shared" si="11"/>
        <v>0</v>
      </c>
      <c r="I43" s="32">
        <f t="shared" si="11"/>
        <v>7381</v>
      </c>
      <c r="J43" s="32">
        <f t="shared" si="11"/>
        <v>0</v>
      </c>
      <c r="K43" s="32">
        <f t="shared" si="11"/>
        <v>653330</v>
      </c>
      <c r="L43" s="32">
        <f t="shared" si="11"/>
        <v>0</v>
      </c>
      <c r="M43" s="32">
        <f t="shared" si="11"/>
        <v>0</v>
      </c>
      <c r="N43" s="32">
        <f t="shared" si="10"/>
        <v>805464</v>
      </c>
      <c r="O43" s="45">
        <f t="shared" si="1"/>
        <v>36.958061851885837</v>
      </c>
      <c r="P43" s="10"/>
    </row>
    <row r="44" spans="1:16">
      <c r="A44" s="12"/>
      <c r="B44" s="25">
        <v>361.1</v>
      </c>
      <c r="C44" s="20" t="s">
        <v>51</v>
      </c>
      <c r="D44" s="46">
        <v>10350</v>
      </c>
      <c r="E44" s="46">
        <v>0</v>
      </c>
      <c r="F44" s="46">
        <v>0</v>
      </c>
      <c r="G44" s="46">
        <v>0</v>
      </c>
      <c r="H44" s="46">
        <v>0</v>
      </c>
      <c r="I44" s="46">
        <v>7381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17731</v>
      </c>
      <c r="O44" s="47">
        <f t="shared" si="1"/>
        <v>0.8135725429017161</v>
      </c>
      <c r="P44" s="9"/>
    </row>
    <row r="45" spans="1:16">
      <c r="A45" s="12"/>
      <c r="B45" s="25">
        <v>361.2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243878</v>
      </c>
      <c r="L45" s="46">
        <v>0</v>
      </c>
      <c r="M45" s="46">
        <v>0</v>
      </c>
      <c r="N45" s="46">
        <f t="shared" si="10"/>
        <v>243878</v>
      </c>
      <c r="O45" s="47">
        <f t="shared" si="1"/>
        <v>11.19014407635129</v>
      </c>
      <c r="P45" s="9"/>
    </row>
    <row r="46" spans="1:16">
      <c r="A46" s="12"/>
      <c r="B46" s="25">
        <v>361.3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-461971</v>
      </c>
      <c r="L46" s="46">
        <v>0</v>
      </c>
      <c r="M46" s="46">
        <v>0</v>
      </c>
      <c r="N46" s="46">
        <f t="shared" si="10"/>
        <v>-461971</v>
      </c>
      <c r="O46" s="47">
        <f t="shared" si="1"/>
        <v>-21.197164357162521</v>
      </c>
      <c r="P46" s="9"/>
    </row>
    <row r="47" spans="1:16">
      <c r="A47" s="12"/>
      <c r="B47" s="25">
        <v>366</v>
      </c>
      <c r="C47" s="20" t="s">
        <v>78</v>
      </c>
      <c r="D47" s="46">
        <v>0</v>
      </c>
      <c r="E47" s="46">
        <v>0</v>
      </c>
      <c r="F47" s="46">
        <v>0</v>
      </c>
      <c r="G47" s="46">
        <v>93601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93601</v>
      </c>
      <c r="O47" s="47">
        <f t="shared" si="1"/>
        <v>4.2948059098834541</v>
      </c>
      <c r="P47" s="9"/>
    </row>
    <row r="48" spans="1:16">
      <c r="A48" s="12"/>
      <c r="B48" s="25">
        <v>368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871423</v>
      </c>
      <c r="L48" s="46">
        <v>0</v>
      </c>
      <c r="M48" s="46">
        <v>0</v>
      </c>
      <c r="N48" s="46">
        <f t="shared" si="10"/>
        <v>871423</v>
      </c>
      <c r="O48" s="47">
        <f t="shared" si="1"/>
        <v>39.984537028539968</v>
      </c>
      <c r="P48" s="9"/>
    </row>
    <row r="49" spans="1:119">
      <c r="A49" s="12"/>
      <c r="B49" s="25">
        <v>369.9</v>
      </c>
      <c r="C49" s="20" t="s">
        <v>56</v>
      </c>
      <c r="D49" s="46">
        <v>40802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40802</v>
      </c>
      <c r="O49" s="47">
        <f t="shared" si="1"/>
        <v>1.8721666513719373</v>
      </c>
      <c r="P49" s="9"/>
    </row>
    <row r="50" spans="1:119" ht="15.75">
      <c r="A50" s="29" t="s">
        <v>41</v>
      </c>
      <c r="B50" s="30"/>
      <c r="C50" s="31"/>
      <c r="D50" s="32">
        <f t="shared" ref="D50:M50" si="12">SUM(D51:D51)</f>
        <v>94500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94500</v>
      </c>
      <c r="O50" s="45">
        <f t="shared" si="1"/>
        <v>4.3360557951729835</v>
      </c>
      <c r="P50" s="9"/>
    </row>
    <row r="51" spans="1:119" ht="15.75" thickBot="1">
      <c r="A51" s="12"/>
      <c r="B51" s="25">
        <v>383</v>
      </c>
      <c r="C51" s="20" t="s">
        <v>86</v>
      </c>
      <c r="D51" s="46">
        <v>94500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94500</v>
      </c>
      <c r="O51" s="47">
        <f t="shared" si="1"/>
        <v>4.3360557951729835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3">SUM(D5,D13,D19,D32,D39,D43,D50)</f>
        <v>12164963</v>
      </c>
      <c r="E52" s="15">
        <f t="shared" si="13"/>
        <v>1301524</v>
      </c>
      <c r="F52" s="15">
        <f t="shared" si="13"/>
        <v>0</v>
      </c>
      <c r="G52" s="15">
        <f t="shared" si="13"/>
        <v>93601</v>
      </c>
      <c r="H52" s="15">
        <f t="shared" si="13"/>
        <v>0</v>
      </c>
      <c r="I52" s="15">
        <f t="shared" si="13"/>
        <v>4298390</v>
      </c>
      <c r="J52" s="15">
        <f t="shared" si="13"/>
        <v>0</v>
      </c>
      <c r="K52" s="15">
        <f t="shared" si="13"/>
        <v>653330</v>
      </c>
      <c r="L52" s="15">
        <f t="shared" si="13"/>
        <v>0</v>
      </c>
      <c r="M52" s="15">
        <f t="shared" si="13"/>
        <v>0</v>
      </c>
      <c r="N52" s="15">
        <f t="shared" si="10"/>
        <v>18511808</v>
      </c>
      <c r="O52" s="38">
        <f t="shared" si="1"/>
        <v>849.3992842066624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87</v>
      </c>
      <c r="M54" s="48"/>
      <c r="N54" s="48"/>
      <c r="O54" s="43">
        <v>21794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7703487</v>
      </c>
      <c r="E5" s="27">
        <f t="shared" si="0"/>
        <v>342671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8046158</v>
      </c>
      <c r="O5" s="33">
        <f t="shared" ref="O5:O36" si="1">(N5/O$56)</f>
        <v>370.04037895511408</v>
      </c>
      <c r="P5" s="6"/>
    </row>
    <row r="6" spans="1:133">
      <c r="A6" s="12"/>
      <c r="B6" s="25">
        <v>311</v>
      </c>
      <c r="C6" s="20" t="s">
        <v>3</v>
      </c>
      <c r="D6" s="46">
        <v>5087650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5087650</v>
      </c>
      <c r="O6" s="47">
        <f t="shared" si="1"/>
        <v>233.97948859455482</v>
      </c>
      <c r="P6" s="9"/>
    </row>
    <row r="7" spans="1:133">
      <c r="A7" s="12"/>
      <c r="B7" s="25">
        <v>312.41000000000003</v>
      </c>
      <c r="C7" s="20" t="s">
        <v>67</v>
      </c>
      <c r="D7" s="46">
        <v>0</v>
      </c>
      <c r="E7" s="46">
        <v>342671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342671</v>
      </c>
      <c r="O7" s="47">
        <f t="shared" si="1"/>
        <v>15.759335908756439</v>
      </c>
      <c r="P7" s="9"/>
    </row>
    <row r="8" spans="1:133">
      <c r="A8" s="12"/>
      <c r="B8" s="25">
        <v>314.10000000000002</v>
      </c>
      <c r="C8" s="20" t="s">
        <v>11</v>
      </c>
      <c r="D8" s="46">
        <v>1022858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1022858</v>
      </c>
      <c r="O8" s="47">
        <f t="shared" si="1"/>
        <v>47.040930831493746</v>
      </c>
      <c r="P8" s="9"/>
    </row>
    <row r="9" spans="1:133">
      <c r="A9" s="12"/>
      <c r="B9" s="25">
        <v>314.2</v>
      </c>
      <c r="C9" s="20" t="s">
        <v>68</v>
      </c>
      <c r="D9" s="46">
        <v>834877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834877</v>
      </c>
      <c r="O9" s="47">
        <f t="shared" si="1"/>
        <v>38.395741353936721</v>
      </c>
      <c r="P9" s="9"/>
    </row>
    <row r="10" spans="1:133">
      <c r="A10" s="12"/>
      <c r="B10" s="25">
        <v>314.3</v>
      </c>
      <c r="C10" s="20" t="s">
        <v>12</v>
      </c>
      <c r="D10" s="46">
        <v>156211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156211</v>
      </c>
      <c r="O10" s="47">
        <f t="shared" si="1"/>
        <v>7.1840967623252387</v>
      </c>
      <c r="P10" s="9"/>
    </row>
    <row r="11" spans="1:133">
      <c r="A11" s="12"/>
      <c r="B11" s="25">
        <v>314.39999999999998</v>
      </c>
      <c r="C11" s="20" t="s">
        <v>13</v>
      </c>
      <c r="D11" s="46">
        <v>12289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12289</v>
      </c>
      <c r="O11" s="47">
        <f t="shared" si="1"/>
        <v>0.56516740250183961</v>
      </c>
      <c r="P11" s="9"/>
    </row>
    <row r="12" spans="1:133">
      <c r="A12" s="12"/>
      <c r="B12" s="25">
        <v>316</v>
      </c>
      <c r="C12" s="20" t="s">
        <v>15</v>
      </c>
      <c r="D12" s="46">
        <v>589602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589602</v>
      </c>
      <c r="O12" s="47">
        <f t="shared" si="1"/>
        <v>27.115618101545255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1358931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1358931</v>
      </c>
      <c r="O13" s="45">
        <f t="shared" si="1"/>
        <v>62.496826710816777</v>
      </c>
      <c r="P13" s="10"/>
    </row>
    <row r="14" spans="1:133">
      <c r="A14" s="12"/>
      <c r="B14" s="25">
        <v>322</v>
      </c>
      <c r="C14" s="20" t="s">
        <v>0</v>
      </c>
      <c r="D14" s="46">
        <v>174613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174613</v>
      </c>
      <c r="O14" s="47">
        <f t="shared" si="1"/>
        <v>8.0303991905813099</v>
      </c>
      <c r="P14" s="9"/>
    </row>
    <row r="15" spans="1:133">
      <c r="A15" s="12"/>
      <c r="B15" s="25">
        <v>323.10000000000002</v>
      </c>
      <c r="C15" s="20" t="s">
        <v>18</v>
      </c>
      <c r="D15" s="46">
        <v>914010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914010</v>
      </c>
      <c r="O15" s="47">
        <f t="shared" si="1"/>
        <v>42.035044150110373</v>
      </c>
      <c r="P15" s="9"/>
    </row>
    <row r="16" spans="1:133">
      <c r="A16" s="12"/>
      <c r="B16" s="25">
        <v>323.39999999999998</v>
      </c>
      <c r="C16" s="20" t="s">
        <v>19</v>
      </c>
      <c r="D16" s="46">
        <v>6876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6876</v>
      </c>
      <c r="O16" s="47">
        <f t="shared" si="1"/>
        <v>0.31622516556291391</v>
      </c>
      <c r="P16" s="9"/>
    </row>
    <row r="17" spans="1:16">
      <c r="A17" s="12"/>
      <c r="B17" s="25">
        <v>323.7</v>
      </c>
      <c r="C17" s="20" t="s">
        <v>20</v>
      </c>
      <c r="D17" s="46">
        <v>257454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257454</v>
      </c>
      <c r="O17" s="47">
        <f t="shared" si="1"/>
        <v>11.840231788079469</v>
      </c>
      <c r="P17" s="9"/>
    </row>
    <row r="18" spans="1:16">
      <c r="A18" s="12"/>
      <c r="B18" s="25">
        <v>324.20999999999998</v>
      </c>
      <c r="C18" s="20" t="s">
        <v>69</v>
      </c>
      <c r="D18" s="46">
        <v>5233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5233</v>
      </c>
      <c r="O18" s="47">
        <f t="shared" si="1"/>
        <v>0.24066409124356145</v>
      </c>
      <c r="P18" s="9"/>
    </row>
    <row r="19" spans="1:16">
      <c r="A19" s="12"/>
      <c r="B19" s="25">
        <v>329</v>
      </c>
      <c r="C19" s="20" t="s">
        <v>70</v>
      </c>
      <c r="D19" s="46">
        <v>745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745</v>
      </c>
      <c r="O19" s="47">
        <f t="shared" si="1"/>
        <v>3.4262325239146428E-2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SUM(D21:D30)</f>
        <v>2311928</v>
      </c>
      <c r="E20" s="32">
        <f t="shared" si="5"/>
        <v>794780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3106708</v>
      </c>
      <c r="O20" s="45">
        <f t="shared" si="1"/>
        <v>142.87656364974245</v>
      </c>
      <c r="P20" s="10"/>
    </row>
    <row r="21" spans="1:16">
      <c r="A21" s="12"/>
      <c r="B21" s="25">
        <v>331.69</v>
      </c>
      <c r="C21" s="20" t="s">
        <v>25</v>
      </c>
      <c r="D21" s="46">
        <v>161901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161901</v>
      </c>
      <c r="O21" s="47">
        <f t="shared" si="1"/>
        <v>7.445778145695364</v>
      </c>
      <c r="P21" s="9"/>
    </row>
    <row r="22" spans="1:16">
      <c r="A22" s="12"/>
      <c r="B22" s="25">
        <v>331.9</v>
      </c>
      <c r="C22" s="20" t="s">
        <v>71</v>
      </c>
      <c r="D22" s="46">
        <v>24097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24097</v>
      </c>
      <c r="O22" s="47">
        <f t="shared" si="1"/>
        <v>1.1082137601177335</v>
      </c>
      <c r="P22" s="9"/>
    </row>
    <row r="23" spans="1:16">
      <c r="A23" s="12"/>
      <c r="B23" s="25">
        <v>335.12</v>
      </c>
      <c r="C23" s="20" t="s">
        <v>27</v>
      </c>
      <c r="D23" s="46">
        <v>332349</v>
      </c>
      <c r="E23" s="46">
        <v>179011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511360</v>
      </c>
      <c r="O23" s="47">
        <f t="shared" si="1"/>
        <v>23.51729212656365</v>
      </c>
      <c r="P23" s="9"/>
    </row>
    <row r="24" spans="1:16">
      <c r="A24" s="12"/>
      <c r="B24" s="25">
        <v>335.14</v>
      </c>
      <c r="C24" s="20" t="s">
        <v>28</v>
      </c>
      <c r="D24" s="46">
        <v>9248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9248</v>
      </c>
      <c r="O24" s="47">
        <f t="shared" si="1"/>
        <v>0.42531272994849156</v>
      </c>
      <c r="P24" s="9"/>
    </row>
    <row r="25" spans="1:16">
      <c r="A25" s="12"/>
      <c r="B25" s="25">
        <v>335.15</v>
      </c>
      <c r="C25" s="20" t="s">
        <v>29</v>
      </c>
      <c r="D25" s="46">
        <v>9041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9041</v>
      </c>
      <c r="O25" s="47">
        <f t="shared" si="1"/>
        <v>0.41579286239882268</v>
      </c>
      <c r="P25" s="9"/>
    </row>
    <row r="26" spans="1:16">
      <c r="A26" s="12"/>
      <c r="B26" s="25">
        <v>335.19</v>
      </c>
      <c r="C26" s="20" t="s">
        <v>72</v>
      </c>
      <c r="D26" s="46">
        <v>1147715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1147715</v>
      </c>
      <c r="O26" s="47">
        <f t="shared" si="1"/>
        <v>52.783066593083149</v>
      </c>
      <c r="P26" s="9"/>
    </row>
    <row r="27" spans="1:16">
      <c r="A27" s="12"/>
      <c r="B27" s="25">
        <v>335.9</v>
      </c>
      <c r="C27" s="20" t="s">
        <v>73</v>
      </c>
      <c r="D27" s="46">
        <v>4187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4187</v>
      </c>
      <c r="O27" s="47">
        <f t="shared" si="1"/>
        <v>0.19255886681383369</v>
      </c>
      <c r="P27" s="9"/>
    </row>
    <row r="28" spans="1:16">
      <c r="A28" s="12"/>
      <c r="B28" s="25">
        <v>336</v>
      </c>
      <c r="C28" s="20" t="s">
        <v>74</v>
      </c>
      <c r="D28" s="46">
        <v>15599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15599</v>
      </c>
      <c r="O28" s="47">
        <f t="shared" si="1"/>
        <v>0.71739330389992639</v>
      </c>
      <c r="P28" s="9"/>
    </row>
    <row r="29" spans="1:16">
      <c r="A29" s="12"/>
      <c r="B29" s="25">
        <v>337.4</v>
      </c>
      <c r="C29" s="20" t="s">
        <v>32</v>
      </c>
      <c r="D29" s="46">
        <v>0</v>
      </c>
      <c r="E29" s="46">
        <v>615769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615769</v>
      </c>
      <c r="O29" s="47">
        <f t="shared" si="1"/>
        <v>28.319030537159676</v>
      </c>
      <c r="P29" s="9"/>
    </row>
    <row r="30" spans="1:16">
      <c r="A30" s="12"/>
      <c r="B30" s="25">
        <v>337.9</v>
      </c>
      <c r="C30" s="20" t="s">
        <v>34</v>
      </c>
      <c r="D30" s="46">
        <v>607791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607791</v>
      </c>
      <c r="O30" s="47">
        <f t="shared" si="1"/>
        <v>27.952124724061811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SUM(D32:D38)</f>
        <v>521611</v>
      </c>
      <c r="E31" s="32">
        <f t="shared" si="7"/>
        <v>14677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4312506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4848794</v>
      </c>
      <c r="O31" s="45">
        <f t="shared" si="1"/>
        <v>222.9945732155997</v>
      </c>
      <c r="P31" s="10"/>
    </row>
    <row r="32" spans="1:16">
      <c r="A32" s="12"/>
      <c r="B32" s="25">
        <v>341.9</v>
      </c>
      <c r="C32" s="20" t="s">
        <v>42</v>
      </c>
      <c r="D32" s="46">
        <v>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8">SUM(D32:M32)</f>
        <v>100</v>
      </c>
      <c r="O32" s="47">
        <f t="shared" si="1"/>
        <v>4.59896983075791E-3</v>
      </c>
      <c r="P32" s="9"/>
    </row>
    <row r="33" spans="1:16">
      <c r="A33" s="12"/>
      <c r="B33" s="25">
        <v>342.9</v>
      </c>
      <c r="C33" s="20" t="s">
        <v>75</v>
      </c>
      <c r="D33" s="46">
        <v>0</v>
      </c>
      <c r="E33" s="46">
        <v>14677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14677</v>
      </c>
      <c r="O33" s="47">
        <f t="shared" si="1"/>
        <v>0.67499080206033846</v>
      </c>
      <c r="P33" s="9"/>
    </row>
    <row r="34" spans="1:16">
      <c r="A34" s="12"/>
      <c r="B34" s="25">
        <v>343.6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3845410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3845410</v>
      </c>
      <c r="O34" s="47">
        <f t="shared" si="1"/>
        <v>176.84924576894775</v>
      </c>
      <c r="P34" s="9"/>
    </row>
    <row r="35" spans="1:16">
      <c r="A35" s="12"/>
      <c r="B35" s="25">
        <v>343.9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413829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413829</v>
      </c>
      <c r="O35" s="47">
        <f t="shared" si="1"/>
        <v>19.031870860927153</v>
      </c>
      <c r="P35" s="9"/>
    </row>
    <row r="36" spans="1:16">
      <c r="A36" s="12"/>
      <c r="B36" s="25">
        <v>347.2</v>
      </c>
      <c r="C36" s="20" t="s">
        <v>45</v>
      </c>
      <c r="D36" s="46">
        <v>115462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115462</v>
      </c>
      <c r="O36" s="47">
        <f t="shared" si="1"/>
        <v>5.3100625459896982</v>
      </c>
      <c r="P36" s="9"/>
    </row>
    <row r="37" spans="1:16">
      <c r="A37" s="12"/>
      <c r="B37" s="25">
        <v>347.5</v>
      </c>
      <c r="C37" s="20" t="s">
        <v>77</v>
      </c>
      <c r="D37" s="46">
        <v>8738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8738</v>
      </c>
      <c r="O37" s="47">
        <f t="shared" ref="O37:O54" si="9">(N37/O$56)</f>
        <v>0.40185798381162618</v>
      </c>
      <c r="P37" s="9"/>
    </row>
    <row r="38" spans="1:16">
      <c r="A38" s="12"/>
      <c r="B38" s="25">
        <v>349</v>
      </c>
      <c r="C38" s="20" t="s">
        <v>1</v>
      </c>
      <c r="D38" s="46">
        <v>397311</v>
      </c>
      <c r="E38" s="46">
        <v>0</v>
      </c>
      <c r="F38" s="46">
        <v>0</v>
      </c>
      <c r="G38" s="46">
        <v>0</v>
      </c>
      <c r="H38" s="46">
        <v>0</v>
      </c>
      <c r="I38" s="46">
        <v>53267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450578</v>
      </c>
      <c r="O38" s="47">
        <f t="shared" si="9"/>
        <v>20.721946284032377</v>
      </c>
      <c r="P38" s="9"/>
    </row>
    <row r="39" spans="1:16" ht="15.75">
      <c r="A39" s="29" t="s">
        <v>40</v>
      </c>
      <c r="B39" s="30"/>
      <c r="C39" s="31"/>
      <c r="D39" s="32">
        <f t="shared" ref="D39:M39" si="10">SUM(D40:D42)</f>
        <v>54917</v>
      </c>
      <c r="E39" s="32">
        <f t="shared" si="10"/>
        <v>5205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44" si="11">SUM(D39:M39)</f>
        <v>60122</v>
      </c>
      <c r="O39" s="45">
        <f t="shared" si="9"/>
        <v>2.7649926416482709</v>
      </c>
      <c r="P39" s="10"/>
    </row>
    <row r="40" spans="1:16">
      <c r="A40" s="13"/>
      <c r="B40" s="39">
        <v>351.1</v>
      </c>
      <c r="C40" s="21" t="s">
        <v>48</v>
      </c>
      <c r="D40" s="46">
        <v>50867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50867</v>
      </c>
      <c r="O40" s="47">
        <f t="shared" si="9"/>
        <v>2.3393579838116261</v>
      </c>
      <c r="P40" s="9"/>
    </row>
    <row r="41" spans="1:16">
      <c r="A41" s="13"/>
      <c r="B41" s="39">
        <v>354</v>
      </c>
      <c r="C41" s="21" t="s">
        <v>49</v>
      </c>
      <c r="D41" s="46">
        <v>4050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4050</v>
      </c>
      <c r="O41" s="47">
        <f t="shared" si="9"/>
        <v>0.18625827814569537</v>
      </c>
      <c r="P41" s="9"/>
    </row>
    <row r="42" spans="1:16">
      <c r="A42" s="13"/>
      <c r="B42" s="39">
        <v>359</v>
      </c>
      <c r="C42" s="21" t="s">
        <v>50</v>
      </c>
      <c r="D42" s="46">
        <v>0</v>
      </c>
      <c r="E42" s="46">
        <v>5205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5205</v>
      </c>
      <c r="O42" s="47">
        <f t="shared" si="9"/>
        <v>0.23937637969094921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SUM(D44:D51)</f>
        <v>85608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15851</v>
      </c>
      <c r="J43" s="32">
        <f t="shared" si="12"/>
        <v>0</v>
      </c>
      <c r="K43" s="32">
        <f t="shared" si="12"/>
        <v>1422231</v>
      </c>
      <c r="L43" s="32">
        <f t="shared" si="12"/>
        <v>0</v>
      </c>
      <c r="M43" s="32">
        <f t="shared" si="12"/>
        <v>0</v>
      </c>
      <c r="N43" s="32">
        <f t="shared" si="11"/>
        <v>1523690</v>
      </c>
      <c r="O43" s="45">
        <f t="shared" si="9"/>
        <v>70.074043414275209</v>
      </c>
      <c r="P43" s="10"/>
    </row>
    <row r="44" spans="1:16">
      <c r="A44" s="12"/>
      <c r="B44" s="25">
        <v>361.1</v>
      </c>
      <c r="C44" s="20" t="s">
        <v>51</v>
      </c>
      <c r="D44" s="46">
        <v>7540</v>
      </c>
      <c r="E44" s="46">
        <v>0</v>
      </c>
      <c r="F44" s="46">
        <v>0</v>
      </c>
      <c r="G44" s="46">
        <v>0</v>
      </c>
      <c r="H44" s="46">
        <v>0</v>
      </c>
      <c r="I44" s="46">
        <v>15851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23391</v>
      </c>
      <c r="O44" s="47">
        <f t="shared" si="9"/>
        <v>1.0757450331125828</v>
      </c>
      <c r="P44" s="9"/>
    </row>
    <row r="45" spans="1:16">
      <c r="A45" s="12"/>
      <c r="B45" s="25">
        <v>361.2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233288</v>
      </c>
      <c r="L45" s="46">
        <v>0</v>
      </c>
      <c r="M45" s="46">
        <v>0</v>
      </c>
      <c r="N45" s="46">
        <f t="shared" ref="N45:N51" si="13">SUM(D45:M45)</f>
        <v>233288</v>
      </c>
      <c r="O45" s="47">
        <f t="shared" si="9"/>
        <v>10.728844738778514</v>
      </c>
      <c r="P45" s="9"/>
    </row>
    <row r="46" spans="1:16">
      <c r="A46" s="12"/>
      <c r="B46" s="25">
        <v>361.3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429406</v>
      </c>
      <c r="L46" s="46">
        <v>0</v>
      </c>
      <c r="M46" s="46">
        <v>0</v>
      </c>
      <c r="N46" s="46">
        <f t="shared" si="13"/>
        <v>429406</v>
      </c>
      <c r="O46" s="47">
        <f t="shared" si="9"/>
        <v>19.748252391464312</v>
      </c>
      <c r="P46" s="9"/>
    </row>
    <row r="47" spans="1:16">
      <c r="A47" s="12"/>
      <c r="B47" s="25">
        <v>364</v>
      </c>
      <c r="C47" s="20" t="s">
        <v>54</v>
      </c>
      <c r="D47" s="46">
        <v>8644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8644</v>
      </c>
      <c r="O47" s="47">
        <f t="shared" si="9"/>
        <v>0.39753495217071377</v>
      </c>
      <c r="P47" s="9"/>
    </row>
    <row r="48" spans="1:16">
      <c r="A48" s="12"/>
      <c r="B48" s="25">
        <v>366</v>
      </c>
      <c r="C48" s="20" t="s">
        <v>78</v>
      </c>
      <c r="D48" s="46">
        <v>17637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17637</v>
      </c>
      <c r="O48" s="47">
        <f t="shared" si="9"/>
        <v>0.81112030905077259</v>
      </c>
      <c r="P48" s="9"/>
    </row>
    <row r="49" spans="1:119">
      <c r="A49" s="12"/>
      <c r="B49" s="25">
        <v>368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759537</v>
      </c>
      <c r="L49" s="46">
        <v>0</v>
      </c>
      <c r="M49" s="46">
        <v>0</v>
      </c>
      <c r="N49" s="46">
        <f t="shared" si="13"/>
        <v>759537</v>
      </c>
      <c r="O49" s="47">
        <f t="shared" si="9"/>
        <v>34.930877483443709</v>
      </c>
      <c r="P49" s="9"/>
    </row>
    <row r="50" spans="1:119">
      <c r="A50" s="12"/>
      <c r="B50" s="25">
        <v>369.4</v>
      </c>
      <c r="C50" s="20" t="s">
        <v>79</v>
      </c>
      <c r="D50" s="46">
        <v>25124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25124</v>
      </c>
      <c r="O50" s="47">
        <f t="shared" si="9"/>
        <v>1.1554451802796173</v>
      </c>
      <c r="P50" s="9"/>
    </row>
    <row r="51" spans="1:119">
      <c r="A51" s="12"/>
      <c r="B51" s="25">
        <v>369.9</v>
      </c>
      <c r="C51" s="20" t="s">
        <v>56</v>
      </c>
      <c r="D51" s="46">
        <v>26663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26663</v>
      </c>
      <c r="O51" s="47">
        <f t="shared" si="9"/>
        <v>1.2262233259749815</v>
      </c>
      <c r="P51" s="9"/>
    </row>
    <row r="52" spans="1:119" ht="15.75">
      <c r="A52" s="29" t="s">
        <v>41</v>
      </c>
      <c r="B52" s="30"/>
      <c r="C52" s="31"/>
      <c r="D52" s="32">
        <f t="shared" ref="D52:M52" si="14">SUM(D53:D53)</f>
        <v>0</v>
      </c>
      <c r="E52" s="32">
        <f t="shared" si="14"/>
        <v>2500000</v>
      </c>
      <c r="F52" s="32">
        <f t="shared" si="14"/>
        <v>0</v>
      </c>
      <c r="G52" s="32">
        <f t="shared" si="14"/>
        <v>0</v>
      </c>
      <c r="H52" s="32">
        <f t="shared" si="14"/>
        <v>0</v>
      </c>
      <c r="I52" s="32">
        <f t="shared" si="14"/>
        <v>0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2500000</v>
      </c>
      <c r="O52" s="45">
        <f t="shared" si="9"/>
        <v>114.97424576894775</v>
      </c>
      <c r="P52" s="9"/>
    </row>
    <row r="53" spans="1:119" ht="15.75" thickBot="1">
      <c r="A53" s="12"/>
      <c r="B53" s="25">
        <v>384</v>
      </c>
      <c r="C53" s="20" t="s">
        <v>80</v>
      </c>
      <c r="D53" s="46">
        <v>0</v>
      </c>
      <c r="E53" s="46">
        <v>2500000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2500000</v>
      </c>
      <c r="O53" s="47">
        <f t="shared" si="9"/>
        <v>114.97424576894775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5">SUM(D5,D13,D20,D31,D39,D43,D52)</f>
        <v>12036482</v>
      </c>
      <c r="E54" s="15">
        <f t="shared" si="15"/>
        <v>3657333</v>
      </c>
      <c r="F54" s="15">
        <f t="shared" si="15"/>
        <v>0</v>
      </c>
      <c r="G54" s="15">
        <f t="shared" si="15"/>
        <v>0</v>
      </c>
      <c r="H54" s="15">
        <f t="shared" si="15"/>
        <v>0</v>
      </c>
      <c r="I54" s="15">
        <f t="shared" si="15"/>
        <v>4328357</v>
      </c>
      <c r="J54" s="15">
        <f t="shared" si="15"/>
        <v>0</v>
      </c>
      <c r="K54" s="15">
        <f t="shared" si="15"/>
        <v>1422231</v>
      </c>
      <c r="L54" s="15">
        <f t="shared" si="15"/>
        <v>0</v>
      </c>
      <c r="M54" s="15">
        <f t="shared" si="15"/>
        <v>0</v>
      </c>
      <c r="N54" s="15">
        <f>SUM(D54:M54)</f>
        <v>21444403</v>
      </c>
      <c r="O54" s="38">
        <f t="shared" si="9"/>
        <v>986.22162435614428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81</v>
      </c>
      <c r="M56" s="48"/>
      <c r="N56" s="48"/>
      <c r="O56" s="43">
        <v>21744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82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SUM(D6:D12)</f>
        <v>8312622</v>
      </c>
      <c r="E5" s="27">
        <f t="shared" ref="E5:M5" si="0">SUM(E6:E12)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8312622</v>
      </c>
      <c r="O5" s="33">
        <f t="shared" ref="O5:O51" si="1">(N5/O$53)</f>
        <v>395.72607826335332</v>
      </c>
      <c r="P5" s="6"/>
    </row>
    <row r="6" spans="1:133">
      <c r="A6" s="12"/>
      <c r="B6" s="25">
        <v>311</v>
      </c>
      <c r="C6" s="20" t="s">
        <v>3</v>
      </c>
      <c r="D6" s="46">
        <v>5809267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5809267</v>
      </c>
      <c r="O6" s="47">
        <f t="shared" si="1"/>
        <v>276.55274683423784</v>
      </c>
      <c r="P6" s="9"/>
    </row>
    <row r="7" spans="1:133">
      <c r="A7" s="12"/>
      <c r="B7" s="25">
        <v>314.10000000000002</v>
      </c>
      <c r="C7" s="20" t="s">
        <v>11</v>
      </c>
      <c r="D7" s="46">
        <v>979409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979409</v>
      </c>
      <c r="O7" s="47">
        <f t="shared" si="1"/>
        <v>46.625202323145771</v>
      </c>
      <c r="P7" s="9"/>
    </row>
    <row r="8" spans="1:133">
      <c r="A8" s="12"/>
      <c r="B8" s="25">
        <v>314.3</v>
      </c>
      <c r="C8" s="20" t="s">
        <v>12</v>
      </c>
      <c r="D8" s="46">
        <v>109372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109372</v>
      </c>
      <c r="O8" s="47">
        <f t="shared" si="1"/>
        <v>5.2067028468056744</v>
      </c>
      <c r="P8" s="9"/>
    </row>
    <row r="9" spans="1:133">
      <c r="A9" s="12"/>
      <c r="B9" s="25">
        <v>314.39999999999998</v>
      </c>
      <c r="C9" s="20" t="s">
        <v>13</v>
      </c>
      <c r="D9" s="46">
        <v>25403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25403</v>
      </c>
      <c r="O9" s="47">
        <f t="shared" si="1"/>
        <v>1.2093211463391411</v>
      </c>
      <c r="P9" s="9"/>
    </row>
    <row r="10" spans="1:133">
      <c r="A10" s="12"/>
      <c r="B10" s="25">
        <v>315</v>
      </c>
      <c r="C10" s="20" t="s">
        <v>14</v>
      </c>
      <c r="D10" s="46">
        <v>849142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849142</v>
      </c>
      <c r="O10" s="47">
        <f t="shared" si="1"/>
        <v>40.423783680853091</v>
      </c>
      <c r="P10" s="9"/>
    </row>
    <row r="11" spans="1:133">
      <c r="A11" s="12"/>
      <c r="B11" s="25">
        <v>316</v>
      </c>
      <c r="C11" s="20" t="s">
        <v>15</v>
      </c>
      <c r="D11" s="46">
        <v>527506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527506</v>
      </c>
      <c r="O11" s="47">
        <f t="shared" si="1"/>
        <v>25.112158430924499</v>
      </c>
      <c r="P11" s="9"/>
    </row>
    <row r="12" spans="1:133">
      <c r="A12" s="12"/>
      <c r="B12" s="25">
        <v>319</v>
      </c>
      <c r="C12" s="20" t="s">
        <v>16</v>
      </c>
      <c r="D12" s="46">
        <v>12523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12523</v>
      </c>
      <c r="O12" s="47">
        <f t="shared" si="1"/>
        <v>0.59616300104731978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1373431</v>
      </c>
      <c r="E13" s="32">
        <f t="shared" si="3"/>
        <v>1657548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3030979</v>
      </c>
      <c r="O13" s="45">
        <f t="shared" si="1"/>
        <v>144.29110730267541</v>
      </c>
      <c r="P13" s="10"/>
    </row>
    <row r="14" spans="1:133">
      <c r="A14" s="12"/>
      <c r="B14" s="25">
        <v>322</v>
      </c>
      <c r="C14" s="20" t="s">
        <v>0</v>
      </c>
      <c r="D14" s="46">
        <v>197823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197823</v>
      </c>
      <c r="O14" s="47">
        <f t="shared" si="1"/>
        <v>9.4174521565267071</v>
      </c>
      <c r="P14" s="9"/>
    </row>
    <row r="15" spans="1:133">
      <c r="A15" s="12"/>
      <c r="B15" s="25">
        <v>323.10000000000002</v>
      </c>
      <c r="C15" s="20" t="s">
        <v>18</v>
      </c>
      <c r="D15" s="46">
        <v>1051650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1051650</v>
      </c>
      <c r="O15" s="47">
        <f t="shared" si="1"/>
        <v>50.064267352185091</v>
      </c>
      <c r="P15" s="9"/>
    </row>
    <row r="16" spans="1:133">
      <c r="A16" s="12"/>
      <c r="B16" s="25">
        <v>323.39999999999998</v>
      </c>
      <c r="C16" s="20" t="s">
        <v>19</v>
      </c>
      <c r="D16" s="46">
        <v>9646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9646</v>
      </c>
      <c r="O16" s="47">
        <f t="shared" si="1"/>
        <v>0.45920213272398364</v>
      </c>
      <c r="P16" s="9"/>
    </row>
    <row r="17" spans="1:16">
      <c r="A17" s="12"/>
      <c r="B17" s="25">
        <v>323.7</v>
      </c>
      <c r="C17" s="20" t="s">
        <v>20</v>
      </c>
      <c r="D17" s="46">
        <v>114312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114312</v>
      </c>
      <c r="O17" s="47">
        <f t="shared" si="1"/>
        <v>5.4418737503570407</v>
      </c>
      <c r="P17" s="9"/>
    </row>
    <row r="18" spans="1:16">
      <c r="A18" s="12"/>
      <c r="B18" s="25">
        <v>324.02100000000002</v>
      </c>
      <c r="C18" s="20" t="s">
        <v>21</v>
      </c>
      <c r="D18" s="46">
        <v>0</v>
      </c>
      <c r="E18" s="46">
        <v>69479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69479</v>
      </c>
      <c r="O18" s="47">
        <f t="shared" si="1"/>
        <v>3.3075787870132345</v>
      </c>
      <c r="P18" s="9"/>
    </row>
    <row r="19" spans="1:16">
      <c r="A19" s="12"/>
      <c r="B19" s="25">
        <v>324.61</v>
      </c>
      <c r="C19" s="20" t="s">
        <v>22</v>
      </c>
      <c r="D19" s="46">
        <v>0</v>
      </c>
      <c r="E19" s="46">
        <v>1588069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1588069</v>
      </c>
      <c r="O19" s="47">
        <f t="shared" si="1"/>
        <v>75.600733123869375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1777453</v>
      </c>
      <c r="E20" s="32">
        <f t="shared" si="5"/>
        <v>1104491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2881944</v>
      </c>
      <c r="O20" s="45">
        <f t="shared" si="1"/>
        <v>137.19622964867182</v>
      </c>
      <c r="P20" s="10"/>
    </row>
    <row r="21" spans="1:16">
      <c r="A21" s="12"/>
      <c r="B21" s="25">
        <v>331.69</v>
      </c>
      <c r="C21" s="20" t="s">
        <v>25</v>
      </c>
      <c r="D21" s="46">
        <v>80363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80363</v>
      </c>
      <c r="O21" s="47">
        <f t="shared" si="1"/>
        <v>3.8257164619632484</v>
      </c>
      <c r="P21" s="9"/>
    </row>
    <row r="22" spans="1:16">
      <c r="A22" s="12"/>
      <c r="B22" s="25">
        <v>334.2</v>
      </c>
      <c r="C22" s="20" t="s">
        <v>24</v>
      </c>
      <c r="D22" s="46">
        <v>2877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2877</v>
      </c>
      <c r="O22" s="47">
        <f t="shared" si="1"/>
        <v>0.13696086832333618</v>
      </c>
      <c r="P22" s="9"/>
    </row>
    <row r="23" spans="1:16">
      <c r="A23" s="12"/>
      <c r="B23" s="25">
        <v>334.7</v>
      </c>
      <c r="C23" s="20" t="s">
        <v>26</v>
      </c>
      <c r="D23" s="46">
        <v>11780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11780</v>
      </c>
      <c r="O23" s="47">
        <f t="shared" si="1"/>
        <v>0.56079215462248877</v>
      </c>
      <c r="P23" s="9"/>
    </row>
    <row r="24" spans="1:16">
      <c r="A24" s="12"/>
      <c r="B24" s="25">
        <v>335.12</v>
      </c>
      <c r="C24" s="20" t="s">
        <v>27</v>
      </c>
      <c r="D24" s="46">
        <v>335510</v>
      </c>
      <c r="E24" s="46">
        <v>180659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516169</v>
      </c>
      <c r="O24" s="47">
        <f t="shared" si="1"/>
        <v>24.572455488907931</v>
      </c>
      <c r="P24" s="9"/>
    </row>
    <row r="25" spans="1:16">
      <c r="A25" s="12"/>
      <c r="B25" s="25">
        <v>335.14</v>
      </c>
      <c r="C25" s="20" t="s">
        <v>28</v>
      </c>
      <c r="D25" s="46">
        <v>11966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11966</v>
      </c>
      <c r="O25" s="47">
        <f t="shared" si="1"/>
        <v>0.56964676759021227</v>
      </c>
      <c r="P25" s="9"/>
    </row>
    <row r="26" spans="1:16">
      <c r="A26" s="12"/>
      <c r="B26" s="25">
        <v>335.15</v>
      </c>
      <c r="C26" s="20" t="s">
        <v>29</v>
      </c>
      <c r="D26" s="46">
        <v>5900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5900</v>
      </c>
      <c r="O26" s="47">
        <f t="shared" si="1"/>
        <v>0.2808721317718747</v>
      </c>
      <c r="P26" s="9"/>
    </row>
    <row r="27" spans="1:16">
      <c r="A27" s="12"/>
      <c r="B27" s="25">
        <v>335.18</v>
      </c>
      <c r="C27" s="20" t="s">
        <v>30</v>
      </c>
      <c r="D27" s="46">
        <v>1167985</v>
      </c>
      <c r="E27" s="46">
        <v>325559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1493544</v>
      </c>
      <c r="O27" s="47">
        <f t="shared" si="1"/>
        <v>71.100828334761502</v>
      </c>
      <c r="P27" s="9"/>
    </row>
    <row r="28" spans="1:16">
      <c r="A28" s="12"/>
      <c r="B28" s="25">
        <v>335.42</v>
      </c>
      <c r="C28" s="20" t="s">
        <v>31</v>
      </c>
      <c r="D28" s="46">
        <v>25079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25079</v>
      </c>
      <c r="O28" s="47">
        <f t="shared" si="1"/>
        <v>1.1938969818147196</v>
      </c>
      <c r="P28" s="9"/>
    </row>
    <row r="29" spans="1:16">
      <c r="A29" s="12"/>
      <c r="B29" s="25">
        <v>337.4</v>
      </c>
      <c r="C29" s="20" t="s">
        <v>32</v>
      </c>
      <c r="D29" s="46">
        <v>0</v>
      </c>
      <c r="E29" s="46">
        <v>598273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51" si="7">SUM(D29:M29)</f>
        <v>598273</v>
      </c>
      <c r="O29" s="47">
        <f t="shared" si="1"/>
        <v>28.481053032466914</v>
      </c>
      <c r="P29" s="9"/>
    </row>
    <row r="30" spans="1:16">
      <c r="A30" s="12"/>
      <c r="B30" s="25">
        <v>337.6</v>
      </c>
      <c r="C30" s="20" t="s">
        <v>33</v>
      </c>
      <c r="D30" s="46">
        <v>2363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2363</v>
      </c>
      <c r="O30" s="47">
        <f t="shared" si="1"/>
        <v>0.11249166904693897</v>
      </c>
      <c r="P30" s="9"/>
    </row>
    <row r="31" spans="1:16">
      <c r="A31" s="12"/>
      <c r="B31" s="25">
        <v>337.9</v>
      </c>
      <c r="C31" s="20" t="s">
        <v>34</v>
      </c>
      <c r="D31" s="46">
        <v>133630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133630</v>
      </c>
      <c r="O31" s="47">
        <f t="shared" si="1"/>
        <v>6.3615157574026471</v>
      </c>
      <c r="P31" s="9"/>
    </row>
    <row r="32" spans="1:16" ht="15.75">
      <c r="A32" s="29" t="s">
        <v>39</v>
      </c>
      <c r="B32" s="30"/>
      <c r="C32" s="31"/>
      <c r="D32" s="32">
        <f t="shared" ref="D32:M32" si="8">SUM(D33:D37)</f>
        <v>430643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3555239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3985882</v>
      </c>
      <c r="O32" s="45">
        <f t="shared" si="1"/>
        <v>189.7496905646006</v>
      </c>
      <c r="P32" s="10"/>
    </row>
    <row r="33" spans="1:16">
      <c r="A33" s="12"/>
      <c r="B33" s="25">
        <v>341.9</v>
      </c>
      <c r="C33" s="20" t="s">
        <v>42</v>
      </c>
      <c r="D33" s="46">
        <v>765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765</v>
      </c>
      <c r="O33" s="47">
        <f t="shared" si="1"/>
        <v>3.6418166238217649E-2</v>
      </c>
      <c r="P33" s="9"/>
    </row>
    <row r="34" spans="1:16">
      <c r="A34" s="12"/>
      <c r="B34" s="25">
        <v>343.3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314831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314831</v>
      </c>
      <c r="O34" s="47">
        <f t="shared" si="1"/>
        <v>14.987670189469675</v>
      </c>
      <c r="P34" s="9"/>
    </row>
    <row r="35" spans="1:16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3240408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3240408</v>
      </c>
      <c r="O35" s="47">
        <f t="shared" si="1"/>
        <v>154.26106826620966</v>
      </c>
      <c r="P35" s="9"/>
    </row>
    <row r="36" spans="1:16">
      <c r="A36" s="12"/>
      <c r="B36" s="25">
        <v>347.2</v>
      </c>
      <c r="C36" s="20" t="s">
        <v>45</v>
      </c>
      <c r="D36" s="46">
        <v>71764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71764</v>
      </c>
      <c r="O36" s="47">
        <f t="shared" si="1"/>
        <v>3.416357231267257</v>
      </c>
      <c r="P36" s="9"/>
    </row>
    <row r="37" spans="1:16">
      <c r="A37" s="12"/>
      <c r="B37" s="25">
        <v>349</v>
      </c>
      <c r="C37" s="20" t="s">
        <v>1</v>
      </c>
      <c r="D37" s="46">
        <v>358114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358114</v>
      </c>
      <c r="O37" s="47">
        <f t="shared" si="1"/>
        <v>17.048176711415785</v>
      </c>
      <c r="P37" s="9"/>
    </row>
    <row r="38" spans="1:16" ht="15.75">
      <c r="A38" s="29" t="s">
        <v>40</v>
      </c>
      <c r="B38" s="30"/>
      <c r="C38" s="31"/>
      <c r="D38" s="32">
        <f t="shared" ref="D38:M38" si="9">SUM(D39:D41)</f>
        <v>65847</v>
      </c>
      <c r="E38" s="32">
        <f t="shared" si="9"/>
        <v>2226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68073</v>
      </c>
      <c r="O38" s="45">
        <f t="shared" si="1"/>
        <v>3.2406455298486145</v>
      </c>
      <c r="P38" s="10"/>
    </row>
    <row r="39" spans="1:16">
      <c r="A39" s="13"/>
      <c r="B39" s="39">
        <v>351.1</v>
      </c>
      <c r="C39" s="21" t="s">
        <v>48</v>
      </c>
      <c r="D39" s="46">
        <v>62597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62597</v>
      </c>
      <c r="O39" s="47">
        <f t="shared" si="1"/>
        <v>2.9799581072074646</v>
      </c>
      <c r="P39" s="9"/>
    </row>
    <row r="40" spans="1:16">
      <c r="A40" s="13"/>
      <c r="B40" s="39">
        <v>354</v>
      </c>
      <c r="C40" s="21" t="s">
        <v>49</v>
      </c>
      <c r="D40" s="46">
        <v>3250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3250</v>
      </c>
      <c r="O40" s="47">
        <f t="shared" si="1"/>
        <v>0.15471769970484622</v>
      </c>
      <c r="P40" s="9"/>
    </row>
    <row r="41" spans="1:16">
      <c r="A41" s="13"/>
      <c r="B41" s="39">
        <v>359</v>
      </c>
      <c r="C41" s="21" t="s">
        <v>50</v>
      </c>
      <c r="D41" s="46">
        <v>0</v>
      </c>
      <c r="E41" s="46">
        <v>2226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2226</v>
      </c>
      <c r="O41" s="47">
        <f t="shared" si="1"/>
        <v>0.10596972293630391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SUM(D43:D48)</f>
        <v>3093566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28554</v>
      </c>
      <c r="J42" s="32">
        <f t="shared" si="10"/>
        <v>0</v>
      </c>
      <c r="K42" s="32">
        <f t="shared" si="10"/>
        <v>1001616</v>
      </c>
      <c r="L42" s="32">
        <f t="shared" si="10"/>
        <v>0</v>
      </c>
      <c r="M42" s="32">
        <f t="shared" si="10"/>
        <v>0</v>
      </c>
      <c r="N42" s="32">
        <f t="shared" si="7"/>
        <v>4123736</v>
      </c>
      <c r="O42" s="45">
        <f t="shared" si="1"/>
        <v>196.31229172617347</v>
      </c>
      <c r="P42" s="10"/>
    </row>
    <row r="43" spans="1:16">
      <c r="A43" s="12"/>
      <c r="B43" s="25">
        <v>361.1</v>
      </c>
      <c r="C43" s="20" t="s">
        <v>51</v>
      </c>
      <c r="D43" s="46">
        <v>41273</v>
      </c>
      <c r="E43" s="46">
        <v>0</v>
      </c>
      <c r="F43" s="46">
        <v>0</v>
      </c>
      <c r="G43" s="46">
        <v>0</v>
      </c>
      <c r="H43" s="46">
        <v>0</v>
      </c>
      <c r="I43" s="46">
        <v>28554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69827</v>
      </c>
      <c r="O43" s="47">
        <f t="shared" si="1"/>
        <v>3.3241454822431686</v>
      </c>
      <c r="P43" s="9"/>
    </row>
    <row r="44" spans="1:16">
      <c r="A44" s="12"/>
      <c r="B44" s="25">
        <v>361.2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224987</v>
      </c>
      <c r="L44" s="46">
        <v>0</v>
      </c>
      <c r="M44" s="46">
        <v>0</v>
      </c>
      <c r="N44" s="46">
        <f t="shared" si="7"/>
        <v>224987</v>
      </c>
      <c r="O44" s="47">
        <f t="shared" si="1"/>
        <v>10.710606493382842</v>
      </c>
      <c r="P44" s="9"/>
    </row>
    <row r="45" spans="1:16">
      <c r="A45" s="12"/>
      <c r="B45" s="25">
        <v>361.3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28718</v>
      </c>
      <c r="L45" s="46">
        <v>0</v>
      </c>
      <c r="M45" s="46">
        <v>0</v>
      </c>
      <c r="N45" s="46">
        <f t="shared" si="7"/>
        <v>28718</v>
      </c>
      <c r="O45" s="47">
        <f t="shared" si="1"/>
        <v>1.3671332000380843</v>
      </c>
      <c r="P45" s="9"/>
    </row>
    <row r="46" spans="1:16">
      <c r="A46" s="12"/>
      <c r="B46" s="25">
        <v>364</v>
      </c>
      <c r="C46" s="20" t="s">
        <v>54</v>
      </c>
      <c r="D46" s="46">
        <v>2973857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2973857</v>
      </c>
      <c r="O46" s="47">
        <f t="shared" si="1"/>
        <v>141.57178901266306</v>
      </c>
      <c r="P46" s="9"/>
    </row>
    <row r="47" spans="1:16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747911</v>
      </c>
      <c r="L47" s="46">
        <v>0</v>
      </c>
      <c r="M47" s="46">
        <v>0</v>
      </c>
      <c r="N47" s="46">
        <f t="shared" si="7"/>
        <v>747911</v>
      </c>
      <c r="O47" s="47">
        <f t="shared" si="1"/>
        <v>35.60463677044654</v>
      </c>
      <c r="P47" s="9"/>
    </row>
    <row r="48" spans="1:16">
      <c r="A48" s="12"/>
      <c r="B48" s="25">
        <v>369.9</v>
      </c>
      <c r="C48" s="20" t="s">
        <v>56</v>
      </c>
      <c r="D48" s="46">
        <v>78436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78436</v>
      </c>
      <c r="O48" s="47">
        <f t="shared" si="1"/>
        <v>3.7339807673997907</v>
      </c>
      <c r="P48" s="9"/>
    </row>
    <row r="49" spans="1:119" ht="15.75">
      <c r="A49" s="29" t="s">
        <v>41</v>
      </c>
      <c r="B49" s="30"/>
      <c r="C49" s="31"/>
      <c r="D49" s="32">
        <f t="shared" ref="D49:M49" si="11">SUM(D50:D50)</f>
        <v>0</v>
      </c>
      <c r="E49" s="32">
        <f t="shared" si="11"/>
        <v>1200000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7"/>
        <v>1200000</v>
      </c>
      <c r="O49" s="45">
        <f t="shared" si="1"/>
        <v>57.126535275635533</v>
      </c>
      <c r="P49" s="9"/>
    </row>
    <row r="50" spans="1:119" ht="15.75" thickBot="1">
      <c r="A50" s="12"/>
      <c r="B50" s="25">
        <v>381</v>
      </c>
      <c r="C50" s="20" t="s">
        <v>57</v>
      </c>
      <c r="D50" s="46">
        <v>0</v>
      </c>
      <c r="E50" s="46">
        <v>1200000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1200000</v>
      </c>
      <c r="O50" s="47">
        <f t="shared" si="1"/>
        <v>57.126535275635533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2">SUM(D5,D13,D20,D32,D38,D42,D49)</f>
        <v>15053562</v>
      </c>
      <c r="E51" s="15">
        <f t="shared" si="12"/>
        <v>3964265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3583793</v>
      </c>
      <c r="J51" s="15">
        <f t="shared" si="12"/>
        <v>0</v>
      </c>
      <c r="K51" s="15">
        <f t="shared" si="12"/>
        <v>1001616</v>
      </c>
      <c r="L51" s="15">
        <f t="shared" si="12"/>
        <v>0</v>
      </c>
      <c r="M51" s="15">
        <f t="shared" si="12"/>
        <v>0</v>
      </c>
      <c r="N51" s="15">
        <f t="shared" si="7"/>
        <v>23603236</v>
      </c>
      <c r="O51" s="38">
        <f t="shared" si="1"/>
        <v>1123.6425783109587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64</v>
      </c>
      <c r="M53" s="48"/>
      <c r="N53" s="48"/>
      <c r="O53" s="43">
        <v>21006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A55:O55"/>
    <mergeCell ref="A54:O54"/>
    <mergeCell ref="L53:N5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7723794</v>
      </c>
      <c r="E5" s="27">
        <f t="shared" si="0"/>
        <v>377470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8101264</v>
      </c>
      <c r="O5" s="33">
        <f t="shared" ref="O5:O50" si="2">(N5/O$52)</f>
        <v>386.89832370218255</v>
      </c>
      <c r="P5" s="6"/>
    </row>
    <row r="6" spans="1:133">
      <c r="A6" s="12"/>
      <c r="B6" s="25">
        <v>311</v>
      </c>
      <c r="C6" s="20" t="s">
        <v>3</v>
      </c>
      <c r="D6" s="46">
        <v>5877426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5877426</v>
      </c>
      <c r="O6" s="47">
        <f t="shared" si="2"/>
        <v>280.69277424900901</v>
      </c>
      <c r="P6" s="9"/>
    </row>
    <row r="7" spans="1:133">
      <c r="A7" s="12"/>
      <c r="B7" s="25">
        <v>312.10000000000002</v>
      </c>
      <c r="C7" s="20" t="s">
        <v>105</v>
      </c>
      <c r="D7" s="46">
        <v>0</v>
      </c>
      <c r="E7" s="46">
        <v>377470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377470</v>
      </c>
      <c r="O7" s="47">
        <f t="shared" si="2"/>
        <v>18.027126414824014</v>
      </c>
      <c r="P7" s="9"/>
    </row>
    <row r="8" spans="1:133">
      <c r="A8" s="12"/>
      <c r="B8" s="25">
        <v>314.10000000000002</v>
      </c>
      <c r="C8" s="20" t="s">
        <v>11</v>
      </c>
      <c r="D8" s="46">
        <v>969996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969996</v>
      </c>
      <c r="O8" s="47">
        <f t="shared" si="2"/>
        <v>46.324848369072065</v>
      </c>
      <c r="P8" s="9"/>
    </row>
    <row r="9" spans="1:133">
      <c r="A9" s="12"/>
      <c r="B9" s="25">
        <v>314.3</v>
      </c>
      <c r="C9" s="20" t="s">
        <v>12</v>
      </c>
      <c r="D9" s="46">
        <v>108155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108155</v>
      </c>
      <c r="O9" s="47">
        <f t="shared" si="2"/>
        <v>5.1652418931181048</v>
      </c>
      <c r="P9" s="9"/>
    </row>
    <row r="10" spans="1:133">
      <c r="A10" s="12"/>
      <c r="B10" s="25">
        <v>314.39999999999998</v>
      </c>
      <c r="C10" s="20" t="s">
        <v>13</v>
      </c>
      <c r="D10" s="46">
        <v>12258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12258</v>
      </c>
      <c r="O10" s="47">
        <f t="shared" si="2"/>
        <v>0.58541477625483551</v>
      </c>
      <c r="P10" s="9"/>
    </row>
    <row r="11" spans="1:133">
      <c r="A11" s="12"/>
      <c r="B11" s="25">
        <v>315</v>
      </c>
      <c r="C11" s="20" t="s">
        <v>14</v>
      </c>
      <c r="D11" s="46">
        <v>755959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755959</v>
      </c>
      <c r="O11" s="47">
        <f t="shared" si="2"/>
        <v>36.102917999904484</v>
      </c>
      <c r="P11" s="9"/>
    </row>
    <row r="12" spans="1:133" ht="15.75">
      <c r="A12" s="29" t="s">
        <v>106</v>
      </c>
      <c r="B12" s="30"/>
      <c r="C12" s="31"/>
      <c r="D12" s="32">
        <f t="shared" ref="D12:M12" si="3">SUM(D13:D17)</f>
        <v>1886444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1886444</v>
      </c>
      <c r="O12" s="45">
        <f t="shared" si="2"/>
        <v>90.092363532164853</v>
      </c>
      <c r="P12" s="10"/>
    </row>
    <row r="13" spans="1:133">
      <c r="A13" s="12"/>
      <c r="B13" s="25">
        <v>322</v>
      </c>
      <c r="C13" s="20" t="s">
        <v>0</v>
      </c>
      <c r="D13" s="46">
        <v>289095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289095</v>
      </c>
      <c r="O13" s="47">
        <f t="shared" si="2"/>
        <v>13.8065332632886</v>
      </c>
      <c r="P13" s="9"/>
    </row>
    <row r="14" spans="1:133">
      <c r="A14" s="12"/>
      <c r="B14" s="25">
        <v>323.10000000000002</v>
      </c>
      <c r="C14" s="20" t="s">
        <v>18</v>
      </c>
      <c r="D14" s="46">
        <v>1017141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1017141</v>
      </c>
      <c r="O14" s="47">
        <f t="shared" si="2"/>
        <v>48.576388557237692</v>
      </c>
      <c r="P14" s="9"/>
    </row>
    <row r="15" spans="1:133">
      <c r="A15" s="12"/>
      <c r="B15" s="25">
        <v>323.39999999999998</v>
      </c>
      <c r="C15" s="20" t="s">
        <v>19</v>
      </c>
      <c r="D15" s="46">
        <v>7973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7973</v>
      </c>
      <c r="O15" s="47">
        <f t="shared" si="2"/>
        <v>0.38077272076030372</v>
      </c>
      <c r="P15" s="9"/>
    </row>
    <row r="16" spans="1:133">
      <c r="A16" s="12"/>
      <c r="B16" s="25">
        <v>323.7</v>
      </c>
      <c r="C16" s="20" t="s">
        <v>20</v>
      </c>
      <c r="D16" s="46">
        <v>110723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110723</v>
      </c>
      <c r="O16" s="47">
        <f t="shared" si="2"/>
        <v>5.2878838530970915</v>
      </c>
      <c r="P16" s="9"/>
    </row>
    <row r="17" spans="1:16">
      <c r="A17" s="12"/>
      <c r="B17" s="25">
        <v>329</v>
      </c>
      <c r="C17" s="20" t="s">
        <v>107</v>
      </c>
      <c r="D17" s="46">
        <v>461512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461512</v>
      </c>
      <c r="O17" s="47">
        <f t="shared" si="2"/>
        <v>22.040785137781175</v>
      </c>
      <c r="P17" s="9"/>
    </row>
    <row r="18" spans="1:16" ht="15.75">
      <c r="A18" s="29" t="s">
        <v>23</v>
      </c>
      <c r="B18" s="30"/>
      <c r="C18" s="31"/>
      <c r="D18" s="32">
        <f t="shared" ref="D18:M18" si="4">SUM(D19:D26)</f>
        <v>2479675</v>
      </c>
      <c r="E18" s="32">
        <f t="shared" si="4"/>
        <v>202395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2682070</v>
      </c>
      <c r="O18" s="45">
        <f t="shared" si="2"/>
        <v>128.08968909690051</v>
      </c>
      <c r="P18" s="10"/>
    </row>
    <row r="19" spans="1:16">
      <c r="A19" s="12"/>
      <c r="B19" s="25">
        <v>331.2</v>
      </c>
      <c r="C19" s="20" t="s">
        <v>89</v>
      </c>
      <c r="D19" s="46">
        <v>15543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15543</v>
      </c>
      <c r="O19" s="47">
        <f t="shared" si="2"/>
        <v>0.74229905917188022</v>
      </c>
      <c r="P19" s="9"/>
    </row>
    <row r="20" spans="1:16">
      <c r="A20" s="12"/>
      <c r="B20" s="25">
        <v>331.69</v>
      </c>
      <c r="C20" s="20" t="s">
        <v>25</v>
      </c>
      <c r="D20" s="46">
        <v>100212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100212</v>
      </c>
      <c r="O20" s="47">
        <f t="shared" si="2"/>
        <v>4.785901905535126</v>
      </c>
      <c r="P20" s="9"/>
    </row>
    <row r="21" spans="1:16">
      <c r="A21" s="12"/>
      <c r="B21" s="25">
        <v>335.12</v>
      </c>
      <c r="C21" s="20" t="s">
        <v>27</v>
      </c>
      <c r="D21" s="46">
        <v>375876</v>
      </c>
      <c r="E21" s="46">
        <v>202395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578271</v>
      </c>
      <c r="O21" s="47">
        <f t="shared" si="2"/>
        <v>27.616934906155976</v>
      </c>
      <c r="P21" s="9"/>
    </row>
    <row r="22" spans="1:16">
      <c r="A22" s="12"/>
      <c r="B22" s="25">
        <v>335.14</v>
      </c>
      <c r="C22" s="20" t="s">
        <v>28</v>
      </c>
      <c r="D22" s="46">
        <v>9742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9742</v>
      </c>
      <c r="O22" s="47">
        <f t="shared" si="2"/>
        <v>0.46525622044987824</v>
      </c>
      <c r="P22" s="9"/>
    </row>
    <row r="23" spans="1:16">
      <c r="A23" s="12"/>
      <c r="B23" s="25">
        <v>335.15</v>
      </c>
      <c r="C23" s="20" t="s">
        <v>29</v>
      </c>
      <c r="D23" s="46">
        <v>4717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4717</v>
      </c>
      <c r="O23" s="47">
        <f t="shared" si="2"/>
        <v>0.22527341324800612</v>
      </c>
      <c r="P23" s="9"/>
    </row>
    <row r="24" spans="1:16">
      <c r="A24" s="12"/>
      <c r="B24" s="25">
        <v>335.18</v>
      </c>
      <c r="C24" s="20" t="s">
        <v>30</v>
      </c>
      <c r="D24" s="46">
        <v>1300824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1300824</v>
      </c>
      <c r="O24" s="47">
        <f t="shared" si="2"/>
        <v>62.124456755336929</v>
      </c>
      <c r="P24" s="9"/>
    </row>
    <row r="25" spans="1:16">
      <c r="A25" s="12"/>
      <c r="B25" s="25">
        <v>337.4</v>
      </c>
      <c r="C25" s="20" t="s">
        <v>32</v>
      </c>
      <c r="D25" s="46">
        <v>657921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657921</v>
      </c>
      <c r="O25" s="47">
        <f t="shared" si="2"/>
        <v>31.420841491952814</v>
      </c>
      <c r="P25" s="9"/>
    </row>
    <row r="26" spans="1:16">
      <c r="A26" s="12"/>
      <c r="B26" s="25">
        <v>338</v>
      </c>
      <c r="C26" s="20" t="s">
        <v>108</v>
      </c>
      <c r="D26" s="46">
        <v>14840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14840</v>
      </c>
      <c r="O26" s="47">
        <f t="shared" si="2"/>
        <v>0.70872534504990692</v>
      </c>
      <c r="P26" s="9"/>
    </row>
    <row r="27" spans="1:16" ht="15.75">
      <c r="A27" s="29" t="s">
        <v>39</v>
      </c>
      <c r="B27" s="30"/>
      <c r="C27" s="31"/>
      <c r="D27" s="32">
        <f t="shared" ref="D27:M27" si="6">SUM(D28:D35)</f>
        <v>441095</v>
      </c>
      <c r="E27" s="32">
        <f t="shared" si="6"/>
        <v>70408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3584998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4096501</v>
      </c>
      <c r="O27" s="45">
        <f t="shared" si="2"/>
        <v>195.63976312144803</v>
      </c>
      <c r="P27" s="10"/>
    </row>
    <row r="28" spans="1:16">
      <c r="A28" s="12"/>
      <c r="B28" s="25">
        <v>341.9</v>
      </c>
      <c r="C28" s="20" t="s">
        <v>42</v>
      </c>
      <c r="D28" s="46">
        <v>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7">SUM(D28:M28)</f>
        <v>400</v>
      </c>
      <c r="O28" s="47">
        <f t="shared" si="2"/>
        <v>1.9103109030994794E-2</v>
      </c>
      <c r="P28" s="9"/>
    </row>
    <row r="29" spans="1:16">
      <c r="A29" s="12"/>
      <c r="B29" s="25">
        <v>342.9</v>
      </c>
      <c r="C29" s="20" t="s">
        <v>75</v>
      </c>
      <c r="D29" s="46">
        <v>0</v>
      </c>
      <c r="E29" s="46">
        <v>70408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70408</v>
      </c>
      <c r="O29" s="47">
        <f t="shared" si="2"/>
        <v>3.3625292516357037</v>
      </c>
      <c r="P29" s="9"/>
    </row>
    <row r="30" spans="1:16">
      <c r="A30" s="12"/>
      <c r="B30" s="25">
        <v>343.6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3247090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3247090</v>
      </c>
      <c r="O30" s="47">
        <f t="shared" si="2"/>
        <v>155.07378575863223</v>
      </c>
      <c r="P30" s="9"/>
    </row>
    <row r="31" spans="1:16">
      <c r="A31" s="12"/>
      <c r="B31" s="25">
        <v>343.9</v>
      </c>
      <c r="C31" s="20" t="s">
        <v>76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337908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337908</v>
      </c>
      <c r="O31" s="47">
        <f t="shared" si="2"/>
        <v>16.137733416113473</v>
      </c>
      <c r="P31" s="9"/>
    </row>
    <row r="32" spans="1:16">
      <c r="A32" s="12"/>
      <c r="B32" s="25">
        <v>344.3</v>
      </c>
      <c r="C32" s="20" t="s">
        <v>109</v>
      </c>
      <c r="D32" s="46">
        <v>29050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29050</v>
      </c>
      <c r="O32" s="47">
        <f t="shared" si="2"/>
        <v>1.387363293375997</v>
      </c>
      <c r="P32" s="9"/>
    </row>
    <row r="33" spans="1:16">
      <c r="A33" s="12"/>
      <c r="B33" s="25">
        <v>344.9</v>
      </c>
      <c r="C33" s="20" t="s">
        <v>110</v>
      </c>
      <c r="D33" s="46">
        <v>4331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4331</v>
      </c>
      <c r="O33" s="47">
        <f t="shared" si="2"/>
        <v>0.20683891303309615</v>
      </c>
      <c r="P33" s="9"/>
    </row>
    <row r="34" spans="1:16">
      <c r="A34" s="12"/>
      <c r="B34" s="25">
        <v>347.2</v>
      </c>
      <c r="C34" s="20" t="s">
        <v>45</v>
      </c>
      <c r="D34" s="46">
        <v>63755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63755</v>
      </c>
      <c r="O34" s="47">
        <f t="shared" si="2"/>
        <v>3.0447967906776827</v>
      </c>
      <c r="P34" s="9"/>
    </row>
    <row r="35" spans="1:16">
      <c r="A35" s="12"/>
      <c r="B35" s="25">
        <v>349</v>
      </c>
      <c r="C35" s="20" t="s">
        <v>1</v>
      </c>
      <c r="D35" s="46">
        <v>343559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343559</v>
      </c>
      <c r="O35" s="47">
        <f t="shared" si="2"/>
        <v>16.407612588948851</v>
      </c>
      <c r="P35" s="9"/>
    </row>
    <row r="36" spans="1:16" ht="15.75">
      <c r="A36" s="29" t="s">
        <v>40</v>
      </c>
      <c r="B36" s="30"/>
      <c r="C36" s="31"/>
      <c r="D36" s="32">
        <f t="shared" ref="D36:M36" si="8">SUM(D37:D38)</f>
        <v>172578</v>
      </c>
      <c r="E36" s="32">
        <f t="shared" si="8"/>
        <v>5201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177779</v>
      </c>
      <c r="O36" s="45">
        <f t="shared" si="2"/>
        <v>8.4903290510530596</v>
      </c>
      <c r="P36" s="10"/>
    </row>
    <row r="37" spans="1:16">
      <c r="A37" s="13"/>
      <c r="B37" s="39">
        <v>351.1</v>
      </c>
      <c r="C37" s="21" t="s">
        <v>48</v>
      </c>
      <c r="D37" s="46">
        <v>114328</v>
      </c>
      <c r="E37" s="46">
        <v>5201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119529</v>
      </c>
      <c r="O37" s="47">
        <f t="shared" si="2"/>
        <v>5.7084387984144422</v>
      </c>
      <c r="P37" s="9"/>
    </row>
    <row r="38" spans="1:16">
      <c r="A38" s="13"/>
      <c r="B38" s="39">
        <v>354</v>
      </c>
      <c r="C38" s="21" t="s">
        <v>49</v>
      </c>
      <c r="D38" s="46">
        <v>58250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58250</v>
      </c>
      <c r="O38" s="47">
        <f t="shared" si="2"/>
        <v>2.7818902526386169</v>
      </c>
      <c r="P38" s="9"/>
    </row>
    <row r="39" spans="1:16" ht="15.75">
      <c r="A39" s="29" t="s">
        <v>4</v>
      </c>
      <c r="B39" s="30"/>
      <c r="C39" s="31"/>
      <c r="D39" s="32">
        <f t="shared" ref="D39:M39" si="9">SUM(D40:D47)</f>
        <v>2328275</v>
      </c>
      <c r="E39" s="32">
        <f t="shared" si="9"/>
        <v>1523261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201139</v>
      </c>
      <c r="J39" s="32">
        <f t="shared" si="9"/>
        <v>0</v>
      </c>
      <c r="K39" s="32">
        <f t="shared" si="9"/>
        <v>-344754</v>
      </c>
      <c r="L39" s="32">
        <f t="shared" si="9"/>
        <v>0</v>
      </c>
      <c r="M39" s="32">
        <f t="shared" si="9"/>
        <v>0</v>
      </c>
      <c r="N39" s="32">
        <f>SUM(D39:M39)</f>
        <v>3707921</v>
      </c>
      <c r="O39" s="45">
        <f t="shared" si="2"/>
        <v>177.08204785328812</v>
      </c>
      <c r="P39" s="10"/>
    </row>
    <row r="40" spans="1:16">
      <c r="A40" s="12"/>
      <c r="B40" s="25">
        <v>361.1</v>
      </c>
      <c r="C40" s="20" t="s">
        <v>51</v>
      </c>
      <c r="D40" s="46">
        <v>131734</v>
      </c>
      <c r="E40" s="46">
        <v>0</v>
      </c>
      <c r="F40" s="46">
        <v>0</v>
      </c>
      <c r="G40" s="46">
        <v>0</v>
      </c>
      <c r="H40" s="46">
        <v>0</v>
      </c>
      <c r="I40" s="46">
        <v>201139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332873</v>
      </c>
      <c r="O40" s="47">
        <f t="shared" si="2"/>
        <v>15.897273031185826</v>
      </c>
      <c r="P40" s="9"/>
    </row>
    <row r="41" spans="1:16">
      <c r="A41" s="12"/>
      <c r="B41" s="25">
        <v>361.2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276595</v>
      </c>
      <c r="L41" s="46">
        <v>0</v>
      </c>
      <c r="M41" s="46">
        <v>0</v>
      </c>
      <c r="N41" s="46">
        <f t="shared" ref="N41:N47" si="10">SUM(D41:M41)</f>
        <v>276595</v>
      </c>
      <c r="O41" s="47">
        <f t="shared" si="2"/>
        <v>13.209561106070012</v>
      </c>
      <c r="P41" s="9"/>
    </row>
    <row r="42" spans="1:16">
      <c r="A42" s="12"/>
      <c r="B42" s="25">
        <v>361.3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-1310293</v>
      </c>
      <c r="L42" s="46">
        <v>0</v>
      </c>
      <c r="M42" s="46">
        <v>0</v>
      </c>
      <c r="N42" s="46">
        <f t="shared" si="10"/>
        <v>-1310293</v>
      </c>
      <c r="O42" s="47">
        <f t="shared" si="2"/>
        <v>-62.576675103873157</v>
      </c>
      <c r="P42" s="9"/>
    </row>
    <row r="43" spans="1:16">
      <c r="A43" s="12"/>
      <c r="B43" s="25">
        <v>363.27</v>
      </c>
      <c r="C43" s="20" t="s">
        <v>111</v>
      </c>
      <c r="D43" s="46">
        <v>2157260</v>
      </c>
      <c r="E43" s="46">
        <v>1523261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3680521</v>
      </c>
      <c r="O43" s="47">
        <f t="shared" si="2"/>
        <v>175.77348488466498</v>
      </c>
      <c r="P43" s="9"/>
    </row>
    <row r="44" spans="1:16">
      <c r="A44" s="12"/>
      <c r="B44" s="25">
        <v>364</v>
      </c>
      <c r="C44" s="20" t="s">
        <v>54</v>
      </c>
      <c r="D44" s="46">
        <v>326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326</v>
      </c>
      <c r="O44" s="47">
        <f t="shared" si="2"/>
        <v>1.5569033860260758E-2</v>
      </c>
      <c r="P44" s="9"/>
    </row>
    <row r="45" spans="1:16">
      <c r="A45" s="12"/>
      <c r="B45" s="25">
        <v>366</v>
      </c>
      <c r="C45" s="20" t="s">
        <v>78</v>
      </c>
      <c r="D45" s="46">
        <v>12436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12436</v>
      </c>
      <c r="O45" s="47">
        <f t="shared" si="2"/>
        <v>0.59391565977362815</v>
      </c>
      <c r="P45" s="9"/>
    </row>
    <row r="46" spans="1:16">
      <c r="A46" s="12"/>
      <c r="B46" s="25">
        <v>368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688944</v>
      </c>
      <c r="L46" s="46">
        <v>0</v>
      </c>
      <c r="M46" s="46">
        <v>0</v>
      </c>
      <c r="N46" s="46">
        <f t="shared" si="10"/>
        <v>688944</v>
      </c>
      <c r="O46" s="47">
        <f t="shared" si="2"/>
        <v>32.902430870624194</v>
      </c>
      <c r="P46" s="9"/>
    </row>
    <row r="47" spans="1:16">
      <c r="A47" s="12"/>
      <c r="B47" s="25">
        <v>369.9</v>
      </c>
      <c r="C47" s="20" t="s">
        <v>56</v>
      </c>
      <c r="D47" s="46">
        <v>26519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26519</v>
      </c>
      <c r="O47" s="47">
        <f t="shared" si="2"/>
        <v>1.2664883709823773</v>
      </c>
      <c r="P47" s="9"/>
    </row>
    <row r="48" spans="1:16" ht="15.75">
      <c r="A48" s="29" t="s">
        <v>41</v>
      </c>
      <c r="B48" s="30"/>
      <c r="C48" s="31"/>
      <c r="D48" s="32">
        <f t="shared" ref="D48:M48" si="11">SUM(D49:D49)</f>
        <v>0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89177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89177</v>
      </c>
      <c r="O48" s="45">
        <f t="shared" si="2"/>
        <v>4.2588948851425572</v>
      </c>
      <c r="P48" s="9"/>
    </row>
    <row r="49" spans="1:119" ht="15.75" thickBot="1">
      <c r="A49" s="12"/>
      <c r="B49" s="25">
        <v>389.4</v>
      </c>
      <c r="C49" s="20" t="s">
        <v>112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89177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89177</v>
      </c>
      <c r="O49" s="47">
        <f t="shared" si="2"/>
        <v>4.2588948851425572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2">SUM(D5,D12,D18,D27,D36,D39,D48)</f>
        <v>15031861</v>
      </c>
      <c r="E50" s="15">
        <f t="shared" si="12"/>
        <v>2178735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3875314</v>
      </c>
      <c r="J50" s="15">
        <f t="shared" si="12"/>
        <v>0</v>
      </c>
      <c r="K50" s="15">
        <f t="shared" si="12"/>
        <v>-344754</v>
      </c>
      <c r="L50" s="15">
        <f t="shared" si="12"/>
        <v>0</v>
      </c>
      <c r="M50" s="15">
        <f t="shared" si="12"/>
        <v>0</v>
      </c>
      <c r="N50" s="15">
        <f>SUM(D50:M50)</f>
        <v>20741156</v>
      </c>
      <c r="O50" s="38">
        <f t="shared" si="2"/>
        <v>990.55141124217971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113</v>
      </c>
      <c r="M52" s="48"/>
      <c r="N52" s="48"/>
      <c r="O52" s="43">
        <v>20939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9311769</v>
      </c>
      <c r="E5" s="27">
        <f t="shared" si="0"/>
        <v>355391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9667160</v>
      </c>
      <c r="O5" s="33">
        <f t="shared" ref="O5:O48" si="1">(N5/O$50)</f>
        <v>408.86313652512263</v>
      </c>
      <c r="P5" s="6"/>
    </row>
    <row r="6" spans="1:133">
      <c r="A6" s="12"/>
      <c r="B6" s="25">
        <v>311</v>
      </c>
      <c r="C6" s="20" t="s">
        <v>3</v>
      </c>
      <c r="D6" s="46">
        <v>6797226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6797226</v>
      </c>
      <c r="O6" s="47">
        <f t="shared" si="1"/>
        <v>287.4820673320927</v>
      </c>
      <c r="P6" s="9"/>
    </row>
    <row r="7" spans="1:133">
      <c r="A7" s="12"/>
      <c r="B7" s="25">
        <v>312.41000000000003</v>
      </c>
      <c r="C7" s="20" t="s">
        <v>67</v>
      </c>
      <c r="D7" s="46">
        <v>0</v>
      </c>
      <c r="E7" s="46">
        <v>355391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355391</v>
      </c>
      <c r="O7" s="47">
        <f t="shared" si="1"/>
        <v>15.030916934528845</v>
      </c>
      <c r="P7" s="9"/>
    </row>
    <row r="8" spans="1:133">
      <c r="A8" s="12"/>
      <c r="B8" s="25">
        <v>314.10000000000002</v>
      </c>
      <c r="C8" s="20" t="s">
        <v>11</v>
      </c>
      <c r="D8" s="46">
        <v>1351914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1351914</v>
      </c>
      <c r="O8" s="47">
        <f t="shared" si="1"/>
        <v>57.177888682118088</v>
      </c>
      <c r="P8" s="9"/>
    </row>
    <row r="9" spans="1:133">
      <c r="A9" s="12"/>
      <c r="B9" s="25">
        <v>314.3</v>
      </c>
      <c r="C9" s="20" t="s">
        <v>12</v>
      </c>
      <c r="D9" s="46">
        <v>265505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265505</v>
      </c>
      <c r="O9" s="47">
        <f t="shared" si="1"/>
        <v>11.229275926239215</v>
      </c>
      <c r="P9" s="9"/>
    </row>
    <row r="10" spans="1:133">
      <c r="A10" s="12"/>
      <c r="B10" s="25">
        <v>314.39999999999998</v>
      </c>
      <c r="C10" s="20" t="s">
        <v>13</v>
      </c>
      <c r="D10" s="46">
        <v>34874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34874</v>
      </c>
      <c r="O10" s="47">
        <f t="shared" si="1"/>
        <v>1.4749619353747252</v>
      </c>
      <c r="P10" s="9"/>
    </row>
    <row r="11" spans="1:133">
      <c r="A11" s="12"/>
      <c r="B11" s="25">
        <v>315</v>
      </c>
      <c r="C11" s="20" t="s">
        <v>94</v>
      </c>
      <c r="D11" s="46">
        <v>356209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356209</v>
      </c>
      <c r="O11" s="47">
        <f t="shared" si="1"/>
        <v>15.06551344950093</v>
      </c>
      <c r="P11" s="9"/>
    </row>
    <row r="12" spans="1:133">
      <c r="A12" s="12"/>
      <c r="B12" s="25">
        <v>316</v>
      </c>
      <c r="C12" s="20" t="s">
        <v>95</v>
      </c>
      <c r="D12" s="46">
        <v>506041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506041</v>
      </c>
      <c r="O12" s="47">
        <f t="shared" si="1"/>
        <v>21.402512265268143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1907939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1907939</v>
      </c>
      <c r="O13" s="45">
        <f t="shared" si="1"/>
        <v>80.694425647098626</v>
      </c>
      <c r="P13" s="10"/>
    </row>
    <row r="14" spans="1:133">
      <c r="A14" s="12"/>
      <c r="B14" s="25">
        <v>322</v>
      </c>
      <c r="C14" s="20" t="s">
        <v>0</v>
      </c>
      <c r="D14" s="46">
        <v>518572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518572</v>
      </c>
      <c r="O14" s="47">
        <f t="shared" si="1"/>
        <v>21.932498731179159</v>
      </c>
      <c r="P14" s="9"/>
    </row>
    <row r="15" spans="1:133">
      <c r="A15" s="12"/>
      <c r="B15" s="25">
        <v>323.10000000000002</v>
      </c>
      <c r="C15" s="20" t="s">
        <v>18</v>
      </c>
      <c r="D15" s="46">
        <v>1078120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1078120</v>
      </c>
      <c r="O15" s="47">
        <f t="shared" si="1"/>
        <v>45.598037557096937</v>
      </c>
      <c r="P15" s="9"/>
    </row>
    <row r="16" spans="1:133">
      <c r="A16" s="12"/>
      <c r="B16" s="25">
        <v>323.7</v>
      </c>
      <c r="C16" s="20" t="s">
        <v>20</v>
      </c>
      <c r="D16" s="46">
        <v>292556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292556</v>
      </c>
      <c r="O16" s="47">
        <f t="shared" si="1"/>
        <v>12.373371679918796</v>
      </c>
      <c r="P16" s="9"/>
    </row>
    <row r="17" spans="1:16">
      <c r="A17" s="12"/>
      <c r="B17" s="25">
        <v>329</v>
      </c>
      <c r="C17" s="20" t="s">
        <v>70</v>
      </c>
      <c r="D17" s="46">
        <v>18691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18691</v>
      </c>
      <c r="O17" s="47">
        <f t="shared" si="1"/>
        <v>0.79051767890373881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SUM(D19:D29)</f>
        <v>4470919</v>
      </c>
      <c r="E18" s="32">
        <f t="shared" si="5"/>
        <v>1182769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5653688</v>
      </c>
      <c r="O18" s="45">
        <f t="shared" si="1"/>
        <v>239.11723904584673</v>
      </c>
      <c r="P18" s="10"/>
    </row>
    <row r="19" spans="1:16">
      <c r="A19" s="12"/>
      <c r="B19" s="25">
        <v>331.2</v>
      </c>
      <c r="C19" s="20" t="s">
        <v>89</v>
      </c>
      <c r="D19" s="46">
        <v>7552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7552</v>
      </c>
      <c r="O19" s="47">
        <f t="shared" si="1"/>
        <v>0.31940450008458804</v>
      </c>
      <c r="P19" s="9"/>
    </row>
    <row r="20" spans="1:16">
      <c r="A20" s="12"/>
      <c r="B20" s="25">
        <v>331.69</v>
      </c>
      <c r="C20" s="20" t="s">
        <v>25</v>
      </c>
      <c r="D20" s="46">
        <v>342614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342614</v>
      </c>
      <c r="O20" s="47">
        <f t="shared" si="1"/>
        <v>14.490526137709356</v>
      </c>
      <c r="P20" s="9"/>
    </row>
    <row r="21" spans="1:16">
      <c r="A21" s="12"/>
      <c r="B21" s="25">
        <v>331.9</v>
      </c>
      <c r="C21" s="20" t="s">
        <v>71</v>
      </c>
      <c r="D21" s="46">
        <v>533154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533154</v>
      </c>
      <c r="O21" s="47">
        <f t="shared" si="1"/>
        <v>22.549230248688886</v>
      </c>
      <c r="P21" s="9"/>
    </row>
    <row r="22" spans="1:16">
      <c r="A22" s="12"/>
      <c r="B22" s="25">
        <v>334.36</v>
      </c>
      <c r="C22" s="20" t="s">
        <v>136</v>
      </c>
      <c r="D22" s="46">
        <v>1127930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1127930</v>
      </c>
      <c r="O22" s="47">
        <f t="shared" si="1"/>
        <v>47.704703095922852</v>
      </c>
      <c r="P22" s="9"/>
    </row>
    <row r="23" spans="1:16">
      <c r="A23" s="12"/>
      <c r="B23" s="25">
        <v>334.9</v>
      </c>
      <c r="C23" s="20" t="s">
        <v>84</v>
      </c>
      <c r="D23" s="46">
        <v>15985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15985</v>
      </c>
      <c r="O23" s="47">
        <f t="shared" si="1"/>
        <v>0.67607003891050588</v>
      </c>
      <c r="P23" s="9"/>
    </row>
    <row r="24" spans="1:16">
      <c r="A24" s="12"/>
      <c r="B24" s="25">
        <v>335.12</v>
      </c>
      <c r="C24" s="20" t="s">
        <v>96</v>
      </c>
      <c r="D24" s="46">
        <v>557172</v>
      </c>
      <c r="E24" s="46">
        <v>300016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857188</v>
      </c>
      <c r="O24" s="47">
        <f t="shared" si="1"/>
        <v>36.253933344611738</v>
      </c>
      <c r="P24" s="9"/>
    </row>
    <row r="25" spans="1:16">
      <c r="A25" s="12"/>
      <c r="B25" s="25">
        <v>335.15</v>
      </c>
      <c r="C25" s="20" t="s">
        <v>98</v>
      </c>
      <c r="D25" s="46">
        <v>17083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17083</v>
      </c>
      <c r="O25" s="47">
        <f t="shared" si="1"/>
        <v>0.72250888174589745</v>
      </c>
      <c r="P25" s="9"/>
    </row>
    <row r="26" spans="1:16">
      <c r="A26" s="12"/>
      <c r="B26" s="25">
        <v>335.18</v>
      </c>
      <c r="C26" s="20" t="s">
        <v>99</v>
      </c>
      <c r="D26" s="46">
        <v>1610060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1610060</v>
      </c>
      <c r="O26" s="47">
        <f t="shared" si="1"/>
        <v>68.095922855692777</v>
      </c>
      <c r="P26" s="9"/>
    </row>
    <row r="27" spans="1:16">
      <c r="A27" s="12"/>
      <c r="B27" s="25">
        <v>335.49</v>
      </c>
      <c r="C27" s="20" t="s">
        <v>137</v>
      </c>
      <c r="D27" s="46">
        <v>6831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6831</v>
      </c>
      <c r="O27" s="47">
        <f t="shared" si="1"/>
        <v>0.28891050583657585</v>
      </c>
      <c r="P27" s="9"/>
    </row>
    <row r="28" spans="1:16">
      <c r="A28" s="12"/>
      <c r="B28" s="25">
        <v>337.4</v>
      </c>
      <c r="C28" s="20" t="s">
        <v>32</v>
      </c>
      <c r="D28" s="46">
        <v>0</v>
      </c>
      <c r="E28" s="46">
        <v>882753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882753</v>
      </c>
      <c r="O28" s="47">
        <f t="shared" si="1"/>
        <v>37.335180172559632</v>
      </c>
      <c r="P28" s="9"/>
    </row>
    <row r="29" spans="1:16">
      <c r="A29" s="12"/>
      <c r="B29" s="25">
        <v>337.9</v>
      </c>
      <c r="C29" s="20" t="s">
        <v>34</v>
      </c>
      <c r="D29" s="46">
        <v>252538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252538</v>
      </c>
      <c r="O29" s="47">
        <f t="shared" si="1"/>
        <v>10.680849264083911</v>
      </c>
      <c r="P29" s="9"/>
    </row>
    <row r="30" spans="1:16" ht="15.75">
      <c r="A30" s="29" t="s">
        <v>39</v>
      </c>
      <c r="B30" s="30"/>
      <c r="C30" s="31"/>
      <c r="D30" s="32">
        <f t="shared" ref="D30:M30" si="7">SUM(D31:D36)</f>
        <v>575257</v>
      </c>
      <c r="E30" s="32">
        <f t="shared" si="7"/>
        <v>110904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7420376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8106537</v>
      </c>
      <c r="O30" s="45">
        <f t="shared" si="1"/>
        <v>342.85810353578074</v>
      </c>
      <c r="P30" s="10"/>
    </row>
    <row r="31" spans="1:16">
      <c r="A31" s="12"/>
      <c r="B31" s="25">
        <v>342.9</v>
      </c>
      <c r="C31" s="20" t="s">
        <v>75</v>
      </c>
      <c r="D31" s="46">
        <v>0</v>
      </c>
      <c r="E31" s="46">
        <v>110904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110904</v>
      </c>
      <c r="O31" s="47">
        <f t="shared" si="1"/>
        <v>4.6905768905430554</v>
      </c>
      <c r="P31" s="9"/>
    </row>
    <row r="32" spans="1:16">
      <c r="A32" s="12"/>
      <c r="B32" s="25">
        <v>343.5</v>
      </c>
      <c r="C32" s="20" t="s">
        <v>85</v>
      </c>
      <c r="D32" s="46">
        <v>17364</v>
      </c>
      <c r="E32" s="46">
        <v>0</v>
      </c>
      <c r="F32" s="46">
        <v>0</v>
      </c>
      <c r="G32" s="46">
        <v>0</v>
      </c>
      <c r="H32" s="46">
        <v>0</v>
      </c>
      <c r="I32" s="46">
        <v>668816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686180</v>
      </c>
      <c r="O32" s="47">
        <f t="shared" si="1"/>
        <v>29.02131619015395</v>
      </c>
      <c r="P32" s="9"/>
    </row>
    <row r="33" spans="1:119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6751560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6751560</v>
      </c>
      <c r="O33" s="47">
        <f t="shared" si="1"/>
        <v>285.55066824564369</v>
      </c>
      <c r="P33" s="9"/>
    </row>
    <row r="34" spans="1:119">
      <c r="A34" s="12"/>
      <c r="B34" s="25">
        <v>343.9</v>
      </c>
      <c r="C34" s="20" t="s">
        <v>76</v>
      </c>
      <c r="D34" s="46">
        <v>17703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17703</v>
      </c>
      <c r="O34" s="47">
        <f t="shared" si="1"/>
        <v>0.74873117915750298</v>
      </c>
      <c r="P34" s="9"/>
    </row>
    <row r="35" spans="1:119">
      <c r="A35" s="12"/>
      <c r="B35" s="25">
        <v>347.9</v>
      </c>
      <c r="C35" s="20" t="s">
        <v>138</v>
      </c>
      <c r="D35" s="46">
        <v>76787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76787</v>
      </c>
      <c r="O35" s="47">
        <f t="shared" si="1"/>
        <v>3.247631534427339</v>
      </c>
      <c r="P35" s="9"/>
    </row>
    <row r="36" spans="1:119">
      <c r="A36" s="12"/>
      <c r="B36" s="25">
        <v>349</v>
      </c>
      <c r="C36" s="20" t="s">
        <v>1</v>
      </c>
      <c r="D36" s="46">
        <v>463403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463403</v>
      </c>
      <c r="O36" s="47">
        <f t="shared" si="1"/>
        <v>19.599179495855186</v>
      </c>
      <c r="P36" s="9"/>
    </row>
    <row r="37" spans="1:119" ht="15.75">
      <c r="A37" s="29" t="s">
        <v>40</v>
      </c>
      <c r="B37" s="30"/>
      <c r="C37" s="31"/>
      <c r="D37" s="32">
        <f t="shared" ref="D37:M37" si="9">SUM(D38:D40)</f>
        <v>27509</v>
      </c>
      <c r="E37" s="32">
        <f t="shared" si="9"/>
        <v>3532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8" si="10">SUM(D37:M37)</f>
        <v>31041</v>
      </c>
      <c r="O37" s="45">
        <f t="shared" si="1"/>
        <v>1.3128489257316867</v>
      </c>
      <c r="P37" s="10"/>
    </row>
    <row r="38" spans="1:119">
      <c r="A38" s="13"/>
      <c r="B38" s="39">
        <v>351.9</v>
      </c>
      <c r="C38" s="21" t="s">
        <v>139</v>
      </c>
      <c r="D38" s="46">
        <v>19609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19609</v>
      </c>
      <c r="O38" s="47">
        <f t="shared" si="1"/>
        <v>0.82934359668414814</v>
      </c>
      <c r="P38" s="9"/>
    </row>
    <row r="39" spans="1:119">
      <c r="A39" s="13"/>
      <c r="B39" s="39">
        <v>354</v>
      </c>
      <c r="C39" s="21" t="s">
        <v>49</v>
      </c>
      <c r="D39" s="46">
        <v>7900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7900</v>
      </c>
      <c r="O39" s="47">
        <f t="shared" si="1"/>
        <v>0.33412282185755371</v>
      </c>
      <c r="P39" s="9"/>
    </row>
    <row r="40" spans="1:119">
      <c r="A40" s="13"/>
      <c r="B40" s="39">
        <v>359</v>
      </c>
      <c r="C40" s="21" t="s">
        <v>50</v>
      </c>
      <c r="D40" s="46">
        <v>0</v>
      </c>
      <c r="E40" s="46">
        <v>3532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3532</v>
      </c>
      <c r="O40" s="47">
        <f t="shared" si="1"/>
        <v>0.14938250718998478</v>
      </c>
      <c r="P40" s="9"/>
    </row>
    <row r="41" spans="1:119" ht="15.75">
      <c r="A41" s="29" t="s">
        <v>4</v>
      </c>
      <c r="B41" s="30"/>
      <c r="C41" s="31"/>
      <c r="D41" s="32">
        <f t="shared" ref="D41:M41" si="11">SUM(D42:D45)</f>
        <v>355261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7380</v>
      </c>
      <c r="J41" s="32">
        <f t="shared" si="11"/>
        <v>0</v>
      </c>
      <c r="K41" s="32">
        <f t="shared" si="11"/>
        <v>2200480</v>
      </c>
      <c r="L41" s="32">
        <f t="shared" si="11"/>
        <v>0</v>
      </c>
      <c r="M41" s="32">
        <f t="shared" si="11"/>
        <v>0</v>
      </c>
      <c r="N41" s="32">
        <f t="shared" si="10"/>
        <v>2563121</v>
      </c>
      <c r="O41" s="45">
        <f t="shared" si="1"/>
        <v>108.40471155472848</v>
      </c>
      <c r="P41" s="10"/>
    </row>
    <row r="42" spans="1:119">
      <c r="A42" s="12"/>
      <c r="B42" s="25">
        <v>361.1</v>
      </c>
      <c r="C42" s="20" t="s">
        <v>51</v>
      </c>
      <c r="D42" s="46">
        <v>13404</v>
      </c>
      <c r="E42" s="46">
        <v>0</v>
      </c>
      <c r="F42" s="46">
        <v>0</v>
      </c>
      <c r="G42" s="46">
        <v>0</v>
      </c>
      <c r="H42" s="46">
        <v>0</v>
      </c>
      <c r="I42" s="46">
        <v>7380</v>
      </c>
      <c r="J42" s="46">
        <v>0</v>
      </c>
      <c r="K42" s="46">
        <v>1233556</v>
      </c>
      <c r="L42" s="46">
        <v>0</v>
      </c>
      <c r="M42" s="46">
        <v>0</v>
      </c>
      <c r="N42" s="46">
        <f t="shared" si="10"/>
        <v>1254340</v>
      </c>
      <c r="O42" s="47">
        <f t="shared" si="1"/>
        <v>53.051091185924548</v>
      </c>
      <c r="P42" s="9"/>
    </row>
    <row r="43" spans="1:119">
      <c r="A43" s="12"/>
      <c r="B43" s="25">
        <v>366</v>
      </c>
      <c r="C43" s="20" t="s">
        <v>78</v>
      </c>
      <c r="D43" s="46">
        <v>26835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26835</v>
      </c>
      <c r="O43" s="47">
        <f t="shared" si="1"/>
        <v>1.1349602436136017</v>
      </c>
      <c r="P43" s="9"/>
    </row>
    <row r="44" spans="1:119">
      <c r="A44" s="12"/>
      <c r="B44" s="25">
        <v>368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966924</v>
      </c>
      <c r="L44" s="46">
        <v>0</v>
      </c>
      <c r="M44" s="46">
        <v>0</v>
      </c>
      <c r="N44" s="46">
        <f t="shared" si="10"/>
        <v>966924</v>
      </c>
      <c r="O44" s="47">
        <f t="shared" si="1"/>
        <v>40.895110810353579</v>
      </c>
      <c r="P44" s="9"/>
    </row>
    <row r="45" spans="1:119">
      <c r="A45" s="12"/>
      <c r="B45" s="25">
        <v>369.9</v>
      </c>
      <c r="C45" s="20" t="s">
        <v>56</v>
      </c>
      <c r="D45" s="46">
        <v>315022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315022</v>
      </c>
      <c r="O45" s="47">
        <f t="shared" si="1"/>
        <v>13.323549314836745</v>
      </c>
      <c r="P45" s="9"/>
    </row>
    <row r="46" spans="1:119" ht="15.75">
      <c r="A46" s="29" t="s">
        <v>41</v>
      </c>
      <c r="B46" s="30"/>
      <c r="C46" s="31"/>
      <c r="D46" s="32">
        <f t="shared" ref="D46:M46" si="12">SUM(D47:D47)</f>
        <v>750000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750000</v>
      </c>
      <c r="O46" s="45">
        <f t="shared" si="1"/>
        <v>31.720521062425984</v>
      </c>
      <c r="P46" s="9"/>
    </row>
    <row r="47" spans="1:119" ht="15.75" thickBot="1">
      <c r="A47" s="12"/>
      <c r="B47" s="25">
        <v>384</v>
      </c>
      <c r="C47" s="20" t="s">
        <v>80</v>
      </c>
      <c r="D47" s="46">
        <v>750000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750000</v>
      </c>
      <c r="O47" s="47">
        <f t="shared" si="1"/>
        <v>31.720521062425984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3">SUM(D5,D13,D18,D30,D37,D41,D46)</f>
        <v>17398654</v>
      </c>
      <c r="E48" s="15">
        <f t="shared" si="13"/>
        <v>1652596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7427756</v>
      </c>
      <c r="J48" s="15">
        <f t="shared" si="13"/>
        <v>0</v>
      </c>
      <c r="K48" s="15">
        <f t="shared" si="13"/>
        <v>2200480</v>
      </c>
      <c r="L48" s="15">
        <f t="shared" si="13"/>
        <v>0</v>
      </c>
      <c r="M48" s="15">
        <f t="shared" si="13"/>
        <v>0</v>
      </c>
      <c r="N48" s="15">
        <f t="shared" si="10"/>
        <v>28679486</v>
      </c>
      <c r="O48" s="38">
        <f t="shared" si="1"/>
        <v>1212.970986296735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140</v>
      </c>
      <c r="M50" s="48"/>
      <c r="N50" s="48"/>
      <c r="O50" s="43">
        <v>23644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9449813</v>
      </c>
      <c r="E5" s="27">
        <f t="shared" si="0"/>
        <v>396984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9846797</v>
      </c>
      <c r="O5" s="33">
        <f t="shared" ref="O5:O49" si="1">(N5/O$51)</f>
        <v>416.6545508399272</v>
      </c>
      <c r="P5" s="6"/>
    </row>
    <row r="6" spans="1:133">
      <c r="A6" s="12"/>
      <c r="B6" s="25">
        <v>311</v>
      </c>
      <c r="C6" s="20" t="s">
        <v>3</v>
      </c>
      <c r="D6" s="46">
        <v>6392366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6392366</v>
      </c>
      <c r="O6" s="47">
        <f t="shared" si="1"/>
        <v>270.48474590614819</v>
      </c>
      <c r="P6" s="9"/>
    </row>
    <row r="7" spans="1:133">
      <c r="A7" s="12"/>
      <c r="B7" s="25">
        <v>312.41000000000003</v>
      </c>
      <c r="C7" s="20" t="s">
        <v>67</v>
      </c>
      <c r="D7" s="46">
        <v>0</v>
      </c>
      <c r="E7" s="46">
        <v>396984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396984</v>
      </c>
      <c r="O7" s="47">
        <f t="shared" si="1"/>
        <v>16.797867388820716</v>
      </c>
      <c r="P7" s="9"/>
    </row>
    <row r="8" spans="1:133">
      <c r="A8" s="12"/>
      <c r="B8" s="25">
        <v>314.10000000000002</v>
      </c>
      <c r="C8" s="20" t="s">
        <v>11</v>
      </c>
      <c r="D8" s="46">
        <v>1336261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1336261</v>
      </c>
      <c r="O8" s="47">
        <f t="shared" si="1"/>
        <v>56.542165615876108</v>
      </c>
      <c r="P8" s="9"/>
    </row>
    <row r="9" spans="1:133">
      <c r="A9" s="12"/>
      <c r="B9" s="25">
        <v>314.3</v>
      </c>
      <c r="C9" s="20" t="s">
        <v>12</v>
      </c>
      <c r="D9" s="46">
        <v>268955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268955</v>
      </c>
      <c r="O9" s="47">
        <f t="shared" si="1"/>
        <v>11.380484915161004</v>
      </c>
      <c r="P9" s="9"/>
    </row>
    <row r="10" spans="1:133">
      <c r="A10" s="12"/>
      <c r="B10" s="25">
        <v>314.39999999999998</v>
      </c>
      <c r="C10" s="20" t="s">
        <v>13</v>
      </c>
      <c r="D10" s="46">
        <v>31375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31375</v>
      </c>
      <c r="O10" s="47">
        <f t="shared" si="1"/>
        <v>1.3275927728176702</v>
      </c>
      <c r="P10" s="9"/>
    </row>
    <row r="11" spans="1:133">
      <c r="A11" s="12"/>
      <c r="B11" s="25">
        <v>315</v>
      </c>
      <c r="C11" s="20" t="s">
        <v>94</v>
      </c>
      <c r="D11" s="46">
        <v>406485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406485</v>
      </c>
      <c r="O11" s="47">
        <f t="shared" si="1"/>
        <v>17.199889984343926</v>
      </c>
      <c r="P11" s="9"/>
    </row>
    <row r="12" spans="1:133">
      <c r="A12" s="12"/>
      <c r="B12" s="25">
        <v>316</v>
      </c>
      <c r="C12" s="20" t="s">
        <v>95</v>
      </c>
      <c r="D12" s="46">
        <v>1014371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1014371</v>
      </c>
      <c r="O12" s="47">
        <f t="shared" si="1"/>
        <v>42.921804256759614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1622753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1622753</v>
      </c>
      <c r="O13" s="45">
        <f t="shared" si="1"/>
        <v>68.664706131257134</v>
      </c>
      <c r="P13" s="10"/>
    </row>
    <row r="14" spans="1:133">
      <c r="A14" s="12"/>
      <c r="B14" s="25">
        <v>322</v>
      </c>
      <c r="C14" s="20" t="s">
        <v>0</v>
      </c>
      <c r="D14" s="46">
        <v>520431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520431</v>
      </c>
      <c r="O14" s="47">
        <f t="shared" si="1"/>
        <v>22.021368425506708</v>
      </c>
      <c r="P14" s="9"/>
    </row>
    <row r="15" spans="1:133">
      <c r="A15" s="12"/>
      <c r="B15" s="25">
        <v>323.10000000000002</v>
      </c>
      <c r="C15" s="20" t="s">
        <v>18</v>
      </c>
      <c r="D15" s="46">
        <v>999996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999996</v>
      </c>
      <c r="O15" s="47">
        <f t="shared" si="1"/>
        <v>42.313544619811282</v>
      </c>
      <c r="P15" s="9"/>
    </row>
    <row r="16" spans="1:133">
      <c r="A16" s="12"/>
      <c r="B16" s="25">
        <v>323.39999999999998</v>
      </c>
      <c r="C16" s="20" t="s">
        <v>19</v>
      </c>
      <c r="D16" s="46">
        <v>9127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9127</v>
      </c>
      <c r="O16" s="47">
        <f t="shared" si="1"/>
        <v>0.38619726653408371</v>
      </c>
      <c r="P16" s="9"/>
    </row>
    <row r="17" spans="1:16">
      <c r="A17" s="12"/>
      <c r="B17" s="25">
        <v>323.7</v>
      </c>
      <c r="C17" s="20" t="s">
        <v>20</v>
      </c>
      <c r="D17" s="46">
        <v>73432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73432</v>
      </c>
      <c r="O17" s="47">
        <f t="shared" si="1"/>
        <v>3.107180637244531</v>
      </c>
      <c r="P17" s="9"/>
    </row>
    <row r="18" spans="1:16">
      <c r="A18" s="12"/>
      <c r="B18" s="25">
        <v>329</v>
      </c>
      <c r="C18" s="20" t="s">
        <v>70</v>
      </c>
      <c r="D18" s="46">
        <v>19767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19767</v>
      </c>
      <c r="O18" s="47">
        <f t="shared" si="1"/>
        <v>0.83641518216053823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SUM(D20:D28)</f>
        <v>3251196</v>
      </c>
      <c r="E19" s="32">
        <f t="shared" si="5"/>
        <v>1341221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4592417</v>
      </c>
      <c r="O19" s="45">
        <f t="shared" si="1"/>
        <v>194.32221893115559</v>
      </c>
      <c r="P19" s="10"/>
    </row>
    <row r="20" spans="1:16">
      <c r="A20" s="12"/>
      <c r="B20" s="25">
        <v>331.69</v>
      </c>
      <c r="C20" s="20" t="s">
        <v>25</v>
      </c>
      <c r="D20" s="46">
        <v>350563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350563</v>
      </c>
      <c r="O20" s="47">
        <f t="shared" si="1"/>
        <v>14.833622477044811</v>
      </c>
      <c r="P20" s="9"/>
    </row>
    <row r="21" spans="1:16">
      <c r="A21" s="12"/>
      <c r="B21" s="25">
        <v>334.9</v>
      </c>
      <c r="C21" s="20" t="s">
        <v>84</v>
      </c>
      <c r="D21" s="46">
        <v>299933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299933</v>
      </c>
      <c r="O21" s="47">
        <f t="shared" si="1"/>
        <v>12.691279143570432</v>
      </c>
      <c r="P21" s="9"/>
    </row>
    <row r="22" spans="1:16">
      <c r="A22" s="12"/>
      <c r="B22" s="25">
        <v>335.12</v>
      </c>
      <c r="C22" s="20" t="s">
        <v>96</v>
      </c>
      <c r="D22" s="46">
        <v>620470</v>
      </c>
      <c r="E22" s="46">
        <v>334099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954569</v>
      </c>
      <c r="O22" s="47">
        <f t="shared" si="1"/>
        <v>40.391359539626791</v>
      </c>
      <c r="P22" s="9"/>
    </row>
    <row r="23" spans="1:16">
      <c r="A23" s="12"/>
      <c r="B23" s="25">
        <v>335.14</v>
      </c>
      <c r="C23" s="20" t="s">
        <v>97</v>
      </c>
      <c r="D23" s="46">
        <v>10459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10459</v>
      </c>
      <c r="O23" s="47">
        <f t="shared" si="1"/>
        <v>0.44255913341513986</v>
      </c>
      <c r="P23" s="9"/>
    </row>
    <row r="24" spans="1:16">
      <c r="A24" s="12"/>
      <c r="B24" s="25">
        <v>335.15</v>
      </c>
      <c r="C24" s="20" t="s">
        <v>98</v>
      </c>
      <c r="D24" s="46">
        <v>7139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7139</v>
      </c>
      <c r="O24" s="47">
        <f t="shared" si="1"/>
        <v>0.30207760335124612</v>
      </c>
      <c r="P24" s="9"/>
    </row>
    <row r="25" spans="1:16">
      <c r="A25" s="12"/>
      <c r="B25" s="25">
        <v>335.18</v>
      </c>
      <c r="C25" s="20" t="s">
        <v>99</v>
      </c>
      <c r="D25" s="46">
        <v>1869391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1869391</v>
      </c>
      <c r="O25" s="47">
        <f t="shared" si="1"/>
        <v>79.100875893877202</v>
      </c>
      <c r="P25" s="9"/>
    </row>
    <row r="26" spans="1:16">
      <c r="A26" s="12"/>
      <c r="B26" s="25">
        <v>335.9</v>
      </c>
      <c r="C26" s="20" t="s">
        <v>73</v>
      </c>
      <c r="D26" s="46">
        <v>23065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23065</v>
      </c>
      <c r="O26" s="47">
        <f t="shared" si="1"/>
        <v>0.97596581051918929</v>
      </c>
      <c r="P26" s="9"/>
    </row>
    <row r="27" spans="1:16">
      <c r="A27" s="12"/>
      <c r="B27" s="25">
        <v>337.2</v>
      </c>
      <c r="C27" s="20" t="s">
        <v>90</v>
      </c>
      <c r="D27" s="46">
        <v>70176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0" si="7">SUM(D27:M27)</f>
        <v>70176</v>
      </c>
      <c r="O27" s="47">
        <f t="shared" si="1"/>
        <v>2.9694071848686159</v>
      </c>
      <c r="P27" s="9"/>
    </row>
    <row r="28" spans="1:16">
      <c r="A28" s="12"/>
      <c r="B28" s="25">
        <v>337.4</v>
      </c>
      <c r="C28" s="20" t="s">
        <v>32</v>
      </c>
      <c r="D28" s="46">
        <v>0</v>
      </c>
      <c r="E28" s="46">
        <v>1007122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1007122</v>
      </c>
      <c r="O28" s="47">
        <f t="shared" si="1"/>
        <v>42.615072144882156</v>
      </c>
      <c r="P28" s="9"/>
    </row>
    <row r="29" spans="1:16" ht="15.75">
      <c r="A29" s="29" t="s">
        <v>39</v>
      </c>
      <c r="B29" s="30"/>
      <c r="C29" s="31"/>
      <c r="D29" s="32">
        <f t="shared" ref="D29:M29" si="8">SUM(D30:D34)</f>
        <v>1146294</v>
      </c>
      <c r="E29" s="32">
        <f t="shared" si="8"/>
        <v>86285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7749110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8981689</v>
      </c>
      <c r="O29" s="45">
        <f t="shared" si="1"/>
        <v>380.04861845724201</v>
      </c>
      <c r="P29" s="10"/>
    </row>
    <row r="30" spans="1:16">
      <c r="A30" s="12"/>
      <c r="B30" s="25">
        <v>342.9</v>
      </c>
      <c r="C30" s="20" t="s">
        <v>75</v>
      </c>
      <c r="D30" s="46">
        <v>0</v>
      </c>
      <c r="E30" s="46">
        <v>86285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86285</v>
      </c>
      <c r="O30" s="47">
        <f t="shared" si="1"/>
        <v>3.651038801675623</v>
      </c>
      <c r="P30" s="9"/>
    </row>
    <row r="31" spans="1:16">
      <c r="A31" s="12"/>
      <c r="B31" s="25">
        <v>343.5</v>
      </c>
      <c r="C31" s="20" t="s">
        <v>85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683812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683812</v>
      </c>
      <c r="O31" s="47">
        <f t="shared" si="1"/>
        <v>28.934625312063641</v>
      </c>
      <c r="P31" s="9"/>
    </row>
    <row r="32" spans="1:16">
      <c r="A32" s="12"/>
      <c r="B32" s="25">
        <v>343.6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7065298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7065298</v>
      </c>
      <c r="O32" s="47">
        <f t="shared" si="1"/>
        <v>298.95899801125546</v>
      </c>
      <c r="P32" s="9"/>
    </row>
    <row r="33" spans="1:16">
      <c r="A33" s="12"/>
      <c r="B33" s="25">
        <v>347.2</v>
      </c>
      <c r="C33" s="20" t="s">
        <v>45</v>
      </c>
      <c r="D33" s="46">
        <v>193381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193381</v>
      </c>
      <c r="O33" s="47">
        <f t="shared" si="1"/>
        <v>8.1826683027969374</v>
      </c>
      <c r="P33" s="9"/>
    </row>
    <row r="34" spans="1:16">
      <c r="A34" s="12"/>
      <c r="B34" s="25">
        <v>349</v>
      </c>
      <c r="C34" s="20" t="s">
        <v>1</v>
      </c>
      <c r="D34" s="46">
        <v>952913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952913</v>
      </c>
      <c r="O34" s="47">
        <f t="shared" si="1"/>
        <v>40.321288029450344</v>
      </c>
      <c r="P34" s="9"/>
    </row>
    <row r="35" spans="1:16" ht="15.75">
      <c r="A35" s="29" t="s">
        <v>40</v>
      </c>
      <c r="B35" s="30"/>
      <c r="C35" s="31"/>
      <c r="D35" s="32">
        <f t="shared" ref="D35:M35" si="9">SUM(D36:D38)</f>
        <v>38449</v>
      </c>
      <c r="E35" s="32">
        <f t="shared" si="9"/>
        <v>60077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98526</v>
      </c>
      <c r="O35" s="45">
        <f t="shared" si="1"/>
        <v>4.169000973215419</v>
      </c>
      <c r="P35" s="10"/>
    </row>
    <row r="36" spans="1:16">
      <c r="A36" s="13"/>
      <c r="B36" s="39">
        <v>351.1</v>
      </c>
      <c r="C36" s="21" t="s">
        <v>48</v>
      </c>
      <c r="D36" s="46">
        <v>24999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24999</v>
      </c>
      <c r="O36" s="47">
        <f t="shared" si="1"/>
        <v>1.0578005331527949</v>
      </c>
      <c r="P36" s="9"/>
    </row>
    <row r="37" spans="1:16">
      <c r="A37" s="13"/>
      <c r="B37" s="39">
        <v>354</v>
      </c>
      <c r="C37" s="21" t="s">
        <v>49</v>
      </c>
      <c r="D37" s="46">
        <v>13450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13450</v>
      </c>
      <c r="O37" s="47">
        <f t="shared" si="1"/>
        <v>0.56911945161426813</v>
      </c>
      <c r="P37" s="9"/>
    </row>
    <row r="38" spans="1:16">
      <c r="A38" s="13"/>
      <c r="B38" s="39">
        <v>359</v>
      </c>
      <c r="C38" s="21" t="s">
        <v>50</v>
      </c>
      <c r="D38" s="46">
        <v>0</v>
      </c>
      <c r="E38" s="46">
        <v>60077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60077</v>
      </c>
      <c r="O38" s="47">
        <f t="shared" si="1"/>
        <v>2.5420809884483559</v>
      </c>
      <c r="P38" s="9"/>
    </row>
    <row r="39" spans="1:16" ht="15.75">
      <c r="A39" s="29" t="s">
        <v>4</v>
      </c>
      <c r="B39" s="30"/>
      <c r="C39" s="31"/>
      <c r="D39" s="32">
        <f t="shared" ref="D39:M39" si="10">SUM(D40:D46)</f>
        <v>1784903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14648</v>
      </c>
      <c r="J39" s="32">
        <f t="shared" si="10"/>
        <v>0</v>
      </c>
      <c r="K39" s="32">
        <f t="shared" si="10"/>
        <v>1305153</v>
      </c>
      <c r="L39" s="32">
        <f t="shared" si="10"/>
        <v>0</v>
      </c>
      <c r="M39" s="32">
        <f t="shared" si="10"/>
        <v>0</v>
      </c>
      <c r="N39" s="32">
        <f t="shared" si="7"/>
        <v>3104704</v>
      </c>
      <c r="O39" s="45">
        <f t="shared" si="1"/>
        <v>131.37155672153344</v>
      </c>
      <c r="P39" s="10"/>
    </row>
    <row r="40" spans="1:16">
      <c r="A40" s="12"/>
      <c r="B40" s="25">
        <v>361.1</v>
      </c>
      <c r="C40" s="20" t="s">
        <v>51</v>
      </c>
      <c r="D40" s="46">
        <v>10174</v>
      </c>
      <c r="E40" s="46">
        <v>0</v>
      </c>
      <c r="F40" s="46">
        <v>0</v>
      </c>
      <c r="G40" s="46">
        <v>0</v>
      </c>
      <c r="H40" s="46">
        <v>0</v>
      </c>
      <c r="I40" s="46">
        <v>14648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24822</v>
      </c>
      <c r="O40" s="47">
        <f t="shared" si="1"/>
        <v>1.0503110057969789</v>
      </c>
      <c r="P40" s="9"/>
    </row>
    <row r="41" spans="1:16">
      <c r="A41" s="12"/>
      <c r="B41" s="25">
        <v>361.2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525449</v>
      </c>
      <c r="L41" s="46">
        <v>0</v>
      </c>
      <c r="M41" s="46">
        <v>0</v>
      </c>
      <c r="N41" s="46">
        <f t="shared" ref="N41:N46" si="11">SUM(D41:M41)</f>
        <v>525449</v>
      </c>
      <c r="O41" s="47">
        <f t="shared" si="1"/>
        <v>22.233698641729784</v>
      </c>
      <c r="P41" s="9"/>
    </row>
    <row r="42" spans="1:16">
      <c r="A42" s="12"/>
      <c r="B42" s="25">
        <v>361.3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-156187</v>
      </c>
      <c r="L42" s="46">
        <v>0</v>
      </c>
      <c r="M42" s="46">
        <v>0</v>
      </c>
      <c r="N42" s="46">
        <f t="shared" si="11"/>
        <v>-156187</v>
      </c>
      <c r="O42" s="47">
        <f t="shared" si="1"/>
        <v>-6.6088520289425805</v>
      </c>
      <c r="P42" s="9"/>
    </row>
    <row r="43" spans="1:16">
      <c r="A43" s="12"/>
      <c r="B43" s="25">
        <v>365</v>
      </c>
      <c r="C43" s="20" t="s">
        <v>133</v>
      </c>
      <c r="D43" s="46">
        <v>1686950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1686950</v>
      </c>
      <c r="O43" s="47">
        <f t="shared" si="1"/>
        <v>71.381119620869129</v>
      </c>
      <c r="P43" s="9"/>
    </row>
    <row r="44" spans="1:16">
      <c r="A44" s="12"/>
      <c r="B44" s="25">
        <v>366</v>
      </c>
      <c r="C44" s="20" t="s">
        <v>78</v>
      </c>
      <c r="D44" s="46">
        <v>71749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71749</v>
      </c>
      <c r="O44" s="47">
        <f t="shared" si="1"/>
        <v>3.0359666567934669</v>
      </c>
      <c r="P44" s="9"/>
    </row>
    <row r="45" spans="1:16">
      <c r="A45" s="12"/>
      <c r="B45" s="25">
        <v>368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935891</v>
      </c>
      <c r="L45" s="46">
        <v>0</v>
      </c>
      <c r="M45" s="46">
        <v>0</v>
      </c>
      <c r="N45" s="46">
        <f t="shared" si="11"/>
        <v>935891</v>
      </c>
      <c r="O45" s="47">
        <f t="shared" si="1"/>
        <v>39.601023991875763</v>
      </c>
      <c r="P45" s="9"/>
    </row>
    <row r="46" spans="1:16">
      <c r="A46" s="12"/>
      <c r="B46" s="25">
        <v>369.9</v>
      </c>
      <c r="C46" s="20" t="s">
        <v>56</v>
      </c>
      <c r="D46" s="46">
        <v>16030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16030</v>
      </c>
      <c r="O46" s="47">
        <f t="shared" si="1"/>
        <v>0.67828883341090851</v>
      </c>
      <c r="P46" s="9"/>
    </row>
    <row r="47" spans="1:16" ht="15.75">
      <c r="A47" s="29" t="s">
        <v>41</v>
      </c>
      <c r="B47" s="30"/>
      <c r="C47" s="31"/>
      <c r="D47" s="32">
        <f t="shared" ref="D47:M47" si="12">SUM(D48:D48)</f>
        <v>0</v>
      </c>
      <c r="E47" s="32">
        <f t="shared" si="12"/>
        <v>41402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>SUM(D47:M47)</f>
        <v>41402</v>
      </c>
      <c r="O47" s="45">
        <f t="shared" si="1"/>
        <v>1.7518723818389541</v>
      </c>
      <c r="P47" s="9"/>
    </row>
    <row r="48" spans="1:16" ht="15.75" thickBot="1">
      <c r="A48" s="12"/>
      <c r="B48" s="25">
        <v>381</v>
      </c>
      <c r="C48" s="20" t="s">
        <v>57</v>
      </c>
      <c r="D48" s="46">
        <v>0</v>
      </c>
      <c r="E48" s="46">
        <v>41402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41402</v>
      </c>
      <c r="O48" s="47">
        <f t="shared" si="1"/>
        <v>1.7518723818389541</v>
      </c>
      <c r="P48" s="9"/>
    </row>
    <row r="49" spans="1:119" ht="16.5" thickBot="1">
      <c r="A49" s="14" t="s">
        <v>46</v>
      </c>
      <c r="B49" s="23"/>
      <c r="C49" s="22"/>
      <c r="D49" s="15">
        <f t="shared" ref="D49:M49" si="13">SUM(D5,D13,D19,D29,D35,D39,D47)</f>
        <v>17293408</v>
      </c>
      <c r="E49" s="15">
        <f t="shared" si="13"/>
        <v>1925969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7763758</v>
      </c>
      <c r="J49" s="15">
        <f t="shared" si="13"/>
        <v>0</v>
      </c>
      <c r="K49" s="15">
        <f t="shared" si="13"/>
        <v>1305153</v>
      </c>
      <c r="L49" s="15">
        <f t="shared" si="13"/>
        <v>0</v>
      </c>
      <c r="M49" s="15">
        <f t="shared" si="13"/>
        <v>0</v>
      </c>
      <c r="N49" s="15">
        <f>SUM(D49:M49)</f>
        <v>28288288</v>
      </c>
      <c r="O49" s="38">
        <f t="shared" si="1"/>
        <v>1196.9825244361698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134</v>
      </c>
      <c r="M51" s="48"/>
      <c r="N51" s="48"/>
      <c r="O51" s="43">
        <v>23633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8565429</v>
      </c>
      <c r="E5" s="27">
        <f t="shared" si="0"/>
        <v>391204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8956633</v>
      </c>
      <c r="O5" s="33">
        <f t="shared" ref="O5:O45" si="1">(N5/O$47)</f>
        <v>379.29334293215891</v>
      </c>
      <c r="P5" s="6"/>
    </row>
    <row r="6" spans="1:133">
      <c r="A6" s="12"/>
      <c r="B6" s="25">
        <v>311</v>
      </c>
      <c r="C6" s="20" t="s">
        <v>3</v>
      </c>
      <c r="D6" s="46">
        <v>5841825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5841825</v>
      </c>
      <c r="O6" s="47">
        <f t="shared" si="1"/>
        <v>247.38820191411875</v>
      </c>
      <c r="P6" s="9"/>
    </row>
    <row r="7" spans="1:133">
      <c r="A7" s="12"/>
      <c r="B7" s="25">
        <v>312.41000000000003</v>
      </c>
      <c r="C7" s="20" t="s">
        <v>67</v>
      </c>
      <c r="D7" s="46">
        <v>0</v>
      </c>
      <c r="E7" s="46">
        <v>391204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391204</v>
      </c>
      <c r="O7" s="47">
        <f t="shared" si="1"/>
        <v>16.566613026170916</v>
      </c>
      <c r="P7" s="9"/>
    </row>
    <row r="8" spans="1:133">
      <c r="A8" s="12"/>
      <c r="B8" s="25">
        <v>314.10000000000002</v>
      </c>
      <c r="C8" s="20" t="s">
        <v>11</v>
      </c>
      <c r="D8" s="46">
        <v>1322483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1322483</v>
      </c>
      <c r="O8" s="47">
        <f t="shared" si="1"/>
        <v>56.004192428220549</v>
      </c>
      <c r="P8" s="9"/>
    </row>
    <row r="9" spans="1:133">
      <c r="A9" s="12"/>
      <c r="B9" s="25">
        <v>314.3</v>
      </c>
      <c r="C9" s="20" t="s">
        <v>12</v>
      </c>
      <c r="D9" s="46">
        <v>240610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240610</v>
      </c>
      <c r="O9" s="47">
        <f t="shared" si="1"/>
        <v>10.189294486321673</v>
      </c>
      <c r="P9" s="9"/>
    </row>
    <row r="10" spans="1:133">
      <c r="A10" s="12"/>
      <c r="B10" s="25">
        <v>314.39999999999998</v>
      </c>
      <c r="C10" s="20" t="s">
        <v>13</v>
      </c>
      <c r="D10" s="46">
        <v>42485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42485</v>
      </c>
      <c r="O10" s="47">
        <f t="shared" si="1"/>
        <v>1.7991445752519692</v>
      </c>
      <c r="P10" s="9"/>
    </row>
    <row r="11" spans="1:133">
      <c r="A11" s="12"/>
      <c r="B11" s="25">
        <v>315</v>
      </c>
      <c r="C11" s="20" t="s">
        <v>94</v>
      </c>
      <c r="D11" s="46">
        <v>465004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465004</v>
      </c>
      <c r="O11" s="47">
        <f t="shared" si="1"/>
        <v>19.691877699669689</v>
      </c>
      <c r="P11" s="9"/>
    </row>
    <row r="12" spans="1:133">
      <c r="A12" s="12"/>
      <c r="B12" s="25">
        <v>316</v>
      </c>
      <c r="C12" s="20" t="s">
        <v>95</v>
      </c>
      <c r="D12" s="46">
        <v>653022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653022</v>
      </c>
      <c r="O12" s="47">
        <f t="shared" si="1"/>
        <v>27.654018802405353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1869971</v>
      </c>
      <c r="E13" s="32">
        <f t="shared" si="3"/>
        <v>24480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1894451</v>
      </c>
      <c r="O13" s="45">
        <f t="shared" si="1"/>
        <v>80.225755907512493</v>
      </c>
      <c r="P13" s="10"/>
    </row>
    <row r="14" spans="1:133">
      <c r="A14" s="12"/>
      <c r="B14" s="25">
        <v>322</v>
      </c>
      <c r="C14" s="20" t="s">
        <v>0</v>
      </c>
      <c r="D14" s="46">
        <v>567572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567572</v>
      </c>
      <c r="O14" s="47">
        <f t="shared" si="1"/>
        <v>24.035402727195731</v>
      </c>
      <c r="P14" s="9"/>
    </row>
    <row r="15" spans="1:133">
      <c r="A15" s="12"/>
      <c r="B15" s="25">
        <v>323.10000000000002</v>
      </c>
      <c r="C15" s="20" t="s">
        <v>18</v>
      </c>
      <c r="D15" s="46">
        <v>1002796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1002796</v>
      </c>
      <c r="O15" s="47">
        <f t="shared" si="1"/>
        <v>42.466164139916998</v>
      </c>
      <c r="P15" s="9"/>
    </row>
    <row r="16" spans="1:133">
      <c r="A16" s="12"/>
      <c r="B16" s="25">
        <v>323.7</v>
      </c>
      <c r="C16" s="20" t="s">
        <v>20</v>
      </c>
      <c r="D16" s="46">
        <v>264381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264381</v>
      </c>
      <c r="O16" s="47">
        <f t="shared" si="1"/>
        <v>11.195943084610825</v>
      </c>
      <c r="P16" s="9"/>
    </row>
    <row r="17" spans="1:16">
      <c r="A17" s="12"/>
      <c r="B17" s="25">
        <v>324.12</v>
      </c>
      <c r="C17" s="20" t="s">
        <v>21</v>
      </c>
      <c r="D17" s="46">
        <v>0</v>
      </c>
      <c r="E17" s="46">
        <v>24480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24480</v>
      </c>
      <c r="O17" s="47">
        <f t="shared" si="1"/>
        <v>1.0366731599898364</v>
      </c>
      <c r="P17" s="9"/>
    </row>
    <row r="18" spans="1:16">
      <c r="A18" s="12"/>
      <c r="B18" s="25">
        <v>329</v>
      </c>
      <c r="C18" s="20" t="s">
        <v>70</v>
      </c>
      <c r="D18" s="46">
        <v>35222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35222</v>
      </c>
      <c r="O18" s="47">
        <f t="shared" si="1"/>
        <v>1.4915727957991023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SUM(D20:D28)</f>
        <v>3062764</v>
      </c>
      <c r="E19" s="32">
        <f t="shared" si="5"/>
        <v>1307561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4370325</v>
      </c>
      <c r="O19" s="45">
        <f t="shared" si="1"/>
        <v>185.0734733632591</v>
      </c>
      <c r="P19" s="10"/>
    </row>
    <row r="20" spans="1:16">
      <c r="A20" s="12"/>
      <c r="B20" s="25">
        <v>334.2</v>
      </c>
      <c r="C20" s="20" t="s">
        <v>24</v>
      </c>
      <c r="D20" s="46">
        <v>3778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3778</v>
      </c>
      <c r="O20" s="47">
        <f t="shared" si="1"/>
        <v>0.15998983653764715</v>
      </c>
      <c r="P20" s="9"/>
    </row>
    <row r="21" spans="1:16">
      <c r="A21" s="12"/>
      <c r="B21" s="25">
        <v>334.69</v>
      </c>
      <c r="C21" s="20" t="s">
        <v>116</v>
      </c>
      <c r="D21" s="46">
        <v>367634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367634</v>
      </c>
      <c r="O21" s="47">
        <f t="shared" si="1"/>
        <v>15.568476327602269</v>
      </c>
      <c r="P21" s="9"/>
    </row>
    <row r="22" spans="1:16">
      <c r="A22" s="12"/>
      <c r="B22" s="25">
        <v>334.9</v>
      </c>
      <c r="C22" s="20" t="s">
        <v>84</v>
      </c>
      <c r="D22" s="46">
        <v>9058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9058</v>
      </c>
      <c r="O22" s="47">
        <f t="shared" si="1"/>
        <v>0.38358600830016093</v>
      </c>
      <c r="P22" s="9"/>
    </row>
    <row r="23" spans="1:16">
      <c r="A23" s="12"/>
      <c r="B23" s="25">
        <v>335.12</v>
      </c>
      <c r="C23" s="20" t="s">
        <v>96</v>
      </c>
      <c r="D23" s="46">
        <v>596072</v>
      </c>
      <c r="E23" s="46">
        <v>320962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917034</v>
      </c>
      <c r="O23" s="47">
        <f t="shared" si="1"/>
        <v>38.834335563648686</v>
      </c>
      <c r="P23" s="9"/>
    </row>
    <row r="24" spans="1:16">
      <c r="A24" s="12"/>
      <c r="B24" s="25">
        <v>335.14</v>
      </c>
      <c r="C24" s="20" t="s">
        <v>97</v>
      </c>
      <c r="D24" s="46">
        <v>9996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9996</v>
      </c>
      <c r="O24" s="47">
        <f t="shared" si="1"/>
        <v>0.42330820699584992</v>
      </c>
      <c r="P24" s="9"/>
    </row>
    <row r="25" spans="1:16">
      <c r="A25" s="12"/>
      <c r="B25" s="25">
        <v>335.15</v>
      </c>
      <c r="C25" s="20" t="s">
        <v>98</v>
      </c>
      <c r="D25" s="46">
        <v>7275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7275</v>
      </c>
      <c r="O25" s="47">
        <f t="shared" si="1"/>
        <v>0.30807995257050902</v>
      </c>
      <c r="P25" s="9"/>
    </row>
    <row r="26" spans="1:16">
      <c r="A26" s="12"/>
      <c r="B26" s="25">
        <v>335.18</v>
      </c>
      <c r="C26" s="20" t="s">
        <v>99</v>
      </c>
      <c r="D26" s="46">
        <v>1840612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1840612</v>
      </c>
      <c r="O26" s="47">
        <f t="shared" si="1"/>
        <v>77.945794867451511</v>
      </c>
      <c r="P26" s="9"/>
    </row>
    <row r="27" spans="1:16">
      <c r="A27" s="12"/>
      <c r="B27" s="25">
        <v>337.4</v>
      </c>
      <c r="C27" s="20" t="s">
        <v>32</v>
      </c>
      <c r="D27" s="46">
        <v>0</v>
      </c>
      <c r="E27" s="46">
        <v>986599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986599</v>
      </c>
      <c r="O27" s="47">
        <f t="shared" si="1"/>
        <v>41.780257474379603</v>
      </c>
      <c r="P27" s="9"/>
    </row>
    <row r="28" spans="1:16">
      <c r="A28" s="12"/>
      <c r="B28" s="25">
        <v>337.9</v>
      </c>
      <c r="C28" s="20" t="s">
        <v>34</v>
      </c>
      <c r="D28" s="46">
        <v>228339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228339</v>
      </c>
      <c r="O28" s="47">
        <f t="shared" si="1"/>
        <v>9.6696451257728473</v>
      </c>
      <c r="P28" s="9"/>
    </row>
    <row r="29" spans="1:16" ht="15.75">
      <c r="A29" s="29" t="s">
        <v>39</v>
      </c>
      <c r="B29" s="30"/>
      <c r="C29" s="31"/>
      <c r="D29" s="32">
        <f t="shared" ref="D29:M29" si="7">SUM(D30:D35)</f>
        <v>693091</v>
      </c>
      <c r="E29" s="32">
        <f t="shared" si="7"/>
        <v>252761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7280826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8226678</v>
      </c>
      <c r="O29" s="45">
        <f t="shared" si="1"/>
        <v>348.38138392479038</v>
      </c>
      <c r="P29" s="10"/>
    </row>
    <row r="30" spans="1:16">
      <c r="A30" s="12"/>
      <c r="B30" s="25">
        <v>341.3</v>
      </c>
      <c r="C30" s="20" t="s">
        <v>130</v>
      </c>
      <c r="D30" s="46">
        <v>385366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385366</v>
      </c>
      <c r="O30" s="47">
        <f t="shared" si="1"/>
        <v>16.319386804438047</v>
      </c>
      <c r="P30" s="9"/>
    </row>
    <row r="31" spans="1:16">
      <c r="A31" s="12"/>
      <c r="B31" s="25">
        <v>341.9</v>
      </c>
      <c r="C31" s="20" t="s">
        <v>100</v>
      </c>
      <c r="D31" s="46">
        <v>0</v>
      </c>
      <c r="E31" s="46">
        <v>252761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252761</v>
      </c>
      <c r="O31" s="47">
        <f t="shared" si="1"/>
        <v>10.703862115694079</v>
      </c>
      <c r="P31" s="9"/>
    </row>
    <row r="32" spans="1:16">
      <c r="A32" s="12"/>
      <c r="B32" s="25">
        <v>343.5</v>
      </c>
      <c r="C32" s="20" t="s">
        <v>85</v>
      </c>
      <c r="D32" s="46">
        <v>22651</v>
      </c>
      <c r="E32" s="46">
        <v>0</v>
      </c>
      <c r="F32" s="46">
        <v>0</v>
      </c>
      <c r="G32" s="46">
        <v>0</v>
      </c>
      <c r="H32" s="46">
        <v>0</v>
      </c>
      <c r="I32" s="46">
        <v>650890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673541</v>
      </c>
      <c r="O32" s="47">
        <f t="shared" si="1"/>
        <v>28.522952485813502</v>
      </c>
      <c r="P32" s="9"/>
    </row>
    <row r="33" spans="1:119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6629936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6629936</v>
      </c>
      <c r="O33" s="47">
        <f t="shared" si="1"/>
        <v>280.76293724061998</v>
      </c>
      <c r="P33" s="9"/>
    </row>
    <row r="34" spans="1:119">
      <c r="A34" s="12"/>
      <c r="B34" s="25">
        <v>347.2</v>
      </c>
      <c r="C34" s="20" t="s">
        <v>45</v>
      </c>
      <c r="D34" s="46">
        <v>173769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173769</v>
      </c>
      <c r="O34" s="47">
        <f t="shared" si="1"/>
        <v>7.3587278732955026</v>
      </c>
      <c r="P34" s="9"/>
    </row>
    <row r="35" spans="1:119">
      <c r="A35" s="12"/>
      <c r="B35" s="25">
        <v>349</v>
      </c>
      <c r="C35" s="20" t="s">
        <v>1</v>
      </c>
      <c r="D35" s="46">
        <v>111305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111305</v>
      </c>
      <c r="O35" s="47">
        <f t="shared" si="1"/>
        <v>4.713517404929279</v>
      </c>
      <c r="P35" s="9"/>
    </row>
    <row r="36" spans="1:119" ht="15.75">
      <c r="A36" s="29" t="s">
        <v>40</v>
      </c>
      <c r="B36" s="30"/>
      <c r="C36" s="31"/>
      <c r="D36" s="32">
        <f t="shared" ref="D36:M36" si="9">SUM(D37:D38)</f>
        <v>36068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5" si="10">SUM(D36:M36)</f>
        <v>36068</v>
      </c>
      <c r="O36" s="45">
        <f t="shared" si="1"/>
        <v>1.5273990005928686</v>
      </c>
      <c r="P36" s="10"/>
    </row>
    <row r="37" spans="1:119">
      <c r="A37" s="13"/>
      <c r="B37" s="39">
        <v>351.5</v>
      </c>
      <c r="C37" s="21" t="s">
        <v>91</v>
      </c>
      <c r="D37" s="46">
        <v>22493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22493</v>
      </c>
      <c r="O37" s="47">
        <f t="shared" si="1"/>
        <v>0.95252816126026929</v>
      </c>
      <c r="P37" s="9"/>
    </row>
    <row r="38" spans="1:119">
      <c r="A38" s="13"/>
      <c r="B38" s="39">
        <v>354</v>
      </c>
      <c r="C38" s="21" t="s">
        <v>49</v>
      </c>
      <c r="D38" s="46">
        <v>13575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13575</v>
      </c>
      <c r="O38" s="47">
        <f t="shared" si="1"/>
        <v>0.5748708393325993</v>
      </c>
      <c r="P38" s="9"/>
    </row>
    <row r="39" spans="1:119" ht="15.75">
      <c r="A39" s="29" t="s">
        <v>4</v>
      </c>
      <c r="B39" s="30"/>
      <c r="C39" s="31"/>
      <c r="D39" s="32">
        <f t="shared" ref="D39:M39" si="11">SUM(D40:D44)</f>
        <v>110152</v>
      </c>
      <c r="E39" s="32">
        <f t="shared" si="11"/>
        <v>730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11584</v>
      </c>
      <c r="J39" s="32">
        <f t="shared" si="11"/>
        <v>0</v>
      </c>
      <c r="K39" s="32">
        <f t="shared" si="11"/>
        <v>2448372</v>
      </c>
      <c r="L39" s="32">
        <f t="shared" si="11"/>
        <v>0</v>
      </c>
      <c r="M39" s="32">
        <f t="shared" si="11"/>
        <v>0</v>
      </c>
      <c r="N39" s="32">
        <f t="shared" si="10"/>
        <v>2570838</v>
      </c>
      <c r="O39" s="45">
        <f t="shared" si="1"/>
        <v>108.86923011772677</v>
      </c>
      <c r="P39" s="10"/>
    </row>
    <row r="40" spans="1:119">
      <c r="A40" s="12"/>
      <c r="B40" s="25">
        <v>361.1</v>
      </c>
      <c r="C40" s="20" t="s">
        <v>51</v>
      </c>
      <c r="D40" s="46">
        <v>4849</v>
      </c>
      <c r="E40" s="46">
        <v>730</v>
      </c>
      <c r="F40" s="46">
        <v>0</v>
      </c>
      <c r="G40" s="46">
        <v>0</v>
      </c>
      <c r="H40" s="46">
        <v>0</v>
      </c>
      <c r="I40" s="46">
        <v>11584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17163</v>
      </c>
      <c r="O40" s="47">
        <f t="shared" si="1"/>
        <v>0.72681460150758026</v>
      </c>
      <c r="P40" s="9"/>
    </row>
    <row r="41" spans="1:119">
      <c r="A41" s="12"/>
      <c r="B41" s="25">
        <v>361.2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404110</v>
      </c>
      <c r="L41" s="46">
        <v>0</v>
      </c>
      <c r="M41" s="46">
        <v>0</v>
      </c>
      <c r="N41" s="46">
        <f t="shared" si="10"/>
        <v>404110</v>
      </c>
      <c r="O41" s="47">
        <f t="shared" si="1"/>
        <v>17.11315321419497</v>
      </c>
      <c r="P41" s="9"/>
    </row>
    <row r="42" spans="1:119">
      <c r="A42" s="12"/>
      <c r="B42" s="25">
        <v>361.3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1171303</v>
      </c>
      <c r="L42" s="46">
        <v>0</v>
      </c>
      <c r="M42" s="46">
        <v>0</v>
      </c>
      <c r="N42" s="46">
        <f t="shared" si="10"/>
        <v>1171303</v>
      </c>
      <c r="O42" s="47">
        <f t="shared" si="1"/>
        <v>49.602058101126453</v>
      </c>
      <c r="P42" s="9"/>
    </row>
    <row r="43" spans="1:119">
      <c r="A43" s="12"/>
      <c r="B43" s="25">
        <v>368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872959</v>
      </c>
      <c r="L43" s="46">
        <v>0</v>
      </c>
      <c r="M43" s="46">
        <v>0</v>
      </c>
      <c r="N43" s="46">
        <f t="shared" si="10"/>
        <v>872959</v>
      </c>
      <c r="O43" s="47">
        <f t="shared" si="1"/>
        <v>36.96785805030914</v>
      </c>
      <c r="P43" s="9"/>
    </row>
    <row r="44" spans="1:119" ht="15.75" thickBot="1">
      <c r="A44" s="12"/>
      <c r="B44" s="25">
        <v>369.9</v>
      </c>
      <c r="C44" s="20" t="s">
        <v>56</v>
      </c>
      <c r="D44" s="46">
        <v>105303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105303</v>
      </c>
      <c r="O44" s="47">
        <f t="shared" si="1"/>
        <v>4.459346150588634</v>
      </c>
      <c r="P44" s="9"/>
    </row>
    <row r="45" spans="1:119" ht="16.5" thickBot="1">
      <c r="A45" s="14" t="s">
        <v>46</v>
      </c>
      <c r="B45" s="23"/>
      <c r="C45" s="22"/>
      <c r="D45" s="15">
        <f>SUM(D5,D13,D19,D29,D36,D39)</f>
        <v>14337475</v>
      </c>
      <c r="E45" s="15">
        <f t="shared" ref="E45:M45" si="12">SUM(E5,E13,E19,E29,E36,E39)</f>
        <v>1976736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7292410</v>
      </c>
      <c r="J45" s="15">
        <f t="shared" si="12"/>
        <v>0</v>
      </c>
      <c r="K45" s="15">
        <f t="shared" si="12"/>
        <v>2448372</v>
      </c>
      <c r="L45" s="15">
        <f t="shared" si="12"/>
        <v>0</v>
      </c>
      <c r="M45" s="15">
        <f t="shared" si="12"/>
        <v>0</v>
      </c>
      <c r="N45" s="15">
        <f t="shared" si="10"/>
        <v>26054993</v>
      </c>
      <c r="O45" s="38">
        <f t="shared" si="1"/>
        <v>1103.3705852460405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131</v>
      </c>
      <c r="M47" s="48"/>
      <c r="N47" s="48"/>
      <c r="O47" s="43">
        <v>23614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82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8021516</v>
      </c>
      <c r="E5" s="27">
        <f t="shared" si="0"/>
        <v>391934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8413450</v>
      </c>
      <c r="O5" s="33">
        <f t="shared" ref="O5:O50" si="1">(N5/O$52)</f>
        <v>357.53229644739076</v>
      </c>
      <c r="P5" s="6"/>
    </row>
    <row r="6" spans="1:133">
      <c r="A6" s="12"/>
      <c r="B6" s="25">
        <v>311</v>
      </c>
      <c r="C6" s="20" t="s">
        <v>3</v>
      </c>
      <c r="D6" s="46">
        <v>5540534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5540534</v>
      </c>
      <c r="O6" s="47">
        <f t="shared" si="1"/>
        <v>235.44679585245623</v>
      </c>
      <c r="P6" s="9"/>
    </row>
    <row r="7" spans="1:133">
      <c r="A7" s="12"/>
      <c r="B7" s="25">
        <v>312.41000000000003</v>
      </c>
      <c r="C7" s="20" t="s">
        <v>67</v>
      </c>
      <c r="D7" s="46">
        <v>0</v>
      </c>
      <c r="E7" s="46">
        <v>391934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391934</v>
      </c>
      <c r="O7" s="47">
        <f t="shared" si="1"/>
        <v>16.655362910079891</v>
      </c>
      <c r="P7" s="9"/>
    </row>
    <row r="8" spans="1:133">
      <c r="A8" s="12"/>
      <c r="B8" s="25">
        <v>314.10000000000002</v>
      </c>
      <c r="C8" s="20" t="s">
        <v>11</v>
      </c>
      <c r="D8" s="46">
        <v>1298333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1298333</v>
      </c>
      <c r="O8" s="47">
        <f t="shared" si="1"/>
        <v>55.173083460819306</v>
      </c>
      <c r="P8" s="9"/>
    </row>
    <row r="9" spans="1:133">
      <c r="A9" s="12"/>
      <c r="B9" s="25">
        <v>314.3</v>
      </c>
      <c r="C9" s="20" t="s">
        <v>12</v>
      </c>
      <c r="D9" s="46">
        <v>242238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242238</v>
      </c>
      <c r="O9" s="47">
        <f t="shared" si="1"/>
        <v>10.29398266190719</v>
      </c>
      <c r="P9" s="9"/>
    </row>
    <row r="10" spans="1:133">
      <c r="A10" s="12"/>
      <c r="B10" s="25">
        <v>314.39999999999998</v>
      </c>
      <c r="C10" s="20" t="s">
        <v>13</v>
      </c>
      <c r="D10" s="46">
        <v>28656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28656</v>
      </c>
      <c r="O10" s="47">
        <f t="shared" si="1"/>
        <v>1.2177460479347271</v>
      </c>
      <c r="P10" s="9"/>
    </row>
    <row r="11" spans="1:133">
      <c r="A11" s="12"/>
      <c r="B11" s="25">
        <v>315</v>
      </c>
      <c r="C11" s="20" t="s">
        <v>94</v>
      </c>
      <c r="D11" s="46">
        <v>492639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492639</v>
      </c>
      <c r="O11" s="47">
        <f t="shared" si="1"/>
        <v>20.934854665986741</v>
      </c>
      <c r="P11" s="9"/>
    </row>
    <row r="12" spans="1:133">
      <c r="A12" s="12"/>
      <c r="B12" s="25">
        <v>316</v>
      </c>
      <c r="C12" s="20" t="s">
        <v>95</v>
      </c>
      <c r="D12" s="46">
        <v>405506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405506</v>
      </c>
      <c r="O12" s="47">
        <f t="shared" si="1"/>
        <v>17.232109467958523</v>
      </c>
      <c r="P12" s="9"/>
    </row>
    <row r="13" spans="1:133">
      <c r="A13" s="12"/>
      <c r="B13" s="25">
        <v>319</v>
      </c>
      <c r="C13" s="20" t="s">
        <v>16</v>
      </c>
      <c r="D13" s="46">
        <v>13610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13610</v>
      </c>
      <c r="O13" s="47">
        <f t="shared" si="1"/>
        <v>0.57836138024817274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1667471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1" si="4">SUM(D14:M14)</f>
        <v>1667471</v>
      </c>
      <c r="O14" s="45">
        <f t="shared" si="1"/>
        <v>70.859722930477645</v>
      </c>
      <c r="P14" s="10"/>
    </row>
    <row r="15" spans="1:133">
      <c r="A15" s="12"/>
      <c r="B15" s="25">
        <v>322</v>
      </c>
      <c r="C15" s="20" t="s">
        <v>0</v>
      </c>
      <c r="D15" s="46">
        <v>440498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440498</v>
      </c>
      <c r="O15" s="47">
        <f t="shared" si="1"/>
        <v>18.719105898351181</v>
      </c>
      <c r="P15" s="9"/>
    </row>
    <row r="16" spans="1:133">
      <c r="A16" s="12"/>
      <c r="B16" s="25">
        <v>323.10000000000002</v>
      </c>
      <c r="C16" s="20" t="s">
        <v>18</v>
      </c>
      <c r="D16" s="46">
        <v>1017980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1017980</v>
      </c>
      <c r="O16" s="47">
        <f t="shared" si="1"/>
        <v>43.259391466938638</v>
      </c>
      <c r="P16" s="9"/>
    </row>
    <row r="17" spans="1:16">
      <c r="A17" s="12"/>
      <c r="B17" s="25">
        <v>323.39999999999998</v>
      </c>
      <c r="C17" s="20" t="s">
        <v>19</v>
      </c>
      <c r="D17" s="46">
        <v>8993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8993</v>
      </c>
      <c r="O17" s="47">
        <f t="shared" si="1"/>
        <v>0.38216046234914158</v>
      </c>
      <c r="P17" s="9"/>
    </row>
    <row r="18" spans="1:16">
      <c r="A18" s="12"/>
      <c r="B18" s="25">
        <v>323.7</v>
      </c>
      <c r="C18" s="20" t="s">
        <v>20</v>
      </c>
      <c r="D18" s="46">
        <v>200000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200000</v>
      </c>
      <c r="O18" s="47">
        <f t="shared" si="1"/>
        <v>8.4990651028386885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SUM(D20:D30)</f>
        <v>3113491</v>
      </c>
      <c r="E19" s="32">
        <f t="shared" si="5"/>
        <v>1231124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4344615</v>
      </c>
      <c r="O19" s="45">
        <f t="shared" si="1"/>
        <v>184.62582865884752</v>
      </c>
      <c r="P19" s="10"/>
    </row>
    <row r="20" spans="1:16">
      <c r="A20" s="12"/>
      <c r="B20" s="25">
        <v>331.69</v>
      </c>
      <c r="C20" s="20" t="s">
        <v>25</v>
      </c>
      <c r="D20" s="46">
        <v>333018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333018</v>
      </c>
      <c r="O20" s="47">
        <f t="shared" si="1"/>
        <v>14.15170831208567</v>
      </c>
      <c r="P20" s="9"/>
    </row>
    <row r="21" spans="1:16">
      <c r="A21" s="12"/>
      <c r="B21" s="25">
        <v>334.2</v>
      </c>
      <c r="C21" s="20" t="s">
        <v>24</v>
      </c>
      <c r="D21" s="46">
        <v>14743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14743</v>
      </c>
      <c r="O21" s="47">
        <f t="shared" si="1"/>
        <v>0.62650858405575383</v>
      </c>
      <c r="P21" s="9"/>
    </row>
    <row r="22" spans="1:16">
      <c r="A22" s="12"/>
      <c r="B22" s="25">
        <v>334.7</v>
      </c>
      <c r="C22" s="20" t="s">
        <v>26</v>
      </c>
      <c r="D22" s="46">
        <v>127473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127473</v>
      </c>
      <c r="O22" s="47">
        <f t="shared" si="1"/>
        <v>5.4170066292707801</v>
      </c>
      <c r="P22" s="9"/>
    </row>
    <row r="23" spans="1:16">
      <c r="A23" s="12"/>
      <c r="B23" s="25">
        <v>335.12</v>
      </c>
      <c r="C23" s="20" t="s">
        <v>96</v>
      </c>
      <c r="D23" s="46">
        <v>573396</v>
      </c>
      <c r="E23" s="46">
        <v>308752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882148</v>
      </c>
      <c r="O23" s="47">
        <f t="shared" si="1"/>
        <v>37.487166411694716</v>
      </c>
      <c r="P23" s="9"/>
    </row>
    <row r="24" spans="1:16">
      <c r="A24" s="12"/>
      <c r="B24" s="25">
        <v>335.14</v>
      </c>
      <c r="C24" s="20" t="s">
        <v>97</v>
      </c>
      <c r="D24" s="46">
        <v>10599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10599</v>
      </c>
      <c r="O24" s="47">
        <f t="shared" si="1"/>
        <v>0.45040795512493625</v>
      </c>
      <c r="P24" s="9"/>
    </row>
    <row r="25" spans="1:16">
      <c r="A25" s="12"/>
      <c r="B25" s="25">
        <v>335.15</v>
      </c>
      <c r="C25" s="20" t="s">
        <v>98</v>
      </c>
      <c r="D25" s="46">
        <v>5754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5754</v>
      </c>
      <c r="O25" s="47">
        <f t="shared" si="1"/>
        <v>0.24451810300866905</v>
      </c>
      <c r="P25" s="9"/>
    </row>
    <row r="26" spans="1:16">
      <c r="A26" s="12"/>
      <c r="B26" s="25">
        <v>335.18</v>
      </c>
      <c r="C26" s="20" t="s">
        <v>99</v>
      </c>
      <c r="D26" s="46">
        <v>1762071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1762071</v>
      </c>
      <c r="O26" s="47">
        <f t="shared" si="1"/>
        <v>74.879780724120351</v>
      </c>
      <c r="P26" s="9"/>
    </row>
    <row r="27" spans="1:16">
      <c r="A27" s="12"/>
      <c r="B27" s="25">
        <v>337.4</v>
      </c>
      <c r="C27" s="20" t="s">
        <v>32</v>
      </c>
      <c r="D27" s="46">
        <v>0</v>
      </c>
      <c r="E27" s="46">
        <v>922372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922372</v>
      </c>
      <c r="O27" s="47">
        <f t="shared" si="1"/>
        <v>39.196498385177634</v>
      </c>
      <c r="P27" s="9"/>
    </row>
    <row r="28" spans="1:16">
      <c r="A28" s="12"/>
      <c r="B28" s="25">
        <v>337.6</v>
      </c>
      <c r="C28" s="20" t="s">
        <v>33</v>
      </c>
      <c r="D28" s="46">
        <v>159329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159329</v>
      </c>
      <c r="O28" s="47">
        <f t="shared" si="1"/>
        <v>6.7707377188509268</v>
      </c>
      <c r="P28" s="9"/>
    </row>
    <row r="29" spans="1:16">
      <c r="A29" s="12"/>
      <c r="B29" s="25">
        <v>337.7</v>
      </c>
      <c r="C29" s="20" t="s">
        <v>118</v>
      </c>
      <c r="D29" s="46">
        <v>112080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112080</v>
      </c>
      <c r="O29" s="47">
        <f t="shared" si="1"/>
        <v>4.7628760836308004</v>
      </c>
      <c r="P29" s="9"/>
    </row>
    <row r="30" spans="1:16">
      <c r="A30" s="12"/>
      <c r="B30" s="25">
        <v>337.9</v>
      </c>
      <c r="C30" s="20" t="s">
        <v>34</v>
      </c>
      <c r="D30" s="46">
        <v>15028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15028</v>
      </c>
      <c r="O30" s="47">
        <f t="shared" si="1"/>
        <v>0.63861975182729902</v>
      </c>
      <c r="P30" s="9"/>
    </row>
    <row r="31" spans="1:16" ht="15.75">
      <c r="A31" s="29" t="s">
        <v>39</v>
      </c>
      <c r="B31" s="30"/>
      <c r="C31" s="31"/>
      <c r="D31" s="32">
        <f t="shared" ref="D31:M31" si="6">SUM(D32:D37)</f>
        <v>676964</v>
      </c>
      <c r="E31" s="32">
        <f t="shared" si="6"/>
        <v>52821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7025976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7755761</v>
      </c>
      <c r="O31" s="45">
        <f t="shared" si="1"/>
        <v>329.58358830528641</v>
      </c>
      <c r="P31" s="10"/>
    </row>
    <row r="32" spans="1:16">
      <c r="A32" s="12"/>
      <c r="B32" s="25">
        <v>341.9</v>
      </c>
      <c r="C32" s="20" t="s">
        <v>100</v>
      </c>
      <c r="D32" s="46">
        <v>1619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1619</v>
      </c>
      <c r="O32" s="47">
        <f t="shared" si="1"/>
        <v>6.8799932007479178E-2</v>
      </c>
      <c r="P32" s="9"/>
    </row>
    <row r="33" spans="1:16">
      <c r="A33" s="12"/>
      <c r="B33" s="25">
        <v>342.9</v>
      </c>
      <c r="C33" s="20" t="s">
        <v>75</v>
      </c>
      <c r="D33" s="46">
        <v>0</v>
      </c>
      <c r="E33" s="46">
        <v>52821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52821</v>
      </c>
      <c r="O33" s="47">
        <f t="shared" si="1"/>
        <v>2.2446455889852115</v>
      </c>
      <c r="P33" s="9"/>
    </row>
    <row r="34" spans="1:16">
      <c r="A34" s="12"/>
      <c r="B34" s="25">
        <v>343.5</v>
      </c>
      <c r="C34" s="20" t="s">
        <v>85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635587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635587</v>
      </c>
      <c r="O34" s="47">
        <f t="shared" si="1"/>
        <v>27.009476457589667</v>
      </c>
      <c r="P34" s="9"/>
    </row>
    <row r="35" spans="1:16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6390389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6390389</v>
      </c>
      <c r="O35" s="47">
        <f t="shared" si="1"/>
        <v>271.5616607173211</v>
      </c>
      <c r="P35" s="9"/>
    </row>
    <row r="36" spans="1:16">
      <c r="A36" s="12"/>
      <c r="B36" s="25">
        <v>347.2</v>
      </c>
      <c r="C36" s="20" t="s">
        <v>45</v>
      </c>
      <c r="D36" s="46">
        <v>158067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158067</v>
      </c>
      <c r="O36" s="47">
        <f t="shared" si="1"/>
        <v>6.7171086180520145</v>
      </c>
      <c r="P36" s="9"/>
    </row>
    <row r="37" spans="1:16">
      <c r="A37" s="12"/>
      <c r="B37" s="25">
        <v>349</v>
      </c>
      <c r="C37" s="20" t="s">
        <v>1</v>
      </c>
      <c r="D37" s="46">
        <v>517278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517278</v>
      </c>
      <c r="O37" s="47">
        <f t="shared" si="1"/>
        <v>21.981896991330952</v>
      </c>
      <c r="P37" s="9"/>
    </row>
    <row r="38" spans="1:16" ht="15.75">
      <c r="A38" s="29" t="s">
        <v>40</v>
      </c>
      <c r="B38" s="30"/>
      <c r="C38" s="31"/>
      <c r="D38" s="32">
        <f t="shared" ref="D38:M38" si="8">SUM(D39:D40)</f>
        <v>31726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0" si="9">SUM(D38:M38)</f>
        <v>31726</v>
      </c>
      <c r="O38" s="45">
        <f t="shared" si="1"/>
        <v>1.3482066972633011</v>
      </c>
      <c r="P38" s="10"/>
    </row>
    <row r="39" spans="1:16">
      <c r="A39" s="13"/>
      <c r="B39" s="39">
        <v>351.5</v>
      </c>
      <c r="C39" s="21" t="s">
        <v>91</v>
      </c>
      <c r="D39" s="46">
        <v>25426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25426</v>
      </c>
      <c r="O39" s="47">
        <f t="shared" si="1"/>
        <v>1.0804861465238824</v>
      </c>
      <c r="P39" s="9"/>
    </row>
    <row r="40" spans="1:16">
      <c r="A40" s="13"/>
      <c r="B40" s="39">
        <v>354</v>
      </c>
      <c r="C40" s="21" t="s">
        <v>49</v>
      </c>
      <c r="D40" s="46">
        <v>6300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6300</v>
      </c>
      <c r="O40" s="47">
        <f t="shared" si="1"/>
        <v>0.26772055073941864</v>
      </c>
      <c r="P40" s="9"/>
    </row>
    <row r="41" spans="1:16" ht="15.75">
      <c r="A41" s="29" t="s">
        <v>4</v>
      </c>
      <c r="B41" s="30"/>
      <c r="C41" s="31"/>
      <c r="D41" s="32">
        <f t="shared" ref="D41:M41" si="10">SUM(D42:D47)</f>
        <v>349662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4064</v>
      </c>
      <c r="J41" s="32">
        <f t="shared" si="10"/>
        <v>0</v>
      </c>
      <c r="K41" s="32">
        <f t="shared" si="10"/>
        <v>2600790</v>
      </c>
      <c r="L41" s="32">
        <f t="shared" si="10"/>
        <v>0</v>
      </c>
      <c r="M41" s="32">
        <f t="shared" si="10"/>
        <v>0</v>
      </c>
      <c r="N41" s="32">
        <f t="shared" si="9"/>
        <v>2954516</v>
      </c>
      <c r="O41" s="45">
        <f t="shared" si="1"/>
        <v>125.55311915689275</v>
      </c>
      <c r="P41" s="10"/>
    </row>
    <row r="42" spans="1:16">
      <c r="A42" s="12"/>
      <c r="B42" s="25">
        <v>361.1</v>
      </c>
      <c r="C42" s="20" t="s">
        <v>51</v>
      </c>
      <c r="D42" s="46">
        <v>1306</v>
      </c>
      <c r="E42" s="46">
        <v>0</v>
      </c>
      <c r="F42" s="46">
        <v>0</v>
      </c>
      <c r="G42" s="46">
        <v>0</v>
      </c>
      <c r="H42" s="46">
        <v>0</v>
      </c>
      <c r="I42" s="46">
        <v>4064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5370</v>
      </c>
      <c r="O42" s="47">
        <f t="shared" si="1"/>
        <v>0.22819989801121876</v>
      </c>
      <c r="P42" s="9"/>
    </row>
    <row r="43" spans="1:16">
      <c r="A43" s="12"/>
      <c r="B43" s="25">
        <v>361.2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398025</v>
      </c>
      <c r="L43" s="46">
        <v>0</v>
      </c>
      <c r="M43" s="46">
        <v>0</v>
      </c>
      <c r="N43" s="46">
        <f t="shared" si="9"/>
        <v>398025</v>
      </c>
      <c r="O43" s="47">
        <f t="shared" si="1"/>
        <v>16.914201937786842</v>
      </c>
      <c r="P43" s="9"/>
    </row>
    <row r="44" spans="1:16">
      <c r="A44" s="12"/>
      <c r="B44" s="25">
        <v>361.3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1534278</v>
      </c>
      <c r="L44" s="46">
        <v>0</v>
      </c>
      <c r="M44" s="46">
        <v>0</v>
      </c>
      <c r="N44" s="46">
        <f t="shared" si="9"/>
        <v>1534278</v>
      </c>
      <c r="O44" s="47">
        <f t="shared" si="1"/>
        <v>65.19964303926568</v>
      </c>
      <c r="P44" s="9"/>
    </row>
    <row r="45" spans="1:16">
      <c r="A45" s="12"/>
      <c r="B45" s="25">
        <v>364</v>
      </c>
      <c r="C45" s="20" t="s">
        <v>102</v>
      </c>
      <c r="D45" s="46">
        <v>251186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251186</v>
      </c>
      <c r="O45" s="47">
        <f t="shared" si="1"/>
        <v>10.674230834608194</v>
      </c>
      <c r="P45" s="9"/>
    </row>
    <row r="46" spans="1:16">
      <c r="A46" s="12"/>
      <c r="B46" s="25">
        <v>368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668487</v>
      </c>
      <c r="L46" s="46">
        <v>0</v>
      </c>
      <c r="M46" s="46">
        <v>0</v>
      </c>
      <c r="N46" s="46">
        <f t="shared" si="9"/>
        <v>668487</v>
      </c>
      <c r="O46" s="47">
        <f t="shared" si="1"/>
        <v>28.40757266700663</v>
      </c>
      <c r="P46" s="9"/>
    </row>
    <row r="47" spans="1:16">
      <c r="A47" s="12"/>
      <c r="B47" s="25">
        <v>369.9</v>
      </c>
      <c r="C47" s="20" t="s">
        <v>56</v>
      </c>
      <c r="D47" s="46">
        <v>97170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97170</v>
      </c>
      <c r="O47" s="47">
        <f t="shared" si="1"/>
        <v>4.1292707802141768</v>
      </c>
      <c r="P47" s="9"/>
    </row>
    <row r="48" spans="1:16" ht="15.75">
      <c r="A48" s="29" t="s">
        <v>41</v>
      </c>
      <c r="B48" s="30"/>
      <c r="C48" s="31"/>
      <c r="D48" s="32">
        <f t="shared" ref="D48:M48" si="11">SUM(D49:D49)</f>
        <v>0</v>
      </c>
      <c r="E48" s="32">
        <f t="shared" si="11"/>
        <v>744000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744000</v>
      </c>
      <c r="O48" s="45">
        <f t="shared" si="1"/>
        <v>31.616522182559919</v>
      </c>
      <c r="P48" s="9"/>
    </row>
    <row r="49" spans="1:119" ht="15.75" thickBot="1">
      <c r="A49" s="12"/>
      <c r="B49" s="25">
        <v>384</v>
      </c>
      <c r="C49" s="20" t="s">
        <v>80</v>
      </c>
      <c r="D49" s="46">
        <v>0</v>
      </c>
      <c r="E49" s="46">
        <v>744000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744000</v>
      </c>
      <c r="O49" s="47">
        <f t="shared" si="1"/>
        <v>31.616522182559919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2">SUM(D5,D14,D19,D31,D38,D41,D48)</f>
        <v>13860830</v>
      </c>
      <c r="E50" s="15">
        <f t="shared" si="12"/>
        <v>2419879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7030040</v>
      </c>
      <c r="J50" s="15">
        <f t="shared" si="12"/>
        <v>0</v>
      </c>
      <c r="K50" s="15">
        <f t="shared" si="12"/>
        <v>2600790</v>
      </c>
      <c r="L50" s="15">
        <f t="shared" si="12"/>
        <v>0</v>
      </c>
      <c r="M50" s="15">
        <f t="shared" si="12"/>
        <v>0</v>
      </c>
      <c r="N50" s="15">
        <f t="shared" si="9"/>
        <v>25911539</v>
      </c>
      <c r="O50" s="38">
        <f t="shared" si="1"/>
        <v>1101.1192843787182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128</v>
      </c>
      <c r="M52" s="48"/>
      <c r="N52" s="48"/>
      <c r="O52" s="43">
        <v>23532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7754441</v>
      </c>
      <c r="E5" s="27">
        <f t="shared" si="0"/>
        <v>381704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8136145</v>
      </c>
      <c r="O5" s="33">
        <f t="shared" ref="O5:O49" si="1">(N5/O$51)</f>
        <v>348.71185496314075</v>
      </c>
      <c r="P5" s="6"/>
    </row>
    <row r="6" spans="1:133">
      <c r="A6" s="12"/>
      <c r="B6" s="25">
        <v>311</v>
      </c>
      <c r="C6" s="20" t="s">
        <v>3</v>
      </c>
      <c r="D6" s="46">
        <v>5007001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5007001</v>
      </c>
      <c r="O6" s="47">
        <f t="shared" si="1"/>
        <v>214.59801988685066</v>
      </c>
      <c r="P6" s="9"/>
    </row>
    <row r="7" spans="1:133">
      <c r="A7" s="12"/>
      <c r="B7" s="25">
        <v>312.10000000000002</v>
      </c>
      <c r="C7" s="20" t="s">
        <v>105</v>
      </c>
      <c r="D7" s="46">
        <v>0</v>
      </c>
      <c r="E7" s="46">
        <v>381704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381704</v>
      </c>
      <c r="O7" s="47">
        <f t="shared" si="1"/>
        <v>16.359677695868335</v>
      </c>
      <c r="P7" s="9"/>
    </row>
    <row r="8" spans="1:133">
      <c r="A8" s="12"/>
      <c r="B8" s="25">
        <v>314.10000000000002</v>
      </c>
      <c r="C8" s="20" t="s">
        <v>11</v>
      </c>
      <c r="D8" s="46">
        <v>1268255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1268255</v>
      </c>
      <c r="O8" s="47">
        <f t="shared" si="1"/>
        <v>54.356891822389848</v>
      </c>
      <c r="P8" s="9"/>
    </row>
    <row r="9" spans="1:133">
      <c r="A9" s="12"/>
      <c r="B9" s="25">
        <v>314.3</v>
      </c>
      <c r="C9" s="20" t="s">
        <v>12</v>
      </c>
      <c r="D9" s="46">
        <v>204951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204951</v>
      </c>
      <c r="O9" s="47">
        <f t="shared" si="1"/>
        <v>8.7841162352134408</v>
      </c>
      <c r="P9" s="9"/>
    </row>
    <row r="10" spans="1:133">
      <c r="A10" s="12"/>
      <c r="B10" s="25">
        <v>314.39999999999998</v>
      </c>
      <c r="C10" s="20" t="s">
        <v>13</v>
      </c>
      <c r="D10" s="46">
        <v>27231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27231</v>
      </c>
      <c r="O10" s="47">
        <f t="shared" si="1"/>
        <v>1.1671095491170924</v>
      </c>
      <c r="P10" s="9"/>
    </row>
    <row r="11" spans="1:133">
      <c r="A11" s="12"/>
      <c r="B11" s="25">
        <v>315</v>
      </c>
      <c r="C11" s="20" t="s">
        <v>94</v>
      </c>
      <c r="D11" s="46">
        <v>509205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509205</v>
      </c>
      <c r="O11" s="47">
        <f t="shared" si="1"/>
        <v>21.82431853248757</v>
      </c>
      <c r="P11" s="9"/>
    </row>
    <row r="12" spans="1:133">
      <c r="A12" s="12"/>
      <c r="B12" s="25">
        <v>316</v>
      </c>
      <c r="C12" s="20" t="s">
        <v>95</v>
      </c>
      <c r="D12" s="46">
        <v>737798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737798</v>
      </c>
      <c r="O12" s="47">
        <f t="shared" si="1"/>
        <v>31.621721241213784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1942991</v>
      </c>
      <c r="E13" s="32">
        <f t="shared" si="3"/>
        <v>154599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2097590</v>
      </c>
      <c r="O13" s="45">
        <f t="shared" si="1"/>
        <v>89.901851534373392</v>
      </c>
      <c r="P13" s="10"/>
    </row>
    <row r="14" spans="1:133">
      <c r="A14" s="12"/>
      <c r="B14" s="25">
        <v>322</v>
      </c>
      <c r="C14" s="20" t="s">
        <v>0</v>
      </c>
      <c r="D14" s="46">
        <v>594805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594805</v>
      </c>
      <c r="O14" s="47">
        <f t="shared" si="1"/>
        <v>25.493099605691754</v>
      </c>
      <c r="P14" s="9"/>
    </row>
    <row r="15" spans="1:133">
      <c r="A15" s="12"/>
      <c r="B15" s="25">
        <v>323.10000000000002</v>
      </c>
      <c r="C15" s="20" t="s">
        <v>18</v>
      </c>
      <c r="D15" s="46">
        <v>993258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993258</v>
      </c>
      <c r="O15" s="47">
        <f t="shared" si="1"/>
        <v>42.570632607577579</v>
      </c>
      <c r="P15" s="9"/>
    </row>
    <row r="16" spans="1:133">
      <c r="A16" s="12"/>
      <c r="B16" s="25">
        <v>323.39999999999998</v>
      </c>
      <c r="C16" s="20" t="s">
        <v>19</v>
      </c>
      <c r="D16" s="46">
        <v>7820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7820</v>
      </c>
      <c r="O16" s="47">
        <f t="shared" si="1"/>
        <v>0.33516200925767187</v>
      </c>
      <c r="P16" s="9"/>
    </row>
    <row r="17" spans="1:16">
      <c r="A17" s="12"/>
      <c r="B17" s="25">
        <v>323.89999999999998</v>
      </c>
      <c r="C17" s="20" t="s">
        <v>124</v>
      </c>
      <c r="D17" s="46">
        <v>319733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319733</v>
      </c>
      <c r="O17" s="47">
        <f t="shared" si="1"/>
        <v>13.703625921481228</v>
      </c>
      <c r="P17" s="9"/>
    </row>
    <row r="18" spans="1:16">
      <c r="A18" s="12"/>
      <c r="B18" s="25">
        <v>325.10000000000002</v>
      </c>
      <c r="C18" s="20" t="s">
        <v>115</v>
      </c>
      <c r="D18" s="46">
        <v>0</v>
      </c>
      <c r="E18" s="46">
        <v>154599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154599</v>
      </c>
      <c r="O18" s="47">
        <f t="shared" si="1"/>
        <v>6.6260500600034291</v>
      </c>
      <c r="P18" s="9"/>
    </row>
    <row r="19" spans="1:16">
      <c r="A19" s="12"/>
      <c r="B19" s="25">
        <v>329</v>
      </c>
      <c r="C19" s="20" t="s">
        <v>70</v>
      </c>
      <c r="D19" s="46">
        <v>27375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27375</v>
      </c>
      <c r="O19" s="47">
        <f t="shared" si="1"/>
        <v>1.1732813303617349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SUM(D21:D30)</f>
        <v>4110661</v>
      </c>
      <c r="E20" s="32">
        <f t="shared" si="5"/>
        <v>1167949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5278610</v>
      </c>
      <c r="O20" s="45">
        <f t="shared" si="1"/>
        <v>226.23907080404595</v>
      </c>
      <c r="P20" s="10"/>
    </row>
    <row r="21" spans="1:16">
      <c r="A21" s="12"/>
      <c r="B21" s="25">
        <v>334.1</v>
      </c>
      <c r="C21" s="20" t="s">
        <v>125</v>
      </c>
      <c r="D21" s="46">
        <v>782003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782003</v>
      </c>
      <c r="O21" s="47">
        <f t="shared" si="1"/>
        <v>33.516329504543116</v>
      </c>
      <c r="P21" s="9"/>
    </row>
    <row r="22" spans="1:16">
      <c r="A22" s="12"/>
      <c r="B22" s="25">
        <v>334.69</v>
      </c>
      <c r="C22" s="20" t="s">
        <v>116</v>
      </c>
      <c r="D22" s="46">
        <v>341739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341739</v>
      </c>
      <c r="O22" s="47">
        <f t="shared" si="1"/>
        <v>14.646794102520143</v>
      </c>
      <c r="P22" s="9"/>
    </row>
    <row r="23" spans="1:16">
      <c r="A23" s="12"/>
      <c r="B23" s="25">
        <v>334.9</v>
      </c>
      <c r="C23" s="20" t="s">
        <v>84</v>
      </c>
      <c r="D23" s="46">
        <v>646874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646874</v>
      </c>
      <c r="O23" s="47">
        <f t="shared" si="1"/>
        <v>27.724755700325733</v>
      </c>
      <c r="P23" s="9"/>
    </row>
    <row r="24" spans="1:16">
      <c r="A24" s="12"/>
      <c r="B24" s="25">
        <v>335.12</v>
      </c>
      <c r="C24" s="20" t="s">
        <v>96</v>
      </c>
      <c r="D24" s="46">
        <v>555393</v>
      </c>
      <c r="E24" s="46">
        <v>263236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818629</v>
      </c>
      <c r="O24" s="47">
        <f t="shared" si="1"/>
        <v>35.086104920281159</v>
      </c>
      <c r="P24" s="9"/>
    </row>
    <row r="25" spans="1:16">
      <c r="A25" s="12"/>
      <c r="B25" s="25">
        <v>335.14</v>
      </c>
      <c r="C25" s="20" t="s">
        <v>97</v>
      </c>
      <c r="D25" s="46">
        <v>10848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10848</v>
      </c>
      <c r="O25" s="47">
        <f t="shared" si="1"/>
        <v>0.46494085376307215</v>
      </c>
      <c r="P25" s="9"/>
    </row>
    <row r="26" spans="1:16">
      <c r="A26" s="12"/>
      <c r="B26" s="25">
        <v>335.15</v>
      </c>
      <c r="C26" s="20" t="s">
        <v>98</v>
      </c>
      <c r="D26" s="46">
        <v>6427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6427</v>
      </c>
      <c r="O26" s="47">
        <f t="shared" si="1"/>
        <v>0.27545859763415054</v>
      </c>
      <c r="P26" s="9"/>
    </row>
    <row r="27" spans="1:16">
      <c r="A27" s="12"/>
      <c r="B27" s="25">
        <v>335.18</v>
      </c>
      <c r="C27" s="20" t="s">
        <v>99</v>
      </c>
      <c r="D27" s="46">
        <v>1731978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1731978</v>
      </c>
      <c r="O27" s="47">
        <f t="shared" si="1"/>
        <v>74.231870392593862</v>
      </c>
      <c r="P27" s="9"/>
    </row>
    <row r="28" spans="1:16">
      <c r="A28" s="12"/>
      <c r="B28" s="25">
        <v>335.9</v>
      </c>
      <c r="C28" s="20" t="s">
        <v>73</v>
      </c>
      <c r="D28" s="46">
        <v>25748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25748</v>
      </c>
      <c r="O28" s="47">
        <f t="shared" si="1"/>
        <v>1.1035487742156695</v>
      </c>
      <c r="P28" s="9"/>
    </row>
    <row r="29" spans="1:16">
      <c r="A29" s="12"/>
      <c r="B29" s="25">
        <v>337.4</v>
      </c>
      <c r="C29" s="20" t="s">
        <v>32</v>
      </c>
      <c r="D29" s="46">
        <v>0</v>
      </c>
      <c r="E29" s="46">
        <v>904713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904713</v>
      </c>
      <c r="O29" s="47">
        <f t="shared" si="1"/>
        <v>38.775630036002056</v>
      </c>
      <c r="P29" s="9"/>
    </row>
    <row r="30" spans="1:16">
      <c r="A30" s="12"/>
      <c r="B30" s="25">
        <v>337.9</v>
      </c>
      <c r="C30" s="20" t="s">
        <v>34</v>
      </c>
      <c r="D30" s="46">
        <v>9651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9651</v>
      </c>
      <c r="O30" s="47">
        <f t="shared" si="1"/>
        <v>0.41363792216698098</v>
      </c>
      <c r="P30" s="9"/>
    </row>
    <row r="31" spans="1:16" ht="15.75">
      <c r="A31" s="29" t="s">
        <v>39</v>
      </c>
      <c r="B31" s="30"/>
      <c r="C31" s="31"/>
      <c r="D31" s="32">
        <f t="shared" ref="D31:M31" si="7">SUM(D32:D37)</f>
        <v>758104</v>
      </c>
      <c r="E31" s="32">
        <f t="shared" si="7"/>
        <v>1504948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5890120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8153172</v>
      </c>
      <c r="O31" s="45">
        <f t="shared" si="1"/>
        <v>349.44162523572777</v>
      </c>
      <c r="P31" s="10"/>
    </row>
    <row r="32" spans="1:16">
      <c r="A32" s="12"/>
      <c r="B32" s="25">
        <v>341.9</v>
      </c>
      <c r="C32" s="20" t="s">
        <v>100</v>
      </c>
      <c r="D32" s="46">
        <v>55331</v>
      </c>
      <c r="E32" s="46">
        <v>1459396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1514727</v>
      </c>
      <c r="O32" s="47">
        <f t="shared" si="1"/>
        <v>64.920581176067202</v>
      </c>
      <c r="P32" s="9"/>
    </row>
    <row r="33" spans="1:16">
      <c r="A33" s="12"/>
      <c r="B33" s="25">
        <v>342.9</v>
      </c>
      <c r="C33" s="20" t="s">
        <v>75</v>
      </c>
      <c r="D33" s="46">
        <v>0</v>
      </c>
      <c r="E33" s="46">
        <v>45552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45552</v>
      </c>
      <c r="O33" s="47">
        <f t="shared" si="1"/>
        <v>1.9523401337219271</v>
      </c>
      <c r="P33" s="9"/>
    </row>
    <row r="34" spans="1:16">
      <c r="A34" s="12"/>
      <c r="B34" s="25">
        <v>343.5</v>
      </c>
      <c r="C34" s="20" t="s">
        <v>85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507880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507880</v>
      </c>
      <c r="O34" s="47">
        <f t="shared" si="1"/>
        <v>21.767529573118463</v>
      </c>
      <c r="P34" s="9"/>
    </row>
    <row r="35" spans="1:16">
      <c r="A35" s="12"/>
      <c r="B35" s="25">
        <v>343.6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5382240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5382240</v>
      </c>
      <c r="O35" s="47">
        <f t="shared" si="1"/>
        <v>230.68061032058975</v>
      </c>
      <c r="P35" s="9"/>
    </row>
    <row r="36" spans="1:16">
      <c r="A36" s="12"/>
      <c r="B36" s="25">
        <v>347.2</v>
      </c>
      <c r="C36" s="20" t="s">
        <v>45</v>
      </c>
      <c r="D36" s="46">
        <v>173143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173143</v>
      </c>
      <c r="O36" s="47">
        <f t="shared" si="1"/>
        <v>7.4208383336190638</v>
      </c>
      <c r="P36" s="9"/>
    </row>
    <row r="37" spans="1:16">
      <c r="A37" s="12"/>
      <c r="B37" s="25">
        <v>349</v>
      </c>
      <c r="C37" s="20" t="s">
        <v>1</v>
      </c>
      <c r="D37" s="46">
        <v>529630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529630</v>
      </c>
      <c r="O37" s="47">
        <f t="shared" si="1"/>
        <v>22.699725698611349</v>
      </c>
      <c r="P37" s="9"/>
    </row>
    <row r="38" spans="1:16" ht="15.75">
      <c r="A38" s="29" t="s">
        <v>40</v>
      </c>
      <c r="B38" s="30"/>
      <c r="C38" s="31"/>
      <c r="D38" s="32">
        <f t="shared" ref="D38:M38" si="9">SUM(D39:D41)</f>
        <v>33314</v>
      </c>
      <c r="E38" s="32">
        <f t="shared" si="9"/>
        <v>21765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9" si="10">SUM(D38:M38)</f>
        <v>55079</v>
      </c>
      <c r="O38" s="45">
        <f t="shared" si="1"/>
        <v>2.3606634664837989</v>
      </c>
      <c r="P38" s="10"/>
    </row>
    <row r="39" spans="1:16">
      <c r="A39" s="13"/>
      <c r="B39" s="39">
        <v>351.5</v>
      </c>
      <c r="C39" s="21" t="s">
        <v>91</v>
      </c>
      <c r="D39" s="46">
        <v>28164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28164</v>
      </c>
      <c r="O39" s="47">
        <f t="shared" si="1"/>
        <v>1.2070975484313389</v>
      </c>
      <c r="P39" s="9"/>
    </row>
    <row r="40" spans="1:16">
      <c r="A40" s="13"/>
      <c r="B40" s="39">
        <v>354</v>
      </c>
      <c r="C40" s="21" t="s">
        <v>49</v>
      </c>
      <c r="D40" s="46">
        <v>5150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5150</v>
      </c>
      <c r="O40" s="47">
        <f t="shared" si="1"/>
        <v>0.22072689867992457</v>
      </c>
      <c r="P40" s="9"/>
    </row>
    <row r="41" spans="1:16">
      <c r="A41" s="13"/>
      <c r="B41" s="39">
        <v>359</v>
      </c>
      <c r="C41" s="21" t="s">
        <v>50</v>
      </c>
      <c r="D41" s="46">
        <v>0</v>
      </c>
      <c r="E41" s="46">
        <v>21765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21765</v>
      </c>
      <c r="O41" s="47">
        <f t="shared" si="1"/>
        <v>0.93283901937253555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SUM(D43:D48)</f>
        <v>49732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3228</v>
      </c>
      <c r="J42" s="32">
        <f t="shared" si="11"/>
        <v>0</v>
      </c>
      <c r="K42" s="32">
        <f t="shared" si="11"/>
        <v>1967538</v>
      </c>
      <c r="L42" s="32">
        <f t="shared" si="11"/>
        <v>0</v>
      </c>
      <c r="M42" s="32">
        <f t="shared" si="11"/>
        <v>0</v>
      </c>
      <c r="N42" s="32">
        <f t="shared" si="10"/>
        <v>2020498</v>
      </c>
      <c r="O42" s="45">
        <f t="shared" si="1"/>
        <v>86.597719869706836</v>
      </c>
      <c r="P42" s="10"/>
    </row>
    <row r="43" spans="1:16">
      <c r="A43" s="12"/>
      <c r="B43" s="25">
        <v>361.1</v>
      </c>
      <c r="C43" s="20" t="s">
        <v>51</v>
      </c>
      <c r="D43" s="46">
        <v>815</v>
      </c>
      <c r="E43" s="46">
        <v>0</v>
      </c>
      <c r="F43" s="46">
        <v>0</v>
      </c>
      <c r="G43" s="46">
        <v>0</v>
      </c>
      <c r="H43" s="46">
        <v>0</v>
      </c>
      <c r="I43" s="46">
        <v>3228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4043</v>
      </c>
      <c r="O43" s="47">
        <f t="shared" si="1"/>
        <v>0.17328133036173496</v>
      </c>
      <c r="P43" s="9"/>
    </row>
    <row r="44" spans="1:16">
      <c r="A44" s="12"/>
      <c r="B44" s="25">
        <v>361.2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367980</v>
      </c>
      <c r="L44" s="46">
        <v>0</v>
      </c>
      <c r="M44" s="46">
        <v>0</v>
      </c>
      <c r="N44" s="46">
        <f t="shared" si="10"/>
        <v>367980</v>
      </c>
      <c r="O44" s="47">
        <f t="shared" si="1"/>
        <v>15.771472655580318</v>
      </c>
      <c r="P44" s="9"/>
    </row>
    <row r="45" spans="1:16">
      <c r="A45" s="12"/>
      <c r="B45" s="25">
        <v>361.3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848115</v>
      </c>
      <c r="L45" s="46">
        <v>0</v>
      </c>
      <c r="M45" s="46">
        <v>0</v>
      </c>
      <c r="N45" s="46">
        <f t="shared" si="10"/>
        <v>848115</v>
      </c>
      <c r="O45" s="47">
        <f t="shared" si="1"/>
        <v>36.349862849305673</v>
      </c>
      <c r="P45" s="9"/>
    </row>
    <row r="46" spans="1:16">
      <c r="A46" s="12"/>
      <c r="B46" s="25">
        <v>366</v>
      </c>
      <c r="C46" s="20" t="s">
        <v>78</v>
      </c>
      <c r="D46" s="46">
        <v>13095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13095</v>
      </c>
      <c r="O46" s="47">
        <f t="shared" si="1"/>
        <v>0.56124635693468194</v>
      </c>
      <c r="P46" s="9"/>
    </row>
    <row r="47" spans="1:16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751443</v>
      </c>
      <c r="L47" s="46">
        <v>0</v>
      </c>
      <c r="M47" s="46">
        <v>0</v>
      </c>
      <c r="N47" s="46">
        <f t="shared" si="10"/>
        <v>751443</v>
      </c>
      <c r="O47" s="47">
        <f t="shared" si="1"/>
        <v>32.206540373735642</v>
      </c>
      <c r="P47" s="9"/>
    </row>
    <row r="48" spans="1:16" ht="15.75" thickBot="1">
      <c r="A48" s="12"/>
      <c r="B48" s="25">
        <v>369.9</v>
      </c>
      <c r="C48" s="20" t="s">
        <v>56</v>
      </c>
      <c r="D48" s="46">
        <v>35822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35822</v>
      </c>
      <c r="O48" s="47">
        <f t="shared" si="1"/>
        <v>1.535316303788788</v>
      </c>
      <c r="P48" s="9"/>
    </row>
    <row r="49" spans="1:119" ht="16.5" thickBot="1">
      <c r="A49" s="14" t="s">
        <v>46</v>
      </c>
      <c r="B49" s="23"/>
      <c r="C49" s="22"/>
      <c r="D49" s="15">
        <f>SUM(D5,D13,D20,D31,D38,D42)</f>
        <v>14649243</v>
      </c>
      <c r="E49" s="15">
        <f t="shared" ref="E49:M49" si="12">SUM(E5,E13,E20,E31,E38,E42)</f>
        <v>3230965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5893348</v>
      </c>
      <c r="J49" s="15">
        <f t="shared" si="12"/>
        <v>0</v>
      </c>
      <c r="K49" s="15">
        <f t="shared" si="12"/>
        <v>1967538</v>
      </c>
      <c r="L49" s="15">
        <f t="shared" si="12"/>
        <v>0</v>
      </c>
      <c r="M49" s="15">
        <f t="shared" si="12"/>
        <v>0</v>
      </c>
      <c r="N49" s="15">
        <f t="shared" si="10"/>
        <v>25741094</v>
      </c>
      <c r="O49" s="38">
        <f t="shared" si="1"/>
        <v>1103.2527858734784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126</v>
      </c>
      <c r="M51" s="48"/>
      <c r="N51" s="48"/>
      <c r="O51" s="43">
        <v>23332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7469648</v>
      </c>
      <c r="E5" s="27">
        <f t="shared" si="0"/>
        <v>381312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7850960</v>
      </c>
      <c r="O5" s="33">
        <f t="shared" ref="O5:O49" si="1">(N5/O$51)</f>
        <v>341.28673274213179</v>
      </c>
      <c r="P5" s="6"/>
    </row>
    <row r="6" spans="1:133">
      <c r="A6" s="12"/>
      <c r="B6" s="25">
        <v>311</v>
      </c>
      <c r="C6" s="20" t="s">
        <v>3</v>
      </c>
      <c r="D6" s="46">
        <v>4651162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4651162</v>
      </c>
      <c r="O6" s="47">
        <f t="shared" si="1"/>
        <v>202.18927143105546</v>
      </c>
      <c r="P6" s="9"/>
    </row>
    <row r="7" spans="1:133">
      <c r="A7" s="12"/>
      <c r="B7" s="25">
        <v>312.10000000000002</v>
      </c>
      <c r="C7" s="20" t="s">
        <v>105</v>
      </c>
      <c r="D7" s="46">
        <v>0</v>
      </c>
      <c r="E7" s="46">
        <v>381312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381312</v>
      </c>
      <c r="O7" s="47">
        <f t="shared" si="1"/>
        <v>16.575899843505479</v>
      </c>
      <c r="P7" s="9"/>
    </row>
    <row r="8" spans="1:133">
      <c r="A8" s="12"/>
      <c r="B8" s="25">
        <v>314.10000000000002</v>
      </c>
      <c r="C8" s="20" t="s">
        <v>11</v>
      </c>
      <c r="D8" s="46">
        <v>1233703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1233703</v>
      </c>
      <c r="O8" s="47">
        <f t="shared" si="1"/>
        <v>53.629933924534861</v>
      </c>
      <c r="P8" s="9"/>
    </row>
    <row r="9" spans="1:133">
      <c r="A9" s="12"/>
      <c r="B9" s="25">
        <v>314.3</v>
      </c>
      <c r="C9" s="20" t="s">
        <v>12</v>
      </c>
      <c r="D9" s="46">
        <v>196469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196469</v>
      </c>
      <c r="O9" s="47">
        <f t="shared" si="1"/>
        <v>8.5406451051990953</v>
      </c>
      <c r="P9" s="9"/>
    </row>
    <row r="10" spans="1:133">
      <c r="A10" s="12"/>
      <c r="B10" s="25">
        <v>314.39999999999998</v>
      </c>
      <c r="C10" s="20" t="s">
        <v>13</v>
      </c>
      <c r="D10" s="46">
        <v>31997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31997</v>
      </c>
      <c r="O10" s="47">
        <f t="shared" si="1"/>
        <v>1.3909320118240307</v>
      </c>
      <c r="P10" s="9"/>
    </row>
    <row r="11" spans="1:133">
      <c r="A11" s="12"/>
      <c r="B11" s="25">
        <v>315</v>
      </c>
      <c r="C11" s="20" t="s">
        <v>94</v>
      </c>
      <c r="D11" s="46">
        <v>555583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555583</v>
      </c>
      <c r="O11" s="47">
        <f t="shared" si="1"/>
        <v>24.151582333507218</v>
      </c>
      <c r="P11" s="9"/>
    </row>
    <row r="12" spans="1:133">
      <c r="A12" s="12"/>
      <c r="B12" s="25">
        <v>316</v>
      </c>
      <c r="C12" s="20" t="s">
        <v>95</v>
      </c>
      <c r="D12" s="46">
        <v>800734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800734</v>
      </c>
      <c r="O12" s="47">
        <f t="shared" si="1"/>
        <v>34.808468092505649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1758839</v>
      </c>
      <c r="E13" s="32">
        <f t="shared" si="3"/>
        <v>156484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1915323</v>
      </c>
      <c r="O13" s="45">
        <f t="shared" si="1"/>
        <v>83.260432968179444</v>
      </c>
      <c r="P13" s="10"/>
    </row>
    <row r="14" spans="1:133">
      <c r="A14" s="12"/>
      <c r="B14" s="25">
        <v>322</v>
      </c>
      <c r="C14" s="20" t="s">
        <v>0</v>
      </c>
      <c r="D14" s="46">
        <v>469883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469883</v>
      </c>
      <c r="O14" s="47">
        <f t="shared" si="1"/>
        <v>20.426143279429663</v>
      </c>
      <c r="P14" s="9"/>
    </row>
    <row r="15" spans="1:133">
      <c r="A15" s="12"/>
      <c r="B15" s="25">
        <v>323.10000000000002</v>
      </c>
      <c r="C15" s="20" t="s">
        <v>18</v>
      </c>
      <c r="D15" s="46">
        <v>1034644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1034644</v>
      </c>
      <c r="O15" s="47">
        <f t="shared" si="1"/>
        <v>44.976699704399238</v>
      </c>
      <c r="P15" s="9"/>
    </row>
    <row r="16" spans="1:133">
      <c r="A16" s="12"/>
      <c r="B16" s="25">
        <v>323.7</v>
      </c>
      <c r="C16" s="20" t="s">
        <v>20</v>
      </c>
      <c r="D16" s="46">
        <v>254312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254312</v>
      </c>
      <c r="O16" s="47">
        <f t="shared" si="1"/>
        <v>11.055120848548079</v>
      </c>
      <c r="P16" s="9"/>
    </row>
    <row r="17" spans="1:16">
      <c r="A17" s="12"/>
      <c r="B17" s="25">
        <v>325.10000000000002</v>
      </c>
      <c r="C17" s="20" t="s">
        <v>115</v>
      </c>
      <c r="D17" s="46">
        <v>0</v>
      </c>
      <c r="E17" s="46">
        <v>156484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156484</v>
      </c>
      <c r="O17" s="47">
        <f t="shared" si="1"/>
        <v>6.8024691358024691</v>
      </c>
      <c r="P17" s="9"/>
    </row>
    <row r="18" spans="1:16" ht="15.75">
      <c r="A18" s="29" t="s">
        <v>23</v>
      </c>
      <c r="B18" s="30"/>
      <c r="C18" s="31"/>
      <c r="D18" s="32">
        <f t="shared" ref="D18:M18" si="5">SUM(D19:D28)</f>
        <v>4473448</v>
      </c>
      <c r="E18" s="32">
        <f t="shared" si="5"/>
        <v>1998750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6472198</v>
      </c>
      <c r="O18" s="45">
        <f t="shared" si="1"/>
        <v>281.35098243783688</v>
      </c>
      <c r="P18" s="10"/>
    </row>
    <row r="19" spans="1:16">
      <c r="A19" s="12"/>
      <c r="B19" s="25">
        <v>334.2</v>
      </c>
      <c r="C19" s="20" t="s">
        <v>24</v>
      </c>
      <c r="D19" s="46">
        <v>4206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4206</v>
      </c>
      <c r="O19" s="47">
        <f t="shared" si="1"/>
        <v>0.18283776734480961</v>
      </c>
      <c r="P19" s="9"/>
    </row>
    <row r="20" spans="1:16">
      <c r="A20" s="12"/>
      <c r="B20" s="25">
        <v>334.69</v>
      </c>
      <c r="C20" s="20" t="s">
        <v>116</v>
      </c>
      <c r="D20" s="46">
        <v>356503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356503</v>
      </c>
      <c r="O20" s="47">
        <f t="shared" si="1"/>
        <v>15.497435228655887</v>
      </c>
      <c r="P20" s="9"/>
    </row>
    <row r="21" spans="1:16">
      <c r="A21" s="12"/>
      <c r="B21" s="25">
        <v>334.7</v>
      </c>
      <c r="C21" s="20" t="s">
        <v>26</v>
      </c>
      <c r="D21" s="46">
        <v>1183767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1183767</v>
      </c>
      <c r="O21" s="47">
        <f t="shared" si="1"/>
        <v>51.459181011997913</v>
      </c>
      <c r="P21" s="9"/>
    </row>
    <row r="22" spans="1:16">
      <c r="A22" s="12"/>
      <c r="B22" s="25">
        <v>334.9</v>
      </c>
      <c r="C22" s="20" t="s">
        <v>84</v>
      </c>
      <c r="D22" s="46">
        <v>10708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10708</v>
      </c>
      <c r="O22" s="47">
        <f t="shared" si="1"/>
        <v>0.46548426360632933</v>
      </c>
      <c r="P22" s="9"/>
    </row>
    <row r="23" spans="1:16">
      <c r="A23" s="12"/>
      <c r="B23" s="25">
        <v>335.12</v>
      </c>
      <c r="C23" s="20" t="s">
        <v>96</v>
      </c>
      <c r="D23" s="46">
        <v>504725</v>
      </c>
      <c r="E23" s="46">
        <v>271775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776500</v>
      </c>
      <c r="O23" s="47">
        <f t="shared" si="1"/>
        <v>33.754999130585986</v>
      </c>
      <c r="P23" s="9"/>
    </row>
    <row r="24" spans="1:16">
      <c r="A24" s="12"/>
      <c r="B24" s="25">
        <v>335.14</v>
      </c>
      <c r="C24" s="20" t="s">
        <v>97</v>
      </c>
      <c r="D24" s="46">
        <v>11374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11374</v>
      </c>
      <c r="O24" s="47">
        <f t="shared" si="1"/>
        <v>0.49443575030429493</v>
      </c>
      <c r="P24" s="9"/>
    </row>
    <row r="25" spans="1:16">
      <c r="A25" s="12"/>
      <c r="B25" s="25">
        <v>335.15</v>
      </c>
      <c r="C25" s="20" t="s">
        <v>98</v>
      </c>
      <c r="D25" s="46">
        <v>7125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7125</v>
      </c>
      <c r="O25" s="47">
        <f t="shared" si="1"/>
        <v>0.30972874282733437</v>
      </c>
      <c r="P25" s="9"/>
    </row>
    <row r="26" spans="1:16">
      <c r="A26" s="12"/>
      <c r="B26" s="25">
        <v>335.18</v>
      </c>
      <c r="C26" s="20" t="s">
        <v>99</v>
      </c>
      <c r="D26" s="46">
        <v>1647483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1647483</v>
      </c>
      <c r="O26" s="47">
        <f t="shared" si="1"/>
        <v>71.617240479916532</v>
      </c>
      <c r="P26" s="9"/>
    </row>
    <row r="27" spans="1:16">
      <c r="A27" s="12"/>
      <c r="B27" s="25">
        <v>337.4</v>
      </c>
      <c r="C27" s="20" t="s">
        <v>32</v>
      </c>
      <c r="D27" s="46">
        <v>0</v>
      </c>
      <c r="E27" s="46">
        <v>859975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859975</v>
      </c>
      <c r="O27" s="47">
        <f t="shared" si="1"/>
        <v>37.383715875499917</v>
      </c>
      <c r="P27" s="9"/>
    </row>
    <row r="28" spans="1:16">
      <c r="A28" s="12"/>
      <c r="B28" s="25">
        <v>337.9</v>
      </c>
      <c r="C28" s="20" t="s">
        <v>34</v>
      </c>
      <c r="D28" s="46">
        <v>747557</v>
      </c>
      <c r="E28" s="46">
        <v>867000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1614557</v>
      </c>
      <c r="O28" s="47">
        <f t="shared" si="1"/>
        <v>70.185924187097896</v>
      </c>
      <c r="P28" s="9"/>
    </row>
    <row r="29" spans="1:16" ht="15.75">
      <c r="A29" s="29" t="s">
        <v>39</v>
      </c>
      <c r="B29" s="30"/>
      <c r="C29" s="31"/>
      <c r="D29" s="32">
        <f t="shared" ref="D29:M29" si="7">SUM(D30:D36)</f>
        <v>1026721</v>
      </c>
      <c r="E29" s="32">
        <f t="shared" si="7"/>
        <v>2099383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5684344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8810448</v>
      </c>
      <c r="O29" s="45">
        <f t="shared" si="1"/>
        <v>382.99634846113719</v>
      </c>
      <c r="P29" s="10"/>
    </row>
    <row r="30" spans="1:16">
      <c r="A30" s="12"/>
      <c r="B30" s="25">
        <v>341.9</v>
      </c>
      <c r="C30" s="20" t="s">
        <v>100</v>
      </c>
      <c r="D30" s="46">
        <v>0</v>
      </c>
      <c r="E30" s="46">
        <v>586870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8">SUM(D30:M30)</f>
        <v>586870</v>
      </c>
      <c r="O30" s="47">
        <f t="shared" si="1"/>
        <v>25.511650147800381</v>
      </c>
      <c r="P30" s="9"/>
    </row>
    <row r="31" spans="1:16">
      <c r="A31" s="12"/>
      <c r="B31" s="25">
        <v>342.9</v>
      </c>
      <c r="C31" s="20" t="s">
        <v>75</v>
      </c>
      <c r="D31" s="46">
        <v>0</v>
      </c>
      <c r="E31" s="46">
        <v>29544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29544</v>
      </c>
      <c r="O31" s="47">
        <f t="shared" si="1"/>
        <v>1.2842983828899321</v>
      </c>
      <c r="P31" s="9"/>
    </row>
    <row r="32" spans="1:16">
      <c r="A32" s="12"/>
      <c r="B32" s="25">
        <v>343.5</v>
      </c>
      <c r="C32" s="20" t="s">
        <v>85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513782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513782</v>
      </c>
      <c r="O32" s="47">
        <f t="shared" si="1"/>
        <v>22.334463571552774</v>
      </c>
      <c r="P32" s="9"/>
    </row>
    <row r="33" spans="1:16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5170562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5170562</v>
      </c>
      <c r="O33" s="47">
        <f t="shared" si="1"/>
        <v>224.76795339940881</v>
      </c>
      <c r="P33" s="9"/>
    </row>
    <row r="34" spans="1:16">
      <c r="A34" s="12"/>
      <c r="B34" s="25">
        <v>343.9</v>
      </c>
      <c r="C34" s="20" t="s">
        <v>76</v>
      </c>
      <c r="D34" s="46">
        <v>0</v>
      </c>
      <c r="E34" s="46">
        <v>1482969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1482969</v>
      </c>
      <c r="O34" s="47">
        <f t="shared" si="1"/>
        <v>64.465701617110071</v>
      </c>
      <c r="P34" s="9"/>
    </row>
    <row r="35" spans="1:16">
      <c r="A35" s="12"/>
      <c r="B35" s="25">
        <v>347.2</v>
      </c>
      <c r="C35" s="20" t="s">
        <v>45</v>
      </c>
      <c r="D35" s="46">
        <v>201018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201018</v>
      </c>
      <c r="O35" s="47">
        <f t="shared" si="1"/>
        <v>8.7383933229003645</v>
      </c>
      <c r="P35" s="9"/>
    </row>
    <row r="36" spans="1:16">
      <c r="A36" s="12"/>
      <c r="B36" s="25">
        <v>349</v>
      </c>
      <c r="C36" s="20" t="s">
        <v>1</v>
      </c>
      <c r="D36" s="46">
        <v>825703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825703</v>
      </c>
      <c r="O36" s="47">
        <f t="shared" si="1"/>
        <v>35.893888019474872</v>
      </c>
      <c r="P36" s="9"/>
    </row>
    <row r="37" spans="1:16" ht="15.75">
      <c r="A37" s="29" t="s">
        <v>40</v>
      </c>
      <c r="B37" s="30"/>
      <c r="C37" s="31"/>
      <c r="D37" s="32">
        <f t="shared" ref="D37:M37" si="9">SUM(D38:D40)</f>
        <v>34250</v>
      </c>
      <c r="E37" s="32">
        <f t="shared" si="9"/>
        <v>10550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2" si="10">SUM(D37:M37)</f>
        <v>44800</v>
      </c>
      <c r="O37" s="45">
        <f t="shared" si="1"/>
        <v>1.9474873934967831</v>
      </c>
      <c r="P37" s="10"/>
    </row>
    <row r="38" spans="1:16">
      <c r="A38" s="13"/>
      <c r="B38" s="39">
        <v>351.1</v>
      </c>
      <c r="C38" s="21" t="s">
        <v>48</v>
      </c>
      <c r="D38" s="46">
        <v>24184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24184</v>
      </c>
      <c r="O38" s="47">
        <f t="shared" si="1"/>
        <v>1.0512954268822814</v>
      </c>
      <c r="P38" s="9"/>
    </row>
    <row r="39" spans="1:16">
      <c r="A39" s="13"/>
      <c r="B39" s="39">
        <v>354</v>
      </c>
      <c r="C39" s="21" t="s">
        <v>49</v>
      </c>
      <c r="D39" s="46">
        <v>10066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10066</v>
      </c>
      <c r="O39" s="47">
        <f t="shared" si="1"/>
        <v>0.43757607372630847</v>
      </c>
      <c r="P39" s="9"/>
    </row>
    <row r="40" spans="1:16">
      <c r="A40" s="13"/>
      <c r="B40" s="39">
        <v>359</v>
      </c>
      <c r="C40" s="21" t="s">
        <v>50</v>
      </c>
      <c r="D40" s="46">
        <v>0</v>
      </c>
      <c r="E40" s="46">
        <v>10550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10550</v>
      </c>
      <c r="O40" s="47">
        <f t="shared" si="1"/>
        <v>0.45861589288819338</v>
      </c>
      <c r="P40" s="9"/>
    </row>
    <row r="41" spans="1:16" ht="15.75">
      <c r="A41" s="29" t="s">
        <v>4</v>
      </c>
      <c r="B41" s="30"/>
      <c r="C41" s="31"/>
      <c r="D41" s="32">
        <f t="shared" ref="D41:M41" si="11">SUM(D42:D48)</f>
        <v>151044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5657</v>
      </c>
      <c r="J41" s="32">
        <f t="shared" si="11"/>
        <v>0</v>
      </c>
      <c r="K41" s="32">
        <f t="shared" si="11"/>
        <v>644867</v>
      </c>
      <c r="L41" s="32">
        <f t="shared" si="11"/>
        <v>0</v>
      </c>
      <c r="M41" s="32">
        <f t="shared" si="11"/>
        <v>0</v>
      </c>
      <c r="N41" s="32">
        <f t="shared" si="10"/>
        <v>801568</v>
      </c>
      <c r="O41" s="45">
        <f t="shared" si="1"/>
        <v>34.844722656929228</v>
      </c>
      <c r="P41" s="10"/>
    </row>
    <row r="42" spans="1:16">
      <c r="A42" s="12"/>
      <c r="B42" s="25">
        <v>361.1</v>
      </c>
      <c r="C42" s="20" t="s">
        <v>51</v>
      </c>
      <c r="D42" s="46">
        <v>913</v>
      </c>
      <c r="E42" s="46">
        <v>0</v>
      </c>
      <c r="F42" s="46">
        <v>0</v>
      </c>
      <c r="G42" s="46">
        <v>0</v>
      </c>
      <c r="H42" s="46">
        <v>0</v>
      </c>
      <c r="I42" s="46">
        <v>5657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6570</v>
      </c>
      <c r="O42" s="47">
        <f t="shared" si="1"/>
        <v>0.28560250391236308</v>
      </c>
      <c r="P42" s="9"/>
    </row>
    <row r="43" spans="1:16">
      <c r="A43" s="12"/>
      <c r="B43" s="25">
        <v>361.2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378982</v>
      </c>
      <c r="L43" s="46">
        <v>0</v>
      </c>
      <c r="M43" s="46">
        <v>0</v>
      </c>
      <c r="N43" s="46">
        <f t="shared" ref="N43:N48" si="12">SUM(D43:M43)</f>
        <v>378982</v>
      </c>
      <c r="O43" s="47">
        <f t="shared" si="1"/>
        <v>16.474613110763347</v>
      </c>
      <c r="P43" s="9"/>
    </row>
    <row r="44" spans="1:16">
      <c r="A44" s="12"/>
      <c r="B44" s="25">
        <v>361.3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-473940</v>
      </c>
      <c r="L44" s="46">
        <v>0</v>
      </c>
      <c r="M44" s="46">
        <v>0</v>
      </c>
      <c r="N44" s="46">
        <f t="shared" si="12"/>
        <v>-473940</v>
      </c>
      <c r="O44" s="47">
        <f t="shared" si="1"/>
        <v>-20.602503912363066</v>
      </c>
      <c r="P44" s="9"/>
    </row>
    <row r="45" spans="1:16">
      <c r="A45" s="12"/>
      <c r="B45" s="25">
        <v>364</v>
      </c>
      <c r="C45" s="20" t="s">
        <v>102</v>
      </c>
      <c r="D45" s="46">
        <v>3300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3300</v>
      </c>
      <c r="O45" s="47">
        <f t="shared" si="1"/>
        <v>0.14345331246739698</v>
      </c>
      <c r="P45" s="9"/>
    </row>
    <row r="46" spans="1:16">
      <c r="A46" s="12"/>
      <c r="B46" s="25">
        <v>366</v>
      </c>
      <c r="C46" s="20" t="s">
        <v>78</v>
      </c>
      <c r="D46" s="46">
        <v>66016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66016</v>
      </c>
      <c r="O46" s="47">
        <f t="shared" si="1"/>
        <v>2.8697617805599025</v>
      </c>
      <c r="P46" s="9"/>
    </row>
    <row r="47" spans="1:16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739825</v>
      </c>
      <c r="L47" s="46">
        <v>0</v>
      </c>
      <c r="M47" s="46">
        <v>0</v>
      </c>
      <c r="N47" s="46">
        <f t="shared" si="12"/>
        <v>739825</v>
      </c>
      <c r="O47" s="47">
        <f t="shared" si="1"/>
        <v>32.160711180664229</v>
      </c>
      <c r="P47" s="9"/>
    </row>
    <row r="48" spans="1:16" ht="15.75" thickBot="1">
      <c r="A48" s="12"/>
      <c r="B48" s="25">
        <v>369.9</v>
      </c>
      <c r="C48" s="20" t="s">
        <v>56</v>
      </c>
      <c r="D48" s="46">
        <v>80815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80815</v>
      </c>
      <c r="O48" s="47">
        <f t="shared" si="1"/>
        <v>3.5130846809250564</v>
      </c>
      <c r="P48" s="9"/>
    </row>
    <row r="49" spans="1:119" ht="16.5" thickBot="1">
      <c r="A49" s="14" t="s">
        <v>46</v>
      </c>
      <c r="B49" s="23"/>
      <c r="C49" s="22"/>
      <c r="D49" s="15">
        <f>SUM(D5,D13,D18,D29,D37,D41)</f>
        <v>14913950</v>
      </c>
      <c r="E49" s="15">
        <f t="shared" ref="E49:M49" si="13">SUM(E5,E13,E18,E29,E37,E41)</f>
        <v>4646479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5690001</v>
      </c>
      <c r="J49" s="15">
        <f t="shared" si="13"/>
        <v>0</v>
      </c>
      <c r="K49" s="15">
        <f t="shared" si="13"/>
        <v>644867</v>
      </c>
      <c r="L49" s="15">
        <f t="shared" si="13"/>
        <v>0</v>
      </c>
      <c r="M49" s="15">
        <f t="shared" si="13"/>
        <v>0</v>
      </c>
      <c r="N49" s="15">
        <f>SUM(D49:M49)</f>
        <v>25895297</v>
      </c>
      <c r="O49" s="38">
        <f t="shared" si="1"/>
        <v>1125.6867066597113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122</v>
      </c>
      <c r="M51" s="48"/>
      <c r="N51" s="48"/>
      <c r="O51" s="43">
        <v>23004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7435247</v>
      </c>
      <c r="E5" s="27">
        <f t="shared" si="0"/>
        <v>367379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7802626</v>
      </c>
      <c r="O5" s="33">
        <f t="shared" ref="O5:O36" si="1">(N5/O$58)</f>
        <v>345.69252580745206</v>
      </c>
      <c r="P5" s="6"/>
    </row>
    <row r="6" spans="1:133">
      <c r="A6" s="12"/>
      <c r="B6" s="25">
        <v>311</v>
      </c>
      <c r="C6" s="20" t="s">
        <v>3</v>
      </c>
      <c r="D6" s="46">
        <v>4707698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4707698</v>
      </c>
      <c r="O6" s="47">
        <f t="shared" si="1"/>
        <v>208.57285897833503</v>
      </c>
      <c r="P6" s="9"/>
    </row>
    <row r="7" spans="1:133">
      <c r="A7" s="12"/>
      <c r="B7" s="25">
        <v>312.41000000000003</v>
      </c>
      <c r="C7" s="20" t="s">
        <v>67</v>
      </c>
      <c r="D7" s="46">
        <v>0</v>
      </c>
      <c r="E7" s="46">
        <v>367379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367379</v>
      </c>
      <c r="O7" s="47">
        <f t="shared" si="1"/>
        <v>16.276593859377076</v>
      </c>
      <c r="P7" s="9"/>
    </row>
    <row r="8" spans="1:133">
      <c r="A8" s="12"/>
      <c r="B8" s="25">
        <v>314.10000000000002</v>
      </c>
      <c r="C8" s="20" t="s">
        <v>11</v>
      </c>
      <c r="D8" s="46">
        <v>1232187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1232187</v>
      </c>
      <c r="O8" s="47">
        <f t="shared" si="1"/>
        <v>54.591599840503299</v>
      </c>
      <c r="P8" s="9"/>
    </row>
    <row r="9" spans="1:133">
      <c r="A9" s="12"/>
      <c r="B9" s="25">
        <v>314.3</v>
      </c>
      <c r="C9" s="20" t="s">
        <v>12</v>
      </c>
      <c r="D9" s="46">
        <v>194227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194227</v>
      </c>
      <c r="O9" s="47">
        <f t="shared" si="1"/>
        <v>8.605157059944176</v>
      </c>
      <c r="P9" s="9"/>
    </row>
    <row r="10" spans="1:133">
      <c r="A10" s="12"/>
      <c r="B10" s="25">
        <v>314.39999999999998</v>
      </c>
      <c r="C10" s="20" t="s">
        <v>13</v>
      </c>
      <c r="D10" s="46">
        <v>33385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33385</v>
      </c>
      <c r="O10" s="47">
        <f t="shared" si="1"/>
        <v>1.4791103628549909</v>
      </c>
      <c r="P10" s="9"/>
    </row>
    <row r="11" spans="1:133">
      <c r="A11" s="12"/>
      <c r="B11" s="25">
        <v>315</v>
      </c>
      <c r="C11" s="20" t="s">
        <v>94</v>
      </c>
      <c r="D11" s="46">
        <v>556005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556005</v>
      </c>
      <c r="O11" s="47">
        <f t="shared" si="1"/>
        <v>24.633600637986799</v>
      </c>
      <c r="P11" s="9"/>
    </row>
    <row r="12" spans="1:133">
      <c r="A12" s="12"/>
      <c r="B12" s="25">
        <v>316</v>
      </c>
      <c r="C12" s="20" t="s">
        <v>95</v>
      </c>
      <c r="D12" s="46">
        <v>711745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711745</v>
      </c>
      <c r="O12" s="47">
        <f t="shared" si="1"/>
        <v>31.533605068450665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1834341</v>
      </c>
      <c r="E13" s="32">
        <f t="shared" si="3"/>
        <v>315601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2149942</v>
      </c>
      <c r="O13" s="45">
        <f t="shared" si="1"/>
        <v>95.252403526649246</v>
      </c>
      <c r="P13" s="10"/>
    </row>
    <row r="14" spans="1:133">
      <c r="A14" s="12"/>
      <c r="B14" s="25">
        <v>322</v>
      </c>
      <c r="C14" s="20" t="s">
        <v>0</v>
      </c>
      <c r="D14" s="46">
        <v>413667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413667</v>
      </c>
      <c r="O14" s="47">
        <f t="shared" si="1"/>
        <v>18.327366975322317</v>
      </c>
      <c r="P14" s="9"/>
    </row>
    <row r="15" spans="1:133">
      <c r="A15" s="12"/>
      <c r="B15" s="25">
        <v>323.10000000000002</v>
      </c>
      <c r="C15" s="20" t="s">
        <v>18</v>
      </c>
      <c r="D15" s="46">
        <v>968124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968124</v>
      </c>
      <c r="O15" s="47">
        <f t="shared" si="1"/>
        <v>42.892384032608213</v>
      </c>
      <c r="P15" s="9"/>
    </row>
    <row r="16" spans="1:133">
      <c r="A16" s="12"/>
      <c r="B16" s="25">
        <v>323.7</v>
      </c>
      <c r="C16" s="20" t="s">
        <v>20</v>
      </c>
      <c r="D16" s="46">
        <v>376231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376231</v>
      </c>
      <c r="O16" s="47">
        <f t="shared" si="1"/>
        <v>16.668778521111161</v>
      </c>
      <c r="P16" s="9"/>
    </row>
    <row r="17" spans="1:16">
      <c r="A17" s="12"/>
      <c r="B17" s="25">
        <v>325.10000000000002</v>
      </c>
      <c r="C17" s="20" t="s">
        <v>115</v>
      </c>
      <c r="D17" s="46">
        <v>0</v>
      </c>
      <c r="E17" s="46">
        <v>315601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315601</v>
      </c>
      <c r="O17" s="47">
        <f t="shared" si="1"/>
        <v>13.982588276992601</v>
      </c>
      <c r="P17" s="9"/>
    </row>
    <row r="18" spans="1:16">
      <c r="A18" s="12"/>
      <c r="B18" s="25">
        <v>329</v>
      </c>
      <c r="C18" s="20" t="s">
        <v>70</v>
      </c>
      <c r="D18" s="46">
        <v>76319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76319</v>
      </c>
      <c r="O18" s="47">
        <f t="shared" si="1"/>
        <v>3.3812857206149483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SUM(D20:D32)</f>
        <v>3548065</v>
      </c>
      <c r="E19" s="32">
        <f t="shared" si="5"/>
        <v>1062072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4610137</v>
      </c>
      <c r="O19" s="45">
        <f t="shared" si="1"/>
        <v>204.25045412254664</v>
      </c>
      <c r="P19" s="10"/>
    </row>
    <row r="20" spans="1:16">
      <c r="A20" s="12"/>
      <c r="B20" s="25">
        <v>334.69</v>
      </c>
      <c r="C20" s="20" t="s">
        <v>116</v>
      </c>
      <c r="D20" s="46">
        <v>307090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307090</v>
      </c>
      <c r="O20" s="47">
        <f t="shared" si="1"/>
        <v>13.605511497053742</v>
      </c>
      <c r="P20" s="9"/>
    </row>
    <row r="21" spans="1:16">
      <c r="A21" s="12"/>
      <c r="B21" s="25">
        <v>334.7</v>
      </c>
      <c r="C21" s="20" t="s">
        <v>26</v>
      </c>
      <c r="D21" s="46">
        <v>1000000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1000000</v>
      </c>
      <c r="O21" s="47">
        <f t="shared" si="1"/>
        <v>44.304638695671436</v>
      </c>
      <c r="P21" s="9"/>
    </row>
    <row r="22" spans="1:16">
      <c r="A22" s="12"/>
      <c r="B22" s="25">
        <v>334.9</v>
      </c>
      <c r="C22" s="20" t="s">
        <v>84</v>
      </c>
      <c r="D22" s="46">
        <v>54260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54260</v>
      </c>
      <c r="O22" s="47">
        <f t="shared" si="1"/>
        <v>2.4039696956271324</v>
      </c>
      <c r="P22" s="9"/>
    </row>
    <row r="23" spans="1:16">
      <c r="A23" s="12"/>
      <c r="B23" s="25">
        <v>335.12</v>
      </c>
      <c r="C23" s="20" t="s">
        <v>96</v>
      </c>
      <c r="D23" s="46">
        <v>456230</v>
      </c>
      <c r="E23" s="46">
        <v>245662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701892</v>
      </c>
      <c r="O23" s="47">
        <f t="shared" si="1"/>
        <v>31.097071463382218</v>
      </c>
      <c r="P23" s="9"/>
    </row>
    <row r="24" spans="1:16">
      <c r="A24" s="12"/>
      <c r="B24" s="25">
        <v>335.14</v>
      </c>
      <c r="C24" s="20" t="s">
        <v>97</v>
      </c>
      <c r="D24" s="46">
        <v>10261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10261</v>
      </c>
      <c r="O24" s="47">
        <f t="shared" si="1"/>
        <v>0.45460989765628462</v>
      </c>
      <c r="P24" s="9"/>
    </row>
    <row r="25" spans="1:16">
      <c r="A25" s="12"/>
      <c r="B25" s="25">
        <v>335.15</v>
      </c>
      <c r="C25" s="20" t="s">
        <v>98</v>
      </c>
      <c r="D25" s="46">
        <v>10828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10828</v>
      </c>
      <c r="O25" s="47">
        <f t="shared" si="1"/>
        <v>0.47973062779673031</v>
      </c>
      <c r="P25" s="9"/>
    </row>
    <row r="26" spans="1:16">
      <c r="A26" s="12"/>
      <c r="B26" s="25">
        <v>335.18</v>
      </c>
      <c r="C26" s="20" t="s">
        <v>99</v>
      </c>
      <c r="D26" s="46">
        <v>1569079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1569079</v>
      </c>
      <c r="O26" s="47">
        <f t="shared" si="1"/>
        <v>69.517478179965437</v>
      </c>
      <c r="P26" s="9"/>
    </row>
    <row r="27" spans="1:16">
      <c r="A27" s="12"/>
      <c r="B27" s="25">
        <v>335.9</v>
      </c>
      <c r="C27" s="20" t="s">
        <v>73</v>
      </c>
      <c r="D27" s="46">
        <v>14540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14540</v>
      </c>
      <c r="O27" s="47">
        <f t="shared" si="1"/>
        <v>0.64418944663506272</v>
      </c>
      <c r="P27" s="9"/>
    </row>
    <row r="28" spans="1:16">
      <c r="A28" s="12"/>
      <c r="B28" s="25">
        <v>337.1</v>
      </c>
      <c r="C28" s="20" t="s">
        <v>117</v>
      </c>
      <c r="D28" s="46">
        <v>12949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12949</v>
      </c>
      <c r="O28" s="47">
        <f t="shared" si="1"/>
        <v>0.57370076647024948</v>
      </c>
      <c r="P28" s="9"/>
    </row>
    <row r="29" spans="1:16">
      <c r="A29" s="12"/>
      <c r="B29" s="25">
        <v>337.4</v>
      </c>
      <c r="C29" s="20" t="s">
        <v>32</v>
      </c>
      <c r="D29" s="46">
        <v>0</v>
      </c>
      <c r="E29" s="46">
        <v>816410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816410</v>
      </c>
      <c r="O29" s="47">
        <f t="shared" si="1"/>
        <v>36.170750077533121</v>
      </c>
      <c r="P29" s="9"/>
    </row>
    <row r="30" spans="1:16">
      <c r="A30" s="12"/>
      <c r="B30" s="25">
        <v>337.6</v>
      </c>
      <c r="C30" s="20" t="s">
        <v>33</v>
      </c>
      <c r="D30" s="46">
        <v>62114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62114</v>
      </c>
      <c r="O30" s="47">
        <f t="shared" si="1"/>
        <v>2.7519383279429355</v>
      </c>
      <c r="P30" s="9"/>
    </row>
    <row r="31" spans="1:16">
      <c r="A31" s="12"/>
      <c r="B31" s="25">
        <v>337.7</v>
      </c>
      <c r="C31" s="20" t="s">
        <v>118</v>
      </c>
      <c r="D31" s="46">
        <v>3201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3201</v>
      </c>
      <c r="O31" s="47">
        <f t="shared" si="1"/>
        <v>0.14181914846484428</v>
      </c>
      <c r="P31" s="9"/>
    </row>
    <row r="32" spans="1:16">
      <c r="A32" s="12"/>
      <c r="B32" s="25">
        <v>337.9</v>
      </c>
      <c r="C32" s="20" t="s">
        <v>34</v>
      </c>
      <c r="D32" s="46">
        <v>47513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47513</v>
      </c>
      <c r="O32" s="47">
        <f t="shared" si="1"/>
        <v>2.1050462983474372</v>
      </c>
      <c r="P32" s="9"/>
    </row>
    <row r="33" spans="1:16" ht="15.75">
      <c r="A33" s="29" t="s">
        <v>39</v>
      </c>
      <c r="B33" s="30"/>
      <c r="C33" s="31"/>
      <c r="D33" s="32">
        <f t="shared" ref="D33:M33" si="8">SUM(D34:D40)</f>
        <v>352721</v>
      </c>
      <c r="E33" s="32">
        <f t="shared" si="8"/>
        <v>1529634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5561650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7444005</v>
      </c>
      <c r="O33" s="45">
        <f t="shared" si="1"/>
        <v>329.80395197377163</v>
      </c>
      <c r="P33" s="10"/>
    </row>
    <row r="34" spans="1:16">
      <c r="A34" s="12"/>
      <c r="B34" s="25">
        <v>341.9</v>
      </c>
      <c r="C34" s="20" t="s">
        <v>100</v>
      </c>
      <c r="D34" s="46">
        <v>100</v>
      </c>
      <c r="E34" s="46">
        <v>56104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9">SUM(D34:M34)</f>
        <v>56204</v>
      </c>
      <c r="O34" s="47">
        <f t="shared" si="1"/>
        <v>2.4900979132515175</v>
      </c>
      <c r="P34" s="9"/>
    </row>
    <row r="35" spans="1:16">
      <c r="A35" s="12"/>
      <c r="B35" s="25">
        <v>342.9</v>
      </c>
      <c r="C35" s="20" t="s">
        <v>75</v>
      </c>
      <c r="D35" s="46">
        <v>0</v>
      </c>
      <c r="E35" s="46">
        <v>34746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34746</v>
      </c>
      <c r="O35" s="47">
        <f t="shared" si="1"/>
        <v>1.5394089761197998</v>
      </c>
      <c r="P35" s="9"/>
    </row>
    <row r="36" spans="1:16">
      <c r="A36" s="12"/>
      <c r="B36" s="25">
        <v>343.5</v>
      </c>
      <c r="C36" s="20" t="s">
        <v>85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501652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501652</v>
      </c>
      <c r="O36" s="47">
        <f t="shared" si="1"/>
        <v>22.225510610960967</v>
      </c>
      <c r="P36" s="9"/>
    </row>
    <row r="37" spans="1:16">
      <c r="A37" s="12"/>
      <c r="B37" s="25">
        <v>343.6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5059998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5059998</v>
      </c>
      <c r="O37" s="47">
        <f t="shared" ref="O37:O56" si="10">(N37/O$58)</f>
        <v>224.18138319082007</v>
      </c>
      <c r="P37" s="9"/>
    </row>
    <row r="38" spans="1:16">
      <c r="A38" s="12"/>
      <c r="B38" s="25">
        <v>343.9</v>
      </c>
      <c r="C38" s="20" t="s">
        <v>76</v>
      </c>
      <c r="D38" s="46">
        <v>0</v>
      </c>
      <c r="E38" s="46">
        <v>1438784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1438784</v>
      </c>
      <c r="O38" s="47">
        <f t="shared" si="10"/>
        <v>63.744805281112932</v>
      </c>
      <c r="P38" s="9"/>
    </row>
    <row r="39" spans="1:16">
      <c r="A39" s="12"/>
      <c r="B39" s="25">
        <v>347.2</v>
      </c>
      <c r="C39" s="20" t="s">
        <v>45</v>
      </c>
      <c r="D39" s="46">
        <v>180871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180871</v>
      </c>
      <c r="O39" s="47">
        <f t="shared" si="10"/>
        <v>8.0134243055247882</v>
      </c>
      <c r="P39" s="9"/>
    </row>
    <row r="40" spans="1:16">
      <c r="A40" s="12"/>
      <c r="B40" s="25">
        <v>349</v>
      </c>
      <c r="C40" s="20" t="s">
        <v>1</v>
      </c>
      <c r="D40" s="46">
        <v>171750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171750</v>
      </c>
      <c r="O40" s="47">
        <f t="shared" si="10"/>
        <v>7.6093216959815697</v>
      </c>
      <c r="P40" s="9"/>
    </row>
    <row r="41" spans="1:16" ht="15.75">
      <c r="A41" s="29" t="s">
        <v>40</v>
      </c>
      <c r="B41" s="30"/>
      <c r="C41" s="31"/>
      <c r="D41" s="32">
        <f t="shared" ref="D41:M41" si="11">SUM(D42:D44)</f>
        <v>37598</v>
      </c>
      <c r="E41" s="32">
        <f t="shared" si="11"/>
        <v>500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ref="N41:N56" si="12">SUM(D41:M41)</f>
        <v>38098</v>
      </c>
      <c r="O41" s="45">
        <f t="shared" si="10"/>
        <v>1.6879181250276905</v>
      </c>
      <c r="P41" s="10"/>
    </row>
    <row r="42" spans="1:16">
      <c r="A42" s="13"/>
      <c r="B42" s="39">
        <v>351.1</v>
      </c>
      <c r="C42" s="21" t="s">
        <v>48</v>
      </c>
      <c r="D42" s="46">
        <v>30748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30748</v>
      </c>
      <c r="O42" s="47">
        <f t="shared" si="10"/>
        <v>1.3622790306145054</v>
      </c>
      <c r="P42" s="9"/>
    </row>
    <row r="43" spans="1:16">
      <c r="A43" s="13"/>
      <c r="B43" s="39">
        <v>354</v>
      </c>
      <c r="C43" s="21" t="s">
        <v>49</v>
      </c>
      <c r="D43" s="46">
        <v>6850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6850</v>
      </c>
      <c r="O43" s="47">
        <f t="shared" si="10"/>
        <v>0.30348677506534932</v>
      </c>
      <c r="P43" s="9"/>
    </row>
    <row r="44" spans="1:16">
      <c r="A44" s="13"/>
      <c r="B44" s="39">
        <v>359</v>
      </c>
      <c r="C44" s="21" t="s">
        <v>50</v>
      </c>
      <c r="D44" s="46">
        <v>0</v>
      </c>
      <c r="E44" s="46">
        <v>500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500</v>
      </c>
      <c r="O44" s="47">
        <f t="shared" si="10"/>
        <v>2.2152319347835719E-2</v>
      </c>
      <c r="P44" s="9"/>
    </row>
    <row r="45" spans="1:16" ht="15.75">
      <c r="A45" s="29" t="s">
        <v>4</v>
      </c>
      <c r="B45" s="30"/>
      <c r="C45" s="31"/>
      <c r="D45" s="32">
        <f t="shared" ref="D45:M45" si="13">SUM(D46:D51)</f>
        <v>100045</v>
      </c>
      <c r="E45" s="32">
        <f t="shared" si="13"/>
        <v>0</v>
      </c>
      <c r="F45" s="32">
        <f t="shared" si="13"/>
        <v>0</v>
      </c>
      <c r="G45" s="32">
        <f t="shared" si="13"/>
        <v>0</v>
      </c>
      <c r="H45" s="32">
        <f t="shared" si="13"/>
        <v>0</v>
      </c>
      <c r="I45" s="32">
        <f t="shared" si="13"/>
        <v>15675</v>
      </c>
      <c r="J45" s="32">
        <f t="shared" si="13"/>
        <v>0</v>
      </c>
      <c r="K45" s="32">
        <f t="shared" si="13"/>
        <v>2023008</v>
      </c>
      <c r="L45" s="32">
        <f t="shared" si="13"/>
        <v>0</v>
      </c>
      <c r="M45" s="32">
        <f t="shared" si="13"/>
        <v>0</v>
      </c>
      <c r="N45" s="32">
        <f t="shared" si="12"/>
        <v>2138728</v>
      </c>
      <c r="O45" s="45">
        <f t="shared" si="10"/>
        <v>94.755571308315979</v>
      </c>
      <c r="P45" s="10"/>
    </row>
    <row r="46" spans="1:16">
      <c r="A46" s="12"/>
      <c r="B46" s="25">
        <v>361.1</v>
      </c>
      <c r="C46" s="20" t="s">
        <v>51</v>
      </c>
      <c r="D46" s="46">
        <v>2744</v>
      </c>
      <c r="E46" s="46">
        <v>0</v>
      </c>
      <c r="F46" s="46">
        <v>0</v>
      </c>
      <c r="G46" s="46">
        <v>0</v>
      </c>
      <c r="H46" s="46">
        <v>0</v>
      </c>
      <c r="I46" s="46">
        <v>9675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12419</v>
      </c>
      <c r="O46" s="47">
        <f t="shared" si="10"/>
        <v>0.55021930796154361</v>
      </c>
      <c r="P46" s="9"/>
    </row>
    <row r="47" spans="1:16">
      <c r="A47" s="12"/>
      <c r="B47" s="25">
        <v>361.2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293853</v>
      </c>
      <c r="L47" s="46">
        <v>0</v>
      </c>
      <c r="M47" s="46">
        <v>0</v>
      </c>
      <c r="N47" s="46">
        <f t="shared" si="12"/>
        <v>293853</v>
      </c>
      <c r="O47" s="47">
        <f t="shared" si="10"/>
        <v>13.019050994639139</v>
      </c>
      <c r="P47" s="9"/>
    </row>
    <row r="48" spans="1:16">
      <c r="A48" s="12"/>
      <c r="B48" s="25">
        <v>361.3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1029297</v>
      </c>
      <c r="L48" s="46">
        <v>0</v>
      </c>
      <c r="M48" s="46">
        <v>0</v>
      </c>
      <c r="N48" s="46">
        <f t="shared" si="12"/>
        <v>1029297</v>
      </c>
      <c r="O48" s="47">
        <f t="shared" si="10"/>
        <v>45.60263169553852</v>
      </c>
      <c r="P48" s="9"/>
    </row>
    <row r="49" spans="1:119">
      <c r="A49" s="12"/>
      <c r="B49" s="25">
        <v>364</v>
      </c>
      <c r="C49" s="20" t="s">
        <v>102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6000</v>
      </c>
      <c r="O49" s="47">
        <f t="shared" si="10"/>
        <v>0.26582783217402861</v>
      </c>
      <c r="P49" s="9"/>
    </row>
    <row r="50" spans="1:119">
      <c r="A50" s="12"/>
      <c r="B50" s="25">
        <v>366</v>
      </c>
      <c r="C50" s="20" t="s">
        <v>78</v>
      </c>
      <c r="D50" s="46">
        <v>97301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97301</v>
      </c>
      <c r="O50" s="47">
        <f t="shared" si="10"/>
        <v>4.3108856497275267</v>
      </c>
      <c r="P50" s="9"/>
    </row>
    <row r="51" spans="1:119">
      <c r="A51" s="12"/>
      <c r="B51" s="25">
        <v>368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699858</v>
      </c>
      <c r="L51" s="46">
        <v>0</v>
      </c>
      <c r="M51" s="46">
        <v>0</v>
      </c>
      <c r="N51" s="46">
        <f t="shared" si="12"/>
        <v>699858</v>
      </c>
      <c r="O51" s="47">
        <f t="shared" si="10"/>
        <v>31.00695582827522</v>
      </c>
      <c r="P51" s="9"/>
    </row>
    <row r="52" spans="1:119" ht="15.75">
      <c r="A52" s="29" t="s">
        <v>41</v>
      </c>
      <c r="B52" s="30"/>
      <c r="C52" s="31"/>
      <c r="D52" s="32">
        <f t="shared" ref="D52:M52" si="14">SUM(D53:D55)</f>
        <v>3300000</v>
      </c>
      <c r="E52" s="32">
        <f t="shared" si="14"/>
        <v>241022</v>
      </c>
      <c r="F52" s="32">
        <f t="shared" si="14"/>
        <v>0</v>
      </c>
      <c r="G52" s="32">
        <f t="shared" si="14"/>
        <v>1494888</v>
      </c>
      <c r="H52" s="32">
        <f t="shared" si="14"/>
        <v>0</v>
      </c>
      <c r="I52" s="32">
        <f t="shared" si="14"/>
        <v>0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 t="shared" si="12"/>
        <v>5035910</v>
      </c>
      <c r="O52" s="45">
        <f t="shared" si="10"/>
        <v>223.11417305391873</v>
      </c>
      <c r="P52" s="9"/>
    </row>
    <row r="53" spans="1:119">
      <c r="A53" s="12"/>
      <c r="B53" s="25">
        <v>381</v>
      </c>
      <c r="C53" s="20" t="s">
        <v>57</v>
      </c>
      <c r="D53" s="46">
        <v>0</v>
      </c>
      <c r="E53" s="46">
        <v>241022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241022</v>
      </c>
      <c r="O53" s="47">
        <f t="shared" si="10"/>
        <v>10.678392627708121</v>
      </c>
      <c r="P53" s="9"/>
    </row>
    <row r="54" spans="1:119">
      <c r="A54" s="12"/>
      <c r="B54" s="25">
        <v>384</v>
      </c>
      <c r="C54" s="20" t="s">
        <v>80</v>
      </c>
      <c r="D54" s="46">
        <v>3300000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3300000</v>
      </c>
      <c r="O54" s="47">
        <f t="shared" si="10"/>
        <v>146.20530769571573</v>
      </c>
      <c r="P54" s="9"/>
    </row>
    <row r="55" spans="1:119" ht="15.75" thickBot="1">
      <c r="A55" s="12"/>
      <c r="B55" s="25">
        <v>389.9</v>
      </c>
      <c r="C55" s="20" t="s">
        <v>119</v>
      </c>
      <c r="D55" s="46">
        <v>0</v>
      </c>
      <c r="E55" s="46">
        <v>0</v>
      </c>
      <c r="F55" s="46">
        <v>0</v>
      </c>
      <c r="G55" s="46">
        <v>1494888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1494888</v>
      </c>
      <c r="O55" s="47">
        <f t="shared" si="10"/>
        <v>66.230472730494881</v>
      </c>
      <c r="P55" s="9"/>
    </row>
    <row r="56" spans="1:119" ht="16.5" thickBot="1">
      <c r="A56" s="14" t="s">
        <v>46</v>
      </c>
      <c r="B56" s="23"/>
      <c r="C56" s="22"/>
      <c r="D56" s="15">
        <f t="shared" ref="D56:M56" si="15">SUM(D5,D13,D19,D33,D41,D45,D52)</f>
        <v>16608017</v>
      </c>
      <c r="E56" s="15">
        <f t="shared" si="15"/>
        <v>3516208</v>
      </c>
      <c r="F56" s="15">
        <f t="shared" si="15"/>
        <v>0</v>
      </c>
      <c r="G56" s="15">
        <f t="shared" si="15"/>
        <v>1494888</v>
      </c>
      <c r="H56" s="15">
        <f t="shared" si="15"/>
        <v>0</v>
      </c>
      <c r="I56" s="15">
        <f t="shared" si="15"/>
        <v>5577325</v>
      </c>
      <c r="J56" s="15">
        <f t="shared" si="15"/>
        <v>0</v>
      </c>
      <c r="K56" s="15">
        <f t="shared" si="15"/>
        <v>2023008</v>
      </c>
      <c r="L56" s="15">
        <f t="shared" si="15"/>
        <v>0</v>
      </c>
      <c r="M56" s="15">
        <f t="shared" si="15"/>
        <v>0</v>
      </c>
      <c r="N56" s="15">
        <f t="shared" si="12"/>
        <v>29219446</v>
      </c>
      <c r="O56" s="38">
        <f t="shared" si="10"/>
        <v>1294.5569979176819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120</v>
      </c>
      <c r="M58" s="48"/>
      <c r="N58" s="48"/>
      <c r="O58" s="43">
        <v>22571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35</v>
      </c>
      <c r="E3" s="68"/>
      <c r="F3" s="68"/>
      <c r="G3" s="68"/>
      <c r="H3" s="69"/>
      <c r="I3" s="67" t="s">
        <v>36</v>
      </c>
      <c r="J3" s="69"/>
      <c r="K3" s="67" t="s">
        <v>38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59</v>
      </c>
      <c r="F4" s="34" t="s">
        <v>60</v>
      </c>
      <c r="G4" s="34" t="s">
        <v>61</v>
      </c>
      <c r="H4" s="34" t="s">
        <v>6</v>
      </c>
      <c r="I4" s="34" t="s">
        <v>7</v>
      </c>
      <c r="J4" s="35" t="s">
        <v>62</v>
      </c>
      <c r="K4" s="35" t="s">
        <v>8</v>
      </c>
      <c r="L4" s="35" t="s">
        <v>9</v>
      </c>
      <c r="M4" s="35" t="s">
        <v>10</v>
      </c>
      <c r="N4" s="35" t="s">
        <v>37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7609980</v>
      </c>
      <c r="E5" s="27">
        <f t="shared" si="0"/>
        <v>360980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7970960</v>
      </c>
      <c r="O5" s="33">
        <f t="shared" ref="O5:O50" si="1">(N5/O$52)</f>
        <v>362.31636363636363</v>
      </c>
      <c r="P5" s="6"/>
    </row>
    <row r="6" spans="1:133">
      <c r="A6" s="12"/>
      <c r="B6" s="25">
        <v>311</v>
      </c>
      <c r="C6" s="20" t="s">
        <v>3</v>
      </c>
      <c r="D6" s="46">
        <v>4906998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4906998</v>
      </c>
      <c r="O6" s="47">
        <f t="shared" si="1"/>
        <v>223.04536363636365</v>
      </c>
      <c r="P6" s="9"/>
    </row>
    <row r="7" spans="1:133">
      <c r="A7" s="12"/>
      <c r="B7" s="25">
        <v>312.41000000000003</v>
      </c>
      <c r="C7" s="20" t="s">
        <v>67</v>
      </c>
      <c r="D7" s="46">
        <v>0</v>
      </c>
      <c r="E7" s="46">
        <v>360980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360980</v>
      </c>
      <c r="O7" s="47">
        <f t="shared" si="1"/>
        <v>16.408181818181816</v>
      </c>
      <c r="P7" s="9"/>
    </row>
    <row r="8" spans="1:133">
      <c r="A8" s="12"/>
      <c r="B8" s="25">
        <v>314.10000000000002</v>
      </c>
      <c r="C8" s="20" t="s">
        <v>11</v>
      </c>
      <c r="D8" s="46">
        <v>1128129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1128129</v>
      </c>
      <c r="O8" s="47">
        <f t="shared" si="1"/>
        <v>51.278590909090909</v>
      </c>
      <c r="P8" s="9"/>
    </row>
    <row r="9" spans="1:133">
      <c r="A9" s="12"/>
      <c r="B9" s="25">
        <v>314.3</v>
      </c>
      <c r="C9" s="20" t="s">
        <v>12</v>
      </c>
      <c r="D9" s="46">
        <v>202526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202526</v>
      </c>
      <c r="O9" s="47">
        <f t="shared" si="1"/>
        <v>9.2057272727272732</v>
      </c>
      <c r="P9" s="9"/>
    </row>
    <row r="10" spans="1:133">
      <c r="A10" s="12"/>
      <c r="B10" s="25">
        <v>314.39999999999998</v>
      </c>
      <c r="C10" s="20" t="s">
        <v>13</v>
      </c>
      <c r="D10" s="46">
        <v>74418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74418</v>
      </c>
      <c r="O10" s="47">
        <f t="shared" si="1"/>
        <v>3.3826363636363634</v>
      </c>
      <c r="P10" s="9"/>
    </row>
    <row r="11" spans="1:133">
      <c r="A11" s="12"/>
      <c r="B11" s="25">
        <v>315</v>
      </c>
      <c r="C11" s="20" t="s">
        <v>94</v>
      </c>
      <c r="D11" s="46">
        <v>622034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622034</v>
      </c>
      <c r="O11" s="47">
        <f t="shared" si="1"/>
        <v>28.274272727272727</v>
      </c>
      <c r="P11" s="9"/>
    </row>
    <row r="12" spans="1:133">
      <c r="A12" s="12"/>
      <c r="B12" s="25">
        <v>316</v>
      </c>
      <c r="C12" s="20" t="s">
        <v>95</v>
      </c>
      <c r="D12" s="46">
        <v>675875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675875</v>
      </c>
      <c r="O12" s="47">
        <f t="shared" si="1"/>
        <v>30.72159090909091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1529795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1529795</v>
      </c>
      <c r="O13" s="45">
        <f t="shared" si="1"/>
        <v>69.536136363636359</v>
      </c>
      <c r="P13" s="10"/>
    </row>
    <row r="14" spans="1:133">
      <c r="A14" s="12"/>
      <c r="B14" s="25">
        <v>322</v>
      </c>
      <c r="C14" s="20" t="s">
        <v>0</v>
      </c>
      <c r="D14" s="46">
        <v>470429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470429</v>
      </c>
      <c r="O14" s="47">
        <f t="shared" si="1"/>
        <v>21.383136363636364</v>
      </c>
      <c r="P14" s="9"/>
    </row>
    <row r="15" spans="1:133">
      <c r="A15" s="12"/>
      <c r="B15" s="25">
        <v>323.10000000000002</v>
      </c>
      <c r="C15" s="20" t="s">
        <v>18</v>
      </c>
      <c r="D15" s="46">
        <v>877192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877192</v>
      </c>
      <c r="O15" s="47">
        <f t="shared" si="1"/>
        <v>39.872363636363637</v>
      </c>
      <c r="P15" s="9"/>
    </row>
    <row r="16" spans="1:133">
      <c r="A16" s="12"/>
      <c r="B16" s="25">
        <v>323.39999999999998</v>
      </c>
      <c r="C16" s="20" t="s">
        <v>19</v>
      </c>
      <c r="D16" s="46">
        <v>7836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7836</v>
      </c>
      <c r="O16" s="47">
        <f t="shared" si="1"/>
        <v>0.35618181818181816</v>
      </c>
      <c r="P16" s="9"/>
    </row>
    <row r="17" spans="1:16">
      <c r="A17" s="12"/>
      <c r="B17" s="25">
        <v>323.7</v>
      </c>
      <c r="C17" s="20" t="s">
        <v>20</v>
      </c>
      <c r="D17" s="46">
        <v>169315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169315</v>
      </c>
      <c r="O17" s="47">
        <f t="shared" si="1"/>
        <v>7.6961363636363638</v>
      </c>
      <c r="P17" s="9"/>
    </row>
    <row r="18" spans="1:16">
      <c r="A18" s="12"/>
      <c r="B18" s="25">
        <v>329</v>
      </c>
      <c r="C18" s="20" t="s">
        <v>70</v>
      </c>
      <c r="D18" s="46">
        <v>5023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5023</v>
      </c>
      <c r="O18" s="47">
        <f t="shared" si="1"/>
        <v>0.22831818181818181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SUM(D20:D28)</f>
        <v>2465505</v>
      </c>
      <c r="E19" s="32">
        <f t="shared" si="5"/>
        <v>1004352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3469857</v>
      </c>
      <c r="O19" s="45">
        <f t="shared" si="1"/>
        <v>157.72077272727273</v>
      </c>
      <c r="P19" s="10"/>
    </row>
    <row r="20" spans="1:16">
      <c r="A20" s="12"/>
      <c r="B20" s="25">
        <v>331.69</v>
      </c>
      <c r="C20" s="20" t="s">
        <v>25</v>
      </c>
      <c r="D20" s="46">
        <v>142535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142535</v>
      </c>
      <c r="O20" s="47">
        <f t="shared" si="1"/>
        <v>6.478863636363636</v>
      </c>
      <c r="P20" s="9"/>
    </row>
    <row r="21" spans="1:16">
      <c r="A21" s="12"/>
      <c r="B21" s="25">
        <v>334.9</v>
      </c>
      <c r="C21" s="20" t="s">
        <v>84</v>
      </c>
      <c r="D21" s="46">
        <v>3320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3320</v>
      </c>
      <c r="O21" s="47">
        <f t="shared" si="1"/>
        <v>0.15090909090909091</v>
      </c>
      <c r="P21" s="9"/>
    </row>
    <row r="22" spans="1:16">
      <c r="A22" s="12"/>
      <c r="B22" s="25">
        <v>335.12</v>
      </c>
      <c r="C22" s="20" t="s">
        <v>96</v>
      </c>
      <c r="D22" s="46">
        <v>415154</v>
      </c>
      <c r="E22" s="46">
        <v>223544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638698</v>
      </c>
      <c r="O22" s="47">
        <f t="shared" si="1"/>
        <v>29.031727272727274</v>
      </c>
      <c r="P22" s="9"/>
    </row>
    <row r="23" spans="1:16">
      <c r="A23" s="12"/>
      <c r="B23" s="25">
        <v>335.14</v>
      </c>
      <c r="C23" s="20" t="s">
        <v>97</v>
      </c>
      <c r="D23" s="46">
        <v>10864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10864</v>
      </c>
      <c r="O23" s="47">
        <f t="shared" si="1"/>
        <v>0.49381818181818182</v>
      </c>
      <c r="P23" s="9"/>
    </row>
    <row r="24" spans="1:16">
      <c r="A24" s="12"/>
      <c r="B24" s="25">
        <v>335.15</v>
      </c>
      <c r="C24" s="20" t="s">
        <v>98</v>
      </c>
      <c r="D24" s="46">
        <v>6761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6761</v>
      </c>
      <c r="O24" s="47">
        <f t="shared" si="1"/>
        <v>0.30731818181818182</v>
      </c>
      <c r="P24" s="9"/>
    </row>
    <row r="25" spans="1:16">
      <c r="A25" s="12"/>
      <c r="B25" s="25">
        <v>335.18</v>
      </c>
      <c r="C25" s="20" t="s">
        <v>99</v>
      </c>
      <c r="D25" s="46">
        <v>1494103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1494103</v>
      </c>
      <c r="O25" s="47">
        <f t="shared" si="1"/>
        <v>67.913772727272729</v>
      </c>
      <c r="P25" s="9"/>
    </row>
    <row r="26" spans="1:16">
      <c r="A26" s="12"/>
      <c r="B26" s="25">
        <v>335.9</v>
      </c>
      <c r="C26" s="20" t="s">
        <v>73</v>
      </c>
      <c r="D26" s="46">
        <v>14271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14271</v>
      </c>
      <c r="O26" s="47">
        <f t="shared" si="1"/>
        <v>0.64868181818181814</v>
      </c>
      <c r="P26" s="9"/>
    </row>
    <row r="27" spans="1:16">
      <c r="A27" s="12"/>
      <c r="B27" s="25">
        <v>337.4</v>
      </c>
      <c r="C27" s="20" t="s">
        <v>32</v>
      </c>
      <c r="D27" s="46">
        <v>0</v>
      </c>
      <c r="E27" s="46">
        <v>780808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780808</v>
      </c>
      <c r="O27" s="47">
        <f t="shared" si="1"/>
        <v>35.49127272727273</v>
      </c>
      <c r="P27" s="9"/>
    </row>
    <row r="28" spans="1:16">
      <c r="A28" s="12"/>
      <c r="B28" s="25">
        <v>337.9</v>
      </c>
      <c r="C28" s="20" t="s">
        <v>34</v>
      </c>
      <c r="D28" s="46">
        <v>378497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378497</v>
      </c>
      <c r="O28" s="47">
        <f t="shared" si="1"/>
        <v>17.204409090909092</v>
      </c>
      <c r="P28" s="9"/>
    </row>
    <row r="29" spans="1:16" ht="15.75">
      <c r="A29" s="29" t="s">
        <v>39</v>
      </c>
      <c r="B29" s="30"/>
      <c r="C29" s="31"/>
      <c r="D29" s="32">
        <f t="shared" ref="D29:M29" si="7">SUM(D30:D36)</f>
        <v>416229</v>
      </c>
      <c r="E29" s="32">
        <f t="shared" si="7"/>
        <v>5119241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5373041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10908511</v>
      </c>
      <c r="O29" s="45">
        <f t="shared" si="1"/>
        <v>495.84140909090911</v>
      </c>
      <c r="P29" s="10"/>
    </row>
    <row r="30" spans="1:16">
      <c r="A30" s="12"/>
      <c r="B30" s="25">
        <v>341.9</v>
      </c>
      <c r="C30" s="20" t="s">
        <v>100</v>
      </c>
      <c r="D30" s="46">
        <v>0</v>
      </c>
      <c r="E30" s="46">
        <v>534380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8">SUM(D30:M30)</f>
        <v>534380</v>
      </c>
      <c r="O30" s="47">
        <f t="shared" si="1"/>
        <v>24.29</v>
      </c>
      <c r="P30" s="9"/>
    </row>
    <row r="31" spans="1:16">
      <c r="A31" s="12"/>
      <c r="B31" s="25">
        <v>342.9</v>
      </c>
      <c r="C31" s="20" t="s">
        <v>75</v>
      </c>
      <c r="D31" s="46">
        <v>0</v>
      </c>
      <c r="E31" s="46">
        <v>51777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51777</v>
      </c>
      <c r="O31" s="47">
        <f t="shared" si="1"/>
        <v>2.3534999999999999</v>
      </c>
      <c r="P31" s="9"/>
    </row>
    <row r="32" spans="1:16">
      <c r="A32" s="12"/>
      <c r="B32" s="25">
        <v>343.5</v>
      </c>
      <c r="C32" s="20" t="s">
        <v>85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525373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525373</v>
      </c>
      <c r="O32" s="47">
        <f t="shared" si="1"/>
        <v>23.880590909090909</v>
      </c>
      <c r="P32" s="9"/>
    </row>
    <row r="33" spans="1:16">
      <c r="A33" s="12"/>
      <c r="B33" s="25">
        <v>343.6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4847668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4847668</v>
      </c>
      <c r="O33" s="47">
        <f t="shared" si="1"/>
        <v>220.34854545454544</v>
      </c>
      <c r="P33" s="9"/>
    </row>
    <row r="34" spans="1:16">
      <c r="A34" s="12"/>
      <c r="B34" s="25">
        <v>343.9</v>
      </c>
      <c r="C34" s="20" t="s">
        <v>76</v>
      </c>
      <c r="D34" s="46">
        <v>0</v>
      </c>
      <c r="E34" s="46">
        <v>4533084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4533084</v>
      </c>
      <c r="O34" s="47">
        <f t="shared" si="1"/>
        <v>206.04927272727272</v>
      </c>
      <c r="P34" s="9"/>
    </row>
    <row r="35" spans="1:16">
      <c r="A35" s="12"/>
      <c r="B35" s="25">
        <v>347.2</v>
      </c>
      <c r="C35" s="20" t="s">
        <v>45</v>
      </c>
      <c r="D35" s="46">
        <v>178501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178501</v>
      </c>
      <c r="O35" s="47">
        <f t="shared" si="1"/>
        <v>8.1136818181818189</v>
      </c>
      <c r="P35" s="9"/>
    </row>
    <row r="36" spans="1:16">
      <c r="A36" s="12"/>
      <c r="B36" s="25">
        <v>349</v>
      </c>
      <c r="C36" s="20" t="s">
        <v>1</v>
      </c>
      <c r="D36" s="46">
        <v>237728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237728</v>
      </c>
      <c r="O36" s="47">
        <f t="shared" si="1"/>
        <v>10.805818181818182</v>
      </c>
      <c r="P36" s="9"/>
    </row>
    <row r="37" spans="1:16" ht="15.75">
      <c r="A37" s="29" t="s">
        <v>40</v>
      </c>
      <c r="B37" s="30"/>
      <c r="C37" s="31"/>
      <c r="D37" s="32">
        <f t="shared" ref="D37:M37" si="9">SUM(D38:D40)</f>
        <v>132841</v>
      </c>
      <c r="E37" s="32">
        <f t="shared" si="9"/>
        <v>8567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50" si="10">SUM(D37:M37)</f>
        <v>141408</v>
      </c>
      <c r="O37" s="45">
        <f t="shared" si="1"/>
        <v>6.4276363636363634</v>
      </c>
      <c r="P37" s="10"/>
    </row>
    <row r="38" spans="1:16">
      <c r="A38" s="13"/>
      <c r="B38" s="39">
        <v>351.1</v>
      </c>
      <c r="C38" s="21" t="s">
        <v>48</v>
      </c>
      <c r="D38" s="46">
        <v>37079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37079</v>
      </c>
      <c r="O38" s="47">
        <f t="shared" si="1"/>
        <v>1.6854090909090909</v>
      </c>
      <c r="P38" s="9"/>
    </row>
    <row r="39" spans="1:16">
      <c r="A39" s="13"/>
      <c r="B39" s="39">
        <v>356</v>
      </c>
      <c r="C39" s="21" t="s">
        <v>101</v>
      </c>
      <c r="D39" s="46">
        <v>95762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95762</v>
      </c>
      <c r="O39" s="47">
        <f t="shared" si="1"/>
        <v>4.3528181818181819</v>
      </c>
      <c r="P39" s="9"/>
    </row>
    <row r="40" spans="1:16">
      <c r="A40" s="13"/>
      <c r="B40" s="39">
        <v>359</v>
      </c>
      <c r="C40" s="21" t="s">
        <v>50</v>
      </c>
      <c r="D40" s="46">
        <v>0</v>
      </c>
      <c r="E40" s="46">
        <v>8567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8567</v>
      </c>
      <c r="O40" s="47">
        <f t="shared" si="1"/>
        <v>0.38940909090909093</v>
      </c>
      <c r="P40" s="9"/>
    </row>
    <row r="41" spans="1:16" ht="15.75">
      <c r="A41" s="29" t="s">
        <v>4</v>
      </c>
      <c r="B41" s="30"/>
      <c r="C41" s="31"/>
      <c r="D41" s="32">
        <f t="shared" ref="D41:M41" si="11">SUM(D42:D47)</f>
        <v>109599</v>
      </c>
      <c r="E41" s="32">
        <f t="shared" si="11"/>
        <v>0</v>
      </c>
      <c r="F41" s="32">
        <f t="shared" si="11"/>
        <v>0</v>
      </c>
      <c r="G41" s="32">
        <f t="shared" si="11"/>
        <v>2191301</v>
      </c>
      <c r="H41" s="32">
        <f t="shared" si="11"/>
        <v>0</v>
      </c>
      <c r="I41" s="32">
        <f t="shared" si="11"/>
        <v>9344</v>
      </c>
      <c r="J41" s="32">
        <f t="shared" si="11"/>
        <v>0</v>
      </c>
      <c r="K41" s="32">
        <f t="shared" si="11"/>
        <v>2244513</v>
      </c>
      <c r="L41" s="32">
        <f t="shared" si="11"/>
        <v>0</v>
      </c>
      <c r="M41" s="32">
        <f t="shared" si="11"/>
        <v>0</v>
      </c>
      <c r="N41" s="32">
        <f t="shared" si="10"/>
        <v>4554757</v>
      </c>
      <c r="O41" s="45">
        <f t="shared" si="1"/>
        <v>207.03440909090909</v>
      </c>
      <c r="P41" s="10"/>
    </row>
    <row r="42" spans="1:16">
      <c r="A42" s="12"/>
      <c r="B42" s="25">
        <v>361.1</v>
      </c>
      <c r="C42" s="20" t="s">
        <v>51</v>
      </c>
      <c r="D42" s="46">
        <v>4648</v>
      </c>
      <c r="E42" s="46">
        <v>0</v>
      </c>
      <c r="F42" s="46">
        <v>0</v>
      </c>
      <c r="G42" s="46">
        <v>0</v>
      </c>
      <c r="H42" s="46">
        <v>0</v>
      </c>
      <c r="I42" s="46">
        <v>9344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13992</v>
      </c>
      <c r="O42" s="47">
        <f t="shared" si="1"/>
        <v>0.63600000000000001</v>
      </c>
      <c r="P42" s="9"/>
    </row>
    <row r="43" spans="1:16">
      <c r="A43" s="12"/>
      <c r="B43" s="25">
        <v>361.2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333467</v>
      </c>
      <c r="L43" s="46">
        <v>0</v>
      </c>
      <c r="M43" s="46">
        <v>0</v>
      </c>
      <c r="N43" s="46">
        <f t="shared" si="10"/>
        <v>333467</v>
      </c>
      <c r="O43" s="47">
        <f t="shared" si="1"/>
        <v>15.157590909090908</v>
      </c>
      <c r="P43" s="9"/>
    </row>
    <row r="44" spans="1:16">
      <c r="A44" s="12"/>
      <c r="B44" s="25">
        <v>361.3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1320146</v>
      </c>
      <c r="L44" s="46">
        <v>0</v>
      </c>
      <c r="M44" s="46">
        <v>0</v>
      </c>
      <c r="N44" s="46">
        <f t="shared" si="10"/>
        <v>1320146</v>
      </c>
      <c r="O44" s="47">
        <f t="shared" si="1"/>
        <v>60.00663636363636</v>
      </c>
      <c r="P44" s="9"/>
    </row>
    <row r="45" spans="1:16">
      <c r="A45" s="12"/>
      <c r="B45" s="25">
        <v>364</v>
      </c>
      <c r="C45" s="20" t="s">
        <v>102</v>
      </c>
      <c r="D45" s="46">
        <v>8250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8250</v>
      </c>
      <c r="O45" s="47">
        <f t="shared" si="1"/>
        <v>0.375</v>
      </c>
      <c r="P45" s="9"/>
    </row>
    <row r="46" spans="1:16">
      <c r="A46" s="12"/>
      <c r="B46" s="25">
        <v>366</v>
      </c>
      <c r="C46" s="20" t="s">
        <v>78</v>
      </c>
      <c r="D46" s="46">
        <v>96701</v>
      </c>
      <c r="E46" s="46">
        <v>0</v>
      </c>
      <c r="F46" s="46">
        <v>0</v>
      </c>
      <c r="G46" s="46">
        <v>2191301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2288002</v>
      </c>
      <c r="O46" s="47">
        <f t="shared" si="1"/>
        <v>104.00009090909091</v>
      </c>
      <c r="P46" s="9"/>
    </row>
    <row r="47" spans="1:16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590900</v>
      </c>
      <c r="L47" s="46">
        <v>0</v>
      </c>
      <c r="M47" s="46">
        <v>0</v>
      </c>
      <c r="N47" s="46">
        <f t="shared" si="10"/>
        <v>590900</v>
      </c>
      <c r="O47" s="47">
        <f t="shared" si="1"/>
        <v>26.859090909090909</v>
      </c>
      <c r="P47" s="9"/>
    </row>
    <row r="48" spans="1:16" ht="15.75">
      <c r="A48" s="29" t="s">
        <v>41</v>
      </c>
      <c r="B48" s="30"/>
      <c r="C48" s="31"/>
      <c r="D48" s="32">
        <f t="shared" ref="D48:M48" si="12">SUM(D49:D49)</f>
        <v>0</v>
      </c>
      <c r="E48" s="32">
        <f t="shared" si="12"/>
        <v>2058000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2058000</v>
      </c>
      <c r="O48" s="45">
        <f t="shared" si="1"/>
        <v>93.545454545454547</v>
      </c>
      <c r="P48" s="9"/>
    </row>
    <row r="49" spans="1:119" ht="15.75" thickBot="1">
      <c r="A49" s="12"/>
      <c r="B49" s="25">
        <v>384</v>
      </c>
      <c r="C49" s="20" t="s">
        <v>80</v>
      </c>
      <c r="D49" s="46">
        <v>0</v>
      </c>
      <c r="E49" s="46">
        <v>2058000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2058000</v>
      </c>
      <c r="O49" s="47">
        <f t="shared" si="1"/>
        <v>93.545454545454547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3">SUM(D5,D13,D19,D29,D37,D41,D48)</f>
        <v>12263949</v>
      </c>
      <c r="E50" s="15">
        <f t="shared" si="13"/>
        <v>8551140</v>
      </c>
      <c r="F50" s="15">
        <f t="shared" si="13"/>
        <v>0</v>
      </c>
      <c r="G50" s="15">
        <f t="shared" si="13"/>
        <v>2191301</v>
      </c>
      <c r="H50" s="15">
        <f t="shared" si="13"/>
        <v>0</v>
      </c>
      <c r="I50" s="15">
        <f t="shared" si="13"/>
        <v>5382385</v>
      </c>
      <c r="J50" s="15">
        <f t="shared" si="13"/>
        <v>0</v>
      </c>
      <c r="K50" s="15">
        <f t="shared" si="13"/>
        <v>2244513</v>
      </c>
      <c r="L50" s="15">
        <f t="shared" si="13"/>
        <v>0</v>
      </c>
      <c r="M50" s="15">
        <f t="shared" si="13"/>
        <v>0</v>
      </c>
      <c r="N50" s="15">
        <f t="shared" si="10"/>
        <v>30633288</v>
      </c>
      <c r="O50" s="38">
        <f t="shared" si="1"/>
        <v>1392.4221818181818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103</v>
      </c>
      <c r="M52" s="48"/>
      <c r="N52" s="48"/>
      <c r="O52" s="43">
        <v>22000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2022-11-03T20:05:39Z</cp:lastPrinted>
  <dcterms:created xsi:type="dcterms:W3CDTF">2000-08-31T21:26:31Z</dcterms:created>
  <dcterms:modified xsi:type="dcterms:W3CDTF">2023-05-02T21:51:29Z</dcterms:modified>
</cp:coreProperties>
</file>