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'2008'!$A$1:$O$45</definedName>
    <definedName name="_xlnm.Print_Area" localSheetId="12">'2009'!$A$1:$O$47</definedName>
    <definedName name="_xlnm.Print_Area" localSheetId="11">'2010'!$A$1:$O$48</definedName>
    <definedName name="_xlnm.Print_Area" localSheetId="10">'2011'!$A$1:$O$49</definedName>
    <definedName name="_xlnm.Print_Area" localSheetId="9">'2012'!$A$1:$O$47</definedName>
    <definedName name="_xlnm.Print_Area" localSheetId="8">'2013'!$A$1:$O$48</definedName>
    <definedName name="_xlnm.Print_Area" localSheetId="7">'2014'!$A$1:$O$46</definedName>
    <definedName name="_xlnm.Print_Area" localSheetId="6">'2015'!$A$1:$O$46</definedName>
    <definedName name="_xlnm.Print_Area" localSheetId="5">'2016'!$A$1:$O$44</definedName>
    <definedName name="_xlnm.Print_Area" localSheetId="4">'2017'!$A$1:$O$46</definedName>
    <definedName name="_xlnm.Print_Area" localSheetId="3">'2018'!$A$1:$O$46</definedName>
    <definedName name="_xlnm.Print_Area" localSheetId="2">'2019'!$A$1:$O$44</definedName>
    <definedName name="_xlnm.Print_Area" localSheetId="1">'2020'!$A$1:$O$45</definedName>
    <definedName name="_xlnm.Print_Area" localSheetId="0">'2021'!$A$1:$P$42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O37" i="46" l="1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O16" i="46"/>
  <c r="P16" i="46" s="1"/>
  <c r="O15" i="46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N10" i="46"/>
  <c r="M10" i="46"/>
  <c r="L10" i="46"/>
  <c r="K10" i="46"/>
  <c r="J10" i="46"/>
  <c r="I10" i="46"/>
  <c r="H10" i="46"/>
  <c r="G10" i="46"/>
  <c r="F10" i="46"/>
  <c r="E10" i="46"/>
  <c r="D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36" i="42"/>
  <c r="O36" i="42" s="1"/>
  <c r="N8" i="42"/>
  <c r="O8" i="42"/>
  <c r="N39" i="44"/>
  <c r="O39" i="44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1" i="43"/>
  <c r="O41" i="43" s="1"/>
  <c r="M40" i="43"/>
  <c r="L40" i="43"/>
  <c r="K40" i="43"/>
  <c r="J40" i="43"/>
  <c r="N40" i="43" s="1"/>
  <c r="O40" i="43" s="1"/>
  <c r="I40" i="43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D42" i="42"/>
  <c r="N33" i="42"/>
  <c r="O33" i="42" s="1"/>
  <c r="M32" i="42"/>
  <c r="L32" i="42"/>
  <c r="K32" i="42"/>
  <c r="J32" i="42"/>
  <c r="I32" i="42"/>
  <c r="H32" i="42"/>
  <c r="G32" i="42"/>
  <c r="F32" i="42"/>
  <c r="E32" i="42"/>
  <c r="N32" i="42"/>
  <c r="O32" i="42" s="1"/>
  <c r="D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7" i="42"/>
  <c r="O7" i="42" s="1"/>
  <c r="N6" i="42"/>
  <c r="O6" i="42" s="1"/>
  <c r="M5" i="42"/>
  <c r="L5" i="42"/>
  <c r="K5" i="42"/>
  <c r="K42" i="42" s="1"/>
  <c r="J5" i="42"/>
  <c r="I5" i="42"/>
  <c r="I42" i="42" s="1"/>
  <c r="H5" i="42"/>
  <c r="G5" i="42"/>
  <c r="F5" i="42"/>
  <c r="E5" i="42"/>
  <c r="D5" i="42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42" i="40" s="1"/>
  <c r="L5" i="40"/>
  <c r="L42" i="40" s="1"/>
  <c r="K5" i="40"/>
  <c r="K42" i="40" s="1"/>
  <c r="J5" i="40"/>
  <c r="J42" i="40" s="1"/>
  <c r="I5" i="40"/>
  <c r="I42" i="40" s="1"/>
  <c r="H5" i="40"/>
  <c r="H42" i="40" s="1"/>
  <c r="G5" i="40"/>
  <c r="G42" i="40" s="1"/>
  <c r="F5" i="40"/>
  <c r="F42" i="40" s="1"/>
  <c r="E5" i="40"/>
  <c r="E42" i="40" s="1"/>
  <c r="D5" i="40"/>
  <c r="N41" i="39"/>
  <c r="O41" i="39"/>
  <c r="N40" i="39"/>
  <c r="O40" i="39"/>
  <c r="M39" i="39"/>
  <c r="L39" i="39"/>
  <c r="K39" i="39"/>
  <c r="J39" i="39"/>
  <c r="I39" i="39"/>
  <c r="H39" i="39"/>
  <c r="G39" i="39"/>
  <c r="N39" i="39" s="1"/>
  <c r="O39" i="39" s="1"/>
  <c r="F39" i="39"/>
  <c r="E39" i="39"/>
  <c r="D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42" i="39" s="1"/>
  <c r="L5" i="39"/>
  <c r="L42" i="39"/>
  <c r="K5" i="39"/>
  <c r="J5" i="39"/>
  <c r="J42" i="39" s="1"/>
  <c r="I5" i="39"/>
  <c r="H5" i="39"/>
  <c r="H42" i="39"/>
  <c r="G5" i="39"/>
  <c r="F5" i="39"/>
  <c r="F42" i="39" s="1"/>
  <c r="E5" i="39"/>
  <c r="E42" i="39" s="1"/>
  <c r="D5" i="39"/>
  <c r="D42" i="39"/>
  <c r="N40" i="38"/>
  <c r="O40" i="38"/>
  <c r="N39" i="38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M29" i="38"/>
  <c r="L29" i="38"/>
  <c r="K29" i="38"/>
  <c r="J29" i="38"/>
  <c r="N29" i="38" s="1"/>
  <c r="O29" i="38" s="1"/>
  <c r="I29" i="38"/>
  <c r="H29" i="38"/>
  <c r="G29" i="38"/>
  <c r="F29" i="38"/>
  <c r="E29" i="38"/>
  <c r="D29" i="38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41" i="38" s="1"/>
  <c r="L5" i="38"/>
  <c r="K5" i="38"/>
  <c r="J5" i="38"/>
  <c r="J41" i="38" s="1"/>
  <c r="I5" i="38"/>
  <c r="I41" i="38" s="1"/>
  <c r="H5" i="38"/>
  <c r="G5" i="38"/>
  <c r="G41" i="38" s="1"/>
  <c r="F5" i="38"/>
  <c r="F41" i="38"/>
  <c r="E5" i="38"/>
  <c r="D5" i="38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/>
  <c r="N38" i="37"/>
  <c r="O38" i="37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M31" i="37"/>
  <c r="L31" i="37"/>
  <c r="K31" i="37"/>
  <c r="J31" i="37"/>
  <c r="I31" i="37"/>
  <c r="H31" i="37"/>
  <c r="G31" i="37"/>
  <c r="G44" i="37" s="1"/>
  <c r="F31" i="37"/>
  <c r="E31" i="37"/>
  <c r="D31" i="37"/>
  <c r="N30" i="37"/>
  <c r="O30" i="37" s="1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I22" i="37"/>
  <c r="N22" i="37" s="1"/>
  <c r="O22" i="37" s="1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I44" i="37" s="1"/>
  <c r="H14" i="37"/>
  <c r="G14" i="37"/>
  <c r="F14" i="37"/>
  <c r="E14" i="37"/>
  <c r="D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L5" i="37"/>
  <c r="L44" i="37" s="1"/>
  <c r="K5" i="37"/>
  <c r="K44" i="37" s="1"/>
  <c r="J5" i="37"/>
  <c r="I5" i="37"/>
  <c r="H5" i="37"/>
  <c r="H44" i="37" s="1"/>
  <c r="G5" i="37"/>
  <c r="F5" i="37"/>
  <c r="E5" i="37"/>
  <c r="D5" i="37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I43" i="36"/>
  <c r="H13" i="36"/>
  <c r="G13" i="36"/>
  <c r="F13" i="36"/>
  <c r="E13" i="36"/>
  <c r="D13" i="36"/>
  <c r="N12" i="36"/>
  <c r="O12" i="36" s="1"/>
  <c r="M11" i="36"/>
  <c r="L11" i="36"/>
  <c r="N11" i="36" s="1"/>
  <c r="O11" i="36" s="1"/>
  <c r="K11" i="36"/>
  <c r="J11" i="36"/>
  <c r="I11" i="36"/>
  <c r="H11" i="36"/>
  <c r="G11" i="36"/>
  <c r="F11" i="36"/>
  <c r="E11" i="36"/>
  <c r="D11" i="36"/>
  <c r="N10" i="36"/>
  <c r="O10" i="36" s="1"/>
  <c r="N9" i="36"/>
  <c r="O9" i="36"/>
  <c r="N8" i="36"/>
  <c r="O8" i="36" s="1"/>
  <c r="N7" i="36"/>
  <c r="O7" i="36" s="1"/>
  <c r="N6" i="36"/>
  <c r="O6" i="36" s="1"/>
  <c r="M5" i="36"/>
  <c r="M43" i="36" s="1"/>
  <c r="L5" i="36"/>
  <c r="K5" i="36"/>
  <c r="K43" i="36" s="1"/>
  <c r="J5" i="36"/>
  <c r="I5" i="36"/>
  <c r="H5" i="36"/>
  <c r="G5" i="36"/>
  <c r="G43" i="36" s="1"/>
  <c r="F5" i="36"/>
  <c r="E5" i="36"/>
  <c r="E43" i="36" s="1"/>
  <c r="D5" i="36"/>
  <c r="N5" i="36" s="1"/>
  <c r="O5" i="36" s="1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/>
  <c r="N18" i="35"/>
  <c r="O18" i="35"/>
  <c r="N17" i="35"/>
  <c r="O17" i="35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N13" i="35" s="1"/>
  <c r="O13" i="35" s="1"/>
  <c r="G13" i="35"/>
  <c r="F13" i="35"/>
  <c r="E13" i="35"/>
  <c r="D13" i="35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K5" i="35"/>
  <c r="K45" i="35" s="1"/>
  <c r="J5" i="35"/>
  <c r="J45" i="35" s="1"/>
  <c r="I5" i="35"/>
  <c r="H5" i="35"/>
  <c r="H45" i="35" s="1"/>
  <c r="G5" i="35"/>
  <c r="G45" i="35" s="1"/>
  <c r="F5" i="35"/>
  <c r="E5" i="35"/>
  <c r="N5" i="35" s="1"/>
  <c r="O5" i="35" s="1"/>
  <c r="D5" i="35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N41" i="34" s="1"/>
  <c r="O41" i="34" s="1"/>
  <c r="D41" i="34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G44" i="34" s="1"/>
  <c r="F34" i="34"/>
  <c r="E34" i="34"/>
  <c r="N34" i="34" s="1"/>
  <c r="O34" i="34" s="1"/>
  <c r="D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/>
  <c r="N24" i="34"/>
  <c r="O24" i="34" s="1"/>
  <c r="M23" i="34"/>
  <c r="M44" i="34" s="1"/>
  <c r="L23" i="34"/>
  <c r="K23" i="34"/>
  <c r="K44" i="34" s="1"/>
  <c r="J23" i="34"/>
  <c r="I23" i="34"/>
  <c r="I44" i="34" s="1"/>
  <c r="H23" i="34"/>
  <c r="G23" i="34"/>
  <c r="F23" i="34"/>
  <c r="N23" i="34" s="1"/>
  <c r="O23" i="34" s="1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N13" i="34"/>
  <c r="O13" i="34" s="1"/>
  <c r="D13" i="34"/>
  <c r="N12" i="34"/>
  <c r="O12" i="34"/>
  <c r="M11" i="34"/>
  <c r="L11" i="34"/>
  <c r="K11" i="34"/>
  <c r="J11" i="34"/>
  <c r="I11" i="34"/>
  <c r="H11" i="34"/>
  <c r="G11" i="34"/>
  <c r="F11" i="34"/>
  <c r="F44" i="34" s="1"/>
  <c r="E11" i="34"/>
  <c r="D11" i="34"/>
  <c r="N11" i="34" s="1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K5" i="34"/>
  <c r="J5" i="34"/>
  <c r="J44" i="34" s="1"/>
  <c r="I5" i="34"/>
  <c r="H5" i="34"/>
  <c r="H44" i="34" s="1"/>
  <c r="G5" i="34"/>
  <c r="F5" i="34"/>
  <c r="E5" i="34"/>
  <c r="E44" i="34" s="1"/>
  <c r="D5" i="34"/>
  <c r="N42" i="33"/>
  <c r="O42" i="33" s="1"/>
  <c r="N24" i="33"/>
  <c r="O24" i="33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/>
  <c r="N14" i="33"/>
  <c r="O14" i="33" s="1"/>
  <c r="N15" i="33"/>
  <c r="O15" i="33" s="1"/>
  <c r="N16" i="33"/>
  <c r="O16" i="33" s="1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 s="1"/>
  <c r="E23" i="33"/>
  <c r="F23" i="33"/>
  <c r="G23" i="33"/>
  <c r="H23" i="33"/>
  <c r="I23" i="33"/>
  <c r="J23" i="33"/>
  <c r="K23" i="33"/>
  <c r="K43" i="33" s="1"/>
  <c r="L23" i="33"/>
  <c r="M23" i="33"/>
  <c r="D23" i="33"/>
  <c r="N23" i="33" s="1"/>
  <c r="O23" i="33" s="1"/>
  <c r="E13" i="33"/>
  <c r="F13" i="33"/>
  <c r="G13" i="33"/>
  <c r="H13" i="33"/>
  <c r="I13" i="33"/>
  <c r="J13" i="33"/>
  <c r="K13" i="33"/>
  <c r="L13" i="33"/>
  <c r="M13" i="33"/>
  <c r="D13" i="33"/>
  <c r="N13" i="33"/>
  <c r="O13" i="33" s="1"/>
  <c r="E11" i="33"/>
  <c r="F11" i="33"/>
  <c r="G11" i="33"/>
  <c r="H11" i="33"/>
  <c r="I11" i="33"/>
  <c r="J11" i="33"/>
  <c r="K11" i="33"/>
  <c r="L11" i="33"/>
  <c r="M11" i="33"/>
  <c r="M43" i="33" s="1"/>
  <c r="D11" i="33"/>
  <c r="E5" i="33"/>
  <c r="E43" i="33" s="1"/>
  <c r="F5" i="33"/>
  <c r="G5" i="33"/>
  <c r="H5" i="33"/>
  <c r="H43" i="33" s="1"/>
  <c r="I5" i="33"/>
  <c r="J5" i="33"/>
  <c r="J43" i="33" s="1"/>
  <c r="K5" i="33"/>
  <c r="L5" i="33"/>
  <c r="L43" i="33" s="1"/>
  <c r="M5" i="33"/>
  <c r="D5" i="33"/>
  <c r="N5" i="33" s="1"/>
  <c r="O5" i="33" s="1"/>
  <c r="E40" i="33"/>
  <c r="F40" i="33"/>
  <c r="N40" i="33" s="1"/>
  <c r="O40" i="33" s="1"/>
  <c r="G40" i="33"/>
  <c r="H40" i="33"/>
  <c r="I40" i="33"/>
  <c r="J40" i="33"/>
  <c r="K40" i="33"/>
  <c r="L40" i="33"/>
  <c r="M40" i="33"/>
  <c r="D40" i="33"/>
  <c r="N41" i="33"/>
  <c r="O41" i="33" s="1"/>
  <c r="N36" i="33"/>
  <c r="O36" i="33"/>
  <c r="N37" i="33"/>
  <c r="O37" i="33"/>
  <c r="N38" i="33"/>
  <c r="O38" i="33" s="1"/>
  <c r="N39" i="33"/>
  <c r="O39" i="33" s="1"/>
  <c r="N35" i="33"/>
  <c r="O35" i="33" s="1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32" i="33"/>
  <c r="F32" i="33"/>
  <c r="G32" i="33"/>
  <c r="G43" i="33" s="1"/>
  <c r="H32" i="33"/>
  <c r="I32" i="33"/>
  <c r="J32" i="33"/>
  <c r="K32" i="33"/>
  <c r="L32" i="33"/>
  <c r="M32" i="33"/>
  <c r="D32" i="33"/>
  <c r="N32" i="33" s="1"/>
  <c r="O32" i="33" s="1"/>
  <c r="N33" i="33"/>
  <c r="O33" i="33"/>
  <c r="N12" i="33"/>
  <c r="O12" i="33"/>
  <c r="N7" i="33"/>
  <c r="O7" i="33" s="1"/>
  <c r="N8" i="33"/>
  <c r="O8" i="33" s="1"/>
  <c r="N9" i="33"/>
  <c r="O9" i="33"/>
  <c r="N10" i="33"/>
  <c r="O10" i="33"/>
  <c r="N6" i="33"/>
  <c r="O6" i="33" s="1"/>
  <c r="N11" i="33"/>
  <c r="O11" i="33" s="1"/>
  <c r="M45" i="35"/>
  <c r="N42" i="35"/>
  <c r="O42" i="35" s="1"/>
  <c r="N35" i="35"/>
  <c r="O35" i="35" s="1"/>
  <c r="I45" i="35"/>
  <c r="H43" i="36"/>
  <c r="L43" i="36"/>
  <c r="J43" i="36"/>
  <c r="N33" i="36"/>
  <c r="O33" i="36"/>
  <c r="D43" i="36"/>
  <c r="N13" i="36"/>
  <c r="O13" i="36" s="1"/>
  <c r="M44" i="37"/>
  <c r="F44" i="37"/>
  <c r="J44" i="37"/>
  <c r="N33" i="37"/>
  <c r="O33" i="37" s="1"/>
  <c r="N14" i="37"/>
  <c r="O14" i="37" s="1"/>
  <c r="E44" i="37"/>
  <c r="N44" i="37" s="1"/>
  <c r="O44" i="37" s="1"/>
  <c r="D44" i="37"/>
  <c r="N5" i="37"/>
  <c r="O5" i="37"/>
  <c r="K41" i="38"/>
  <c r="E41" i="38"/>
  <c r="N5" i="38"/>
  <c r="O5" i="38" s="1"/>
  <c r="N13" i="38"/>
  <c r="O13" i="38" s="1"/>
  <c r="D41" i="38"/>
  <c r="N20" i="38"/>
  <c r="O20" i="38" s="1"/>
  <c r="I43" i="33"/>
  <c r="F43" i="36"/>
  <c r="L44" i="34"/>
  <c r="D45" i="35"/>
  <c r="F43" i="33"/>
  <c r="N30" i="39"/>
  <c r="O30" i="39" s="1"/>
  <c r="N32" i="39"/>
  <c r="O32" i="39" s="1"/>
  <c r="N21" i="39"/>
  <c r="O21" i="39" s="1"/>
  <c r="N5" i="39"/>
  <c r="O5" i="39" s="1"/>
  <c r="L45" i="35"/>
  <c r="N12" i="37"/>
  <c r="O12" i="37"/>
  <c r="K42" i="39"/>
  <c r="N22" i="36"/>
  <c r="O22" i="36" s="1"/>
  <c r="N24" i="35"/>
  <c r="O24" i="35" s="1"/>
  <c r="N41" i="37"/>
  <c r="O41" i="37" s="1"/>
  <c r="N30" i="40"/>
  <c r="O30" i="40"/>
  <c r="N5" i="40"/>
  <c r="O5" i="40"/>
  <c r="N32" i="40"/>
  <c r="O32" i="40" s="1"/>
  <c r="N21" i="40"/>
  <c r="O21" i="40" s="1"/>
  <c r="N13" i="40"/>
  <c r="O13" i="40" s="1"/>
  <c r="M40" i="41"/>
  <c r="G40" i="41"/>
  <c r="K40" i="41"/>
  <c r="L40" i="41"/>
  <c r="N5" i="41"/>
  <c r="O5" i="41" s="1"/>
  <c r="J40" i="41"/>
  <c r="N12" i="41"/>
  <c r="O12" i="41"/>
  <c r="N22" i="41"/>
  <c r="O22" i="41"/>
  <c r="N32" i="41"/>
  <c r="O32" i="41" s="1"/>
  <c r="E40" i="41"/>
  <c r="I40" i="41"/>
  <c r="N38" i="41"/>
  <c r="O38" i="41"/>
  <c r="F40" i="41"/>
  <c r="H40" i="41"/>
  <c r="N34" i="41"/>
  <c r="O34" i="41"/>
  <c r="D40" i="41"/>
  <c r="N40" i="41" s="1"/>
  <c r="O40" i="41" s="1"/>
  <c r="N14" i="41"/>
  <c r="O14" i="41"/>
  <c r="N12" i="42"/>
  <c r="O12" i="42" s="1"/>
  <c r="N39" i="42"/>
  <c r="O39" i="42" s="1"/>
  <c r="N14" i="42"/>
  <c r="O14" i="42" s="1"/>
  <c r="K42" i="43"/>
  <c r="N10" i="43"/>
  <c r="O10" i="43"/>
  <c r="L42" i="43"/>
  <c r="N5" i="43"/>
  <c r="O5" i="43"/>
  <c r="M42" i="43"/>
  <c r="E42" i="43"/>
  <c r="N31" i="43"/>
  <c r="O31" i="43" s="1"/>
  <c r="J42" i="43"/>
  <c r="N42" i="43" s="1"/>
  <c r="O42" i="43" s="1"/>
  <c r="G42" i="43"/>
  <c r="N34" i="43"/>
  <c r="O34" i="43"/>
  <c r="F42" i="43"/>
  <c r="H42" i="43"/>
  <c r="I42" i="43"/>
  <c r="N22" i="43"/>
  <c r="O22" i="43"/>
  <c r="D42" i="43"/>
  <c r="N12" i="43"/>
  <c r="O12" i="43" s="1"/>
  <c r="N34" i="42"/>
  <c r="O34" i="42"/>
  <c r="E42" i="42"/>
  <c r="J42" i="42"/>
  <c r="H42" i="42"/>
  <c r="G42" i="42"/>
  <c r="M42" i="42"/>
  <c r="N5" i="42"/>
  <c r="O5" i="42" s="1"/>
  <c r="K40" i="44"/>
  <c r="N10" i="44"/>
  <c r="O10" i="44" s="1"/>
  <c r="M40" i="44"/>
  <c r="L40" i="44"/>
  <c r="N30" i="44"/>
  <c r="O30" i="44"/>
  <c r="J40" i="44"/>
  <c r="N5" i="44"/>
  <c r="O5" i="44" s="1"/>
  <c r="N32" i="44"/>
  <c r="O32" i="44"/>
  <c r="H40" i="44"/>
  <c r="F40" i="44"/>
  <c r="G40" i="44"/>
  <c r="E40" i="44"/>
  <c r="N22" i="44"/>
  <c r="O22" i="44" s="1"/>
  <c r="N12" i="44"/>
  <c r="O12" i="44" s="1"/>
  <c r="I40" i="44"/>
  <c r="N10" i="45"/>
  <c r="O10" i="45"/>
  <c r="N39" i="45"/>
  <c r="O39" i="45"/>
  <c r="N31" i="45"/>
  <c r="O31" i="45"/>
  <c r="N33" i="45"/>
  <c r="O33" i="45"/>
  <c r="E41" i="45"/>
  <c r="N22" i="45"/>
  <c r="O22" i="45"/>
  <c r="J41" i="45"/>
  <c r="G41" i="45"/>
  <c r="I41" i="45"/>
  <c r="N12" i="45"/>
  <c r="O12" i="45"/>
  <c r="K41" i="45"/>
  <c r="D41" i="45"/>
  <c r="N41" i="45" s="1"/>
  <c r="O41" i="45" s="1"/>
  <c r="F41" i="45"/>
  <c r="M41" i="45"/>
  <c r="H41" i="45"/>
  <c r="L41" i="45"/>
  <c r="N5" i="45"/>
  <c r="O5" i="45" s="1"/>
  <c r="O28" i="46" l="1"/>
  <c r="P28" i="46" s="1"/>
  <c r="O36" i="46"/>
  <c r="P36" i="46" s="1"/>
  <c r="O30" i="46"/>
  <c r="P30" i="46" s="1"/>
  <c r="D38" i="46"/>
  <c r="E38" i="46"/>
  <c r="G38" i="46"/>
  <c r="K38" i="46"/>
  <c r="J38" i="46"/>
  <c r="M38" i="46"/>
  <c r="N38" i="46"/>
  <c r="F38" i="46"/>
  <c r="L38" i="46"/>
  <c r="N42" i="39"/>
  <c r="O42" i="39" s="1"/>
  <c r="G42" i="39"/>
  <c r="E45" i="35"/>
  <c r="N45" i="35" s="1"/>
  <c r="O45" i="35" s="1"/>
  <c r="D43" i="33"/>
  <c r="N43" i="33" s="1"/>
  <c r="O43" i="33" s="1"/>
  <c r="D42" i="40"/>
  <c r="N42" i="40" s="1"/>
  <c r="O42" i="40" s="1"/>
  <c r="F42" i="42"/>
  <c r="N43" i="36"/>
  <c r="O43" i="36" s="1"/>
  <c r="F45" i="35"/>
  <c r="D44" i="34"/>
  <c r="N44" i="34" s="1"/>
  <c r="O44" i="34" s="1"/>
  <c r="N41" i="36"/>
  <c r="O41" i="36" s="1"/>
  <c r="L41" i="38"/>
  <c r="N41" i="38" s="1"/>
  <c r="O41" i="38" s="1"/>
  <c r="N5" i="34"/>
  <c r="O5" i="34" s="1"/>
  <c r="I42" i="39"/>
  <c r="O5" i="46"/>
  <c r="P5" i="46" s="1"/>
  <c r="O10" i="46"/>
  <c r="P10" i="46" s="1"/>
  <c r="H41" i="38"/>
  <c r="N13" i="39"/>
  <c r="O13" i="39" s="1"/>
  <c r="L42" i="42"/>
  <c r="N37" i="38"/>
  <c r="O37" i="38" s="1"/>
  <c r="O12" i="46"/>
  <c r="P12" i="46" s="1"/>
  <c r="N31" i="37"/>
  <c r="O31" i="37" s="1"/>
  <c r="O20" i="46"/>
  <c r="P20" i="46" s="1"/>
  <c r="H38" i="46"/>
  <c r="D40" i="44"/>
  <c r="N40" i="44" s="1"/>
  <c r="O40" i="44" s="1"/>
  <c r="I38" i="46"/>
  <c r="O38" i="46" l="1"/>
  <c r="P38" i="46" s="1"/>
  <c r="N42" i="42"/>
  <c r="O42" i="42" s="1"/>
</calcChain>
</file>

<file path=xl/sharedStrings.xml><?xml version="1.0" encoding="utf-8"?>
<sst xmlns="http://schemas.openxmlformats.org/spreadsheetml/2006/main" count="812" uniqueCount="130">
  <si>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</si>
  <si>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</si>
  <si>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</si>
  <si>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</si>
  <si>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</si>
  <si>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</si>
  <si>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</si>
  <si>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</si>
  <si>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</si>
  <si>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</si>
  <si>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</si>
  <si>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</si>
  <si>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</si>
  <si>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</si>
  <si>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</si>
  <si>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</si>
  <si>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</si>
  <si>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</si>
  <si>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</si>
  <si>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</si>
  <si>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</si>
  <si>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</si>
  <si>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</si>
  <si>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</si>
  <si>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</si>
  <si>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</si>
  <si>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</si>
  <si>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</si>
  <si>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</si>
  <si>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</si>
  <si>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</si>
  <si>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</si>
  <si>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</si>
  <si>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</si>
  <si>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</si>
  <si>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</si>
  <si>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</si>
  <si>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</si>
  <si>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</si>
  <si>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</si>
  <si>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</si>
  <si>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</si>
  <si>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</si>
  <si>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</si>
  <si>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</si>
  <si>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</si>
  <si>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</si>
  <si>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</si>
  <si>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</si>
  <si>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</si>
  <si>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</si>
  <si>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</si>
  <si>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</si>
  <si>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</si>
  <si>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</si>
  <si>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</si>
  <si>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</si>
  <si>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Havana Revenues Reported by Account Code and Fund Type</t>
  </si>
  <si>
    <t>Local Fiscal Year Ended September 30, 2010</t>
  </si>
  <si>
    <t>Physical Environment - Other Physical Environment Charges</t>
  </si>
  <si>
    <t>Court-Ordered Judgments and Fines - As Decided by Traffic Court</t>
  </si>
  <si>
    <t>Disposition of Fixed Assets</t>
  </si>
  <si>
    <t>2010 Municipal Census Population:</t>
  </si>
  <si>
    <t>Local Fiscal Year Ended September 30, 2011</t>
  </si>
  <si>
    <t>Franchise Fee - Other</t>
  </si>
  <si>
    <t>Federal Grant - General Government</t>
  </si>
  <si>
    <t>Federal Grant - Physical Environment - Water Supply System</t>
  </si>
  <si>
    <t>Federal Grant - Physical Environment - Other Physical Environment</t>
  </si>
  <si>
    <t>Federal Grant - Human Services - Health or Hospitals</t>
  </si>
  <si>
    <t>Interest and Other Earnings - Gain or Loss on Sale of Investments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</si>
  <si>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</si>
  <si>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</si>
  <si>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</si>
  <si>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First Local Option Fuel Tax (1 to 6 Cents)</t>
  </si>
  <si>
    <t>State Shared Revenues - Public Safety - Firefighter Supplemental Compensation</t>
  </si>
  <si>
    <t>Other Charges for Services</t>
  </si>
  <si>
    <t>Interest and Other Earnings - Dividends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</si>
  <si>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</si>
  <si>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</si>
  <si>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</si>
  <si>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</si>
  <si>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</si>
  <si>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</si>
  <si>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</si>
  <si>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</si>
  <si>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</si>
  <si>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</si>
  <si>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Proceeds - Debt Proceeds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</si>
  <si>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</si>
  <si>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</si>
  <si>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</si>
  <si>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</si>
  <si>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Interest</t>
  </si>
  <si>
    <t>2008 Municipal Population:</t>
  </si>
  <si>
    <t>Local Fiscal Year Ended September 30, 2014</t>
  </si>
  <si>
    <t>Other General Taxes</t>
  </si>
  <si>
    <t>2014 Municipal Population:</t>
  </si>
  <si>
    <t>Local Fiscal Year Ended September 30, 2015</t>
  </si>
  <si>
    <t>State Grant - Physical Environment - Other Physical Environment</t>
  </si>
  <si>
    <t>2015 Municipal Population:</t>
  </si>
  <si>
    <t>Local Fiscal Year Ended September 30, 2016</t>
  </si>
  <si>
    <t>State Grant - Physical Environment - Sewer / Wastewater</t>
  </si>
  <si>
    <t>General Government - Recording Fees</t>
  </si>
  <si>
    <t>2016 Municipal Population:</t>
  </si>
  <si>
    <t>Local Fiscal Year Ended September 30, 2017</t>
  </si>
  <si>
    <t>Federal Grant - Physical Environment - Sewer / Wastewater</t>
  </si>
  <si>
    <t>State Grant - Public Safety</t>
  </si>
  <si>
    <t>State Grant - Transportation - Other Transportation</t>
  </si>
  <si>
    <t>2017 Municipal Population:</t>
  </si>
  <si>
    <t>Local Fiscal Year Ended September 30, 2018</t>
  </si>
  <si>
    <t>State Grant - Economic Environment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</si>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</sst>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>SUM(D6:D9)</f>
        <v>437591</v>
      </c>
      <c r="E5" s="27">
        <f>SUM(E6:E9)</f>
        <v>32317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469908</v>
      </c>
      <c r="P5" s="33">
        <f>(O5/P$40)</f>
        <v>264.43894203714126</v>
      </c>
      <c r="Q5" s="6"/>
    </row>
    <row r="6" spans="1:134">
      <c r="A6" s="12"/>
      <c r="B6" s="25">
        <v>311</v>
      </c>
      <c r="C6" s="20" t="s">
        <v>1</v>
      </c>
      <c r="D6" s="46">
        <v>126061</v>
      </c>
      <c r="E6" s="46">
        <v>32317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158378</v>
      </c>
      <c r="P6" s="47">
        <f>(O6/P$40)</f>
        <v>89.126617895329204</v>
      </c>
      <c r="Q6" s="9"/>
    </row>
    <row r="7" spans="1:134">
      <c r="A7" s="12"/>
      <c r="B7" s="25">
        <v>312.41000000000003</v>
      </c>
      <c r="C7" s="20" t="s">
        <v>123</v>
      </c>
      <c r="D7" s="46">
        <v>245331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245331</v>
      </c>
      <c r="P7" s="47">
        <f>(O7/P$40)</f>
        <v>138.05908835115363</v>
      </c>
      <c r="Q7" s="9"/>
    </row>
    <row r="8" spans="1:134">
      <c r="A8" s="12"/>
      <c r="B8" s="25">
        <v>315.10000000000002</v>
      </c>
      <c r="C8" s="20" t="s">
        <v>124</v>
      </c>
      <c r="D8" s="46">
        <v>57939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57939</v>
      </c>
      <c r="P8" s="47">
        <f>(O8/P$40)</f>
        <v>32.604952166572879</v>
      </c>
      <c r="Q8" s="9"/>
    </row>
    <row r="9" spans="1:134">
      <c r="A9" s="12"/>
      <c r="B9" s="25">
        <v>316</v>
      </c>
      <c r="C9" s="20" t="s">
        <v>81</v>
      </c>
      <c r="D9" s="46">
        <v>8260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8260</v>
      </c>
      <c r="P9" s="47">
        <f>(O9/P$40)</f>
        <v>4.6482836240855372</v>
      </c>
      <c r="Q9" s="9"/>
    </row>
    <row r="10" spans="1:134" ht="15.75">
      <c r="A10" s="29" t="s">
        <v>13</v>
      </c>
      <c r="B10" s="30"/>
      <c r="C10" s="31"/>
      <c r="D10" s="32">
        <f>SUM(D11:D11)</f>
        <v>3300</v>
      </c>
      <c r="E10" s="32">
        <f>SUM(E11:E11)</f>
        <v>0</v>
      </c>
      <c r="F10" s="32">
        <f>SUM(F11:F11)</f>
        <v>0</v>
      </c>
      <c r="G10" s="32">
        <f>SUM(G11:G11)</f>
        <v>0</v>
      </c>
      <c r="H10" s="32">
        <f>SUM(H11:H11)</f>
        <v>0</v>
      </c>
      <c r="I10" s="32">
        <f>SUM(I11:I11)</f>
        <v>0</v>
      </c>
      <c r="J10" s="32">
        <f>SUM(J11:J11)</f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44">
        <f>SUM(D10:N10)</f>
        <v>3300</v>
      </c>
      <c r="P10" s="45">
        <f>(O10/P$40)</f>
        <v>1.8570624648283625</v>
      </c>
      <c r="Q10" s="10"/>
    </row>
    <row r="11" spans="1:134">
      <c r="A11" s="12"/>
      <c r="B11" s="25">
        <v>329.5</v>
      </c>
      <c r="C11" s="20" t="s">
        <v>125</v>
      </c>
      <c r="D11" s="46">
        <v>3300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1">SUM(D11:N11)</f>
        <v>3300</v>
      </c>
      <c r="P11" s="47">
        <f>(O11/P$40)</f>
        <v>1.8570624648283625</v>
      </c>
      <c r="Q11" s="9"/>
    </row>
    <row r="12" spans="1:134" ht="15.75">
      <c r="A12" s="29" t="s">
        <v>126</v>
      </c>
      <c r="B12" s="30"/>
      <c r="C12" s="31"/>
      <c r="D12" s="32">
        <f>SUM(D13:D19)</f>
        <v>236464</v>
      </c>
      <c r="E12" s="32">
        <f>SUM(E13:E19)</f>
        <v>0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171657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408121</v>
      </c>
      <c r="P12" s="45">
        <f>(O12/P$40)</f>
        <v>229.66854248733821</v>
      </c>
      <c r="Q12" s="10"/>
    </row>
    <row r="13" spans="1:134">
      <c r="A13" s="12"/>
      <c r="B13" s="25">
        <v>334.31</v>
      </c>
      <c r="C13" s="20" t="s">
        <v>18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63653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2">SUM(D13:N13)</f>
        <v>63653</v>
      </c>
      <c r="P13" s="47">
        <f>(O13/P$40)</f>
        <v>35.82048396173326</v>
      </c>
      <c r="Q13" s="9"/>
    </row>
    <row r="14" spans="1:134">
      <c r="A14" s="12"/>
      <c r="B14" s="25">
        <v>334.5</v>
      </c>
      <c r="C14" s="20" t="s">
        <v>110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108004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108004</v>
      </c>
      <c r="P14" s="47">
        <f>(O14/P$40)</f>
        <v>60.778840742824983</v>
      </c>
      <c r="Q14" s="9"/>
    </row>
    <row r="15" spans="1:134">
      <c r="A15" s="12"/>
      <c r="B15" s="25">
        <v>335.14</v>
      </c>
      <c r="C15" s="20" t="s">
        <v>83</v>
      </c>
      <c r="D15" s="46">
        <v>1825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1825</v>
      </c>
      <c r="P15" s="47">
        <f>(O15/P$40)</f>
        <v>1.0270118176702308</v>
      </c>
      <c r="Q15" s="9"/>
    </row>
    <row r="16" spans="1:134">
      <c r="A16" s="12"/>
      <c r="B16" s="25">
        <v>335.15</v>
      </c>
      <c r="C16" s="20" t="s">
        <v>84</v>
      </c>
      <c r="D16" s="46">
        <v>1974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1974</v>
      </c>
      <c r="P16" s="47">
        <f>(O16/P$40)</f>
        <v>1.1108610016882385</v>
      </c>
      <c r="Q16" s="9"/>
    </row>
    <row r="17" spans="1:17">
      <c r="A17" s="12"/>
      <c r="B17" s="25">
        <v>335.18</v>
      </c>
      <c r="C17" s="20" t="s">
        <v>127</v>
      </c>
      <c r="D17" s="46">
        <v>88698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88698</v>
      </c>
      <c r="P17" s="47">
        <f>(O17/P$40)</f>
        <v>49.914462577377606</v>
      </c>
      <c r="Q17" s="9"/>
    </row>
    <row r="18" spans="1:17">
      <c r="A18" s="12"/>
      <c r="B18" s="25">
        <v>335.9</v>
      </c>
      <c r="C18" s="20" t="s">
        <v>116</v>
      </c>
      <c r="D18" s="46">
        <v>89656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19" si="3">SUM(D18:N18)</f>
        <v>89656</v>
      </c>
      <c r="P18" s="47">
        <f>(O18/P$40)</f>
        <v>50.453573438379294</v>
      </c>
      <c r="Q18" s="9"/>
    </row>
    <row r="19" spans="1:17">
      <c r="A19" s="12"/>
      <c r="B19" s="25">
        <v>338</v>
      </c>
      <c r="C19" s="20" t="s">
        <v>24</v>
      </c>
      <c r="D19" s="46">
        <v>54311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54311</v>
      </c>
      <c r="P19" s="47">
        <f>(O19/P$40)</f>
        <v>30.563308947664602</v>
      </c>
      <c r="Q19" s="9"/>
    </row>
    <row r="20" spans="1:17" ht="15.75">
      <c r="A20" s="29" t="s">
        <v>29</v>
      </c>
      <c r="B20" s="30"/>
      <c r="C20" s="31"/>
      <c r="D20" s="32">
        <f>SUM(D21:D27)</f>
        <v>55322</v>
      </c>
      <c r="E20" s="32">
        <f>SUM(E21:E27)</f>
        <v>0</v>
      </c>
      <c r="F20" s="32">
        <f>SUM(F21:F27)</f>
        <v>0</v>
      </c>
      <c r="G20" s="32">
        <f>SUM(G21:G27)</f>
        <v>0</v>
      </c>
      <c r="H20" s="32">
        <f>SUM(H21:H27)</f>
        <v>0</v>
      </c>
      <c r="I20" s="32">
        <f>SUM(I21:I27)</f>
        <v>3769617</v>
      </c>
      <c r="J20" s="32">
        <f>SUM(J21:J27)</f>
        <v>0</v>
      </c>
      <c r="K20" s="32">
        <f>SUM(K21:K27)</f>
        <v>0</v>
      </c>
      <c r="L20" s="32">
        <f>SUM(L21:L27)</f>
        <v>0</v>
      </c>
      <c r="M20" s="32">
        <f>SUM(M21:M27)</f>
        <v>0</v>
      </c>
      <c r="N20" s="32">
        <f>SUM(N21:N27)</f>
        <v>0</v>
      </c>
      <c r="O20" s="32">
        <f>SUM(D20:N20)</f>
        <v>3824939</v>
      </c>
      <c r="P20" s="45">
        <f>(O20/P$40)</f>
        <v>2152.4698930782215</v>
      </c>
      <c r="Q20" s="10"/>
    </row>
    <row r="21" spans="1:17">
      <c r="A21" s="12"/>
      <c r="B21" s="25">
        <v>343.1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2640114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4">SUM(D21:N21)</f>
        <v>2640114</v>
      </c>
      <c r="P21" s="47">
        <f>(O21/P$40)</f>
        <v>1485.7141249296567</v>
      </c>
      <c r="Q21" s="9"/>
    </row>
    <row r="22" spans="1:17">
      <c r="A22" s="12"/>
      <c r="B22" s="25">
        <v>343.2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298838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298838</v>
      </c>
      <c r="P22" s="47">
        <f>(O22/P$40)</f>
        <v>168.16994935284185</v>
      </c>
      <c r="Q22" s="9"/>
    </row>
    <row r="23" spans="1:17">
      <c r="A23" s="12"/>
      <c r="B23" s="25">
        <v>343.3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449882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449882</v>
      </c>
      <c r="P23" s="47">
        <f>(O23/P$40)</f>
        <v>253.16938660664042</v>
      </c>
      <c r="Q23" s="9"/>
    </row>
    <row r="24" spans="1:17">
      <c r="A24" s="12"/>
      <c r="B24" s="25">
        <v>343.4</v>
      </c>
      <c r="C24" s="20" t="s">
        <v>35</v>
      </c>
      <c r="D24" s="46">
        <v>10034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10034</v>
      </c>
      <c r="P24" s="47">
        <f>(O24/P$40)</f>
        <v>5.6465953854811479</v>
      </c>
      <c r="Q24" s="9"/>
    </row>
    <row r="25" spans="1:17">
      <c r="A25" s="12"/>
      <c r="B25" s="25">
        <v>343.5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339580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339580</v>
      </c>
      <c r="P25" s="47">
        <f>(O25/P$40)</f>
        <v>191.09735509285312</v>
      </c>
      <c r="Q25" s="9"/>
    </row>
    <row r="26" spans="1:17">
      <c r="A26" s="12"/>
      <c r="B26" s="25">
        <v>343.8</v>
      </c>
      <c r="C26" s="20" t="s">
        <v>37</v>
      </c>
      <c r="D26" s="46">
        <v>2800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2800</v>
      </c>
      <c r="P26" s="47">
        <f>(O26/P$40)</f>
        <v>1.5756893640967924</v>
      </c>
      <c r="Q26" s="9"/>
    </row>
    <row r="27" spans="1:17">
      <c r="A27" s="12"/>
      <c r="B27" s="25">
        <v>349</v>
      </c>
      <c r="C27" s="20" t="s">
        <v>128</v>
      </c>
      <c r="D27" s="46">
        <v>42488</v>
      </c>
      <c r="E27" s="46">
        <v>0</v>
      </c>
      <c r="F27" s="46">
        <v>0</v>
      </c>
      <c r="G27" s="46">
        <v>0</v>
      </c>
      <c r="H27" s="46">
        <v>0</v>
      </c>
      <c r="I27" s="46">
        <v>41203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83691</v>
      </c>
      <c r="P27" s="47">
        <f>(O27/P$40)</f>
        <v>47.096792346651661</v>
      </c>
      <c r="Q27" s="9"/>
    </row>
    <row r="28" spans="1:17" ht="15.75">
      <c r="A28" s="29" t="s">
        <v>30</v>
      </c>
      <c r="B28" s="30"/>
      <c r="C28" s="31"/>
      <c r="D28" s="32">
        <f>SUM(D29:D29)</f>
        <v>6468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6468</v>
      </c>
      <c r="P28" s="45">
        <f>(O28/P$40)</f>
        <v>3.6398424310635904</v>
      </c>
      <c r="Q28" s="10"/>
    </row>
    <row r="29" spans="1:17">
      <c r="A29" s="13"/>
      <c r="B29" s="39">
        <v>351.1</v>
      </c>
      <c r="C29" s="21" t="s">
        <v>42</v>
      </c>
      <c r="D29" s="46">
        <v>6468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6468</v>
      </c>
      <c r="P29" s="47">
        <f>(O29/P$40)</f>
        <v>3.6398424310635904</v>
      </c>
      <c r="Q29" s="9"/>
    </row>
    <row r="30" spans="1:17" ht="15.75">
      <c r="A30" s="29" t="s">
        <v>2</v>
      </c>
      <c r="B30" s="30"/>
      <c r="C30" s="31"/>
      <c r="D30" s="32">
        <f>SUM(D31:D35)</f>
        <v>21238</v>
      </c>
      <c r="E30" s="32">
        <f>SUM(E31:E35)</f>
        <v>215</v>
      </c>
      <c r="F30" s="32">
        <f>SUM(F31:F35)</f>
        <v>0</v>
      </c>
      <c r="G30" s="32">
        <f>SUM(G31:G35)</f>
        <v>0</v>
      </c>
      <c r="H30" s="32">
        <f>SUM(H31:H35)</f>
        <v>0</v>
      </c>
      <c r="I30" s="32">
        <f>SUM(I31:I35)</f>
        <v>114941</v>
      </c>
      <c r="J30" s="32">
        <f>SUM(J31:J35)</f>
        <v>0</v>
      </c>
      <c r="K30" s="32">
        <f>SUM(K31:K35)</f>
        <v>264451</v>
      </c>
      <c r="L30" s="32">
        <f>SUM(L31:L35)</f>
        <v>0</v>
      </c>
      <c r="M30" s="32">
        <f>SUM(M31:M35)</f>
        <v>0</v>
      </c>
      <c r="N30" s="32">
        <f>SUM(N31:N35)</f>
        <v>0</v>
      </c>
      <c r="O30" s="32">
        <f>SUM(D30:N30)</f>
        <v>400845</v>
      </c>
      <c r="P30" s="45">
        <f>(O30/P$40)</f>
        <v>225.5740011254924</v>
      </c>
      <c r="Q30" s="10"/>
    </row>
    <row r="31" spans="1:17">
      <c r="A31" s="12"/>
      <c r="B31" s="25">
        <v>361.1</v>
      </c>
      <c r="C31" s="20" t="s">
        <v>43</v>
      </c>
      <c r="D31" s="46">
        <v>7395</v>
      </c>
      <c r="E31" s="46">
        <v>215</v>
      </c>
      <c r="F31" s="46">
        <v>0</v>
      </c>
      <c r="G31" s="46">
        <v>0</v>
      </c>
      <c r="H31" s="46">
        <v>0</v>
      </c>
      <c r="I31" s="46">
        <v>21232</v>
      </c>
      <c r="J31" s="46">
        <v>0</v>
      </c>
      <c r="K31" s="46">
        <v>20779</v>
      </c>
      <c r="L31" s="46">
        <v>0</v>
      </c>
      <c r="M31" s="46">
        <v>0</v>
      </c>
      <c r="N31" s="46">
        <v>0</v>
      </c>
      <c r="O31" s="46">
        <f>SUM(D31:N31)</f>
        <v>49621</v>
      </c>
      <c r="P31" s="47">
        <f>(O31/P$40)</f>
        <v>27.924029262802478</v>
      </c>
      <c r="Q31" s="9"/>
    </row>
    <row r="32" spans="1:17">
      <c r="A32" s="12"/>
      <c r="B32" s="25">
        <v>361.3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228363</v>
      </c>
      <c r="L32" s="46">
        <v>0</v>
      </c>
      <c r="M32" s="46">
        <v>0</v>
      </c>
      <c r="N32" s="46">
        <v>0</v>
      </c>
      <c r="O32" s="46">
        <f t="shared" ref="O32:O35" si="5">SUM(D32:N32)</f>
        <v>228363</v>
      </c>
      <c r="P32" s="47">
        <f>(O32/P$40)</f>
        <v>128.51041080472706</v>
      </c>
      <c r="Q32" s="9"/>
    </row>
    <row r="33" spans="1:120">
      <c r="A33" s="12"/>
      <c r="B33" s="25">
        <v>362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45814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45814</v>
      </c>
      <c r="P33" s="47">
        <f>(O33/P$40)</f>
        <v>25.781654473832301</v>
      </c>
      <c r="Q33" s="9"/>
    </row>
    <row r="34" spans="1:120">
      <c r="A34" s="12"/>
      <c r="B34" s="25">
        <v>368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15309</v>
      </c>
      <c r="L34" s="46">
        <v>0</v>
      </c>
      <c r="M34" s="46">
        <v>0</v>
      </c>
      <c r="N34" s="46">
        <v>0</v>
      </c>
      <c r="O34" s="46">
        <f t="shared" si="5"/>
        <v>15309</v>
      </c>
      <c r="P34" s="47">
        <f>(O34/P$40)</f>
        <v>8.6150815981992128</v>
      </c>
      <c r="Q34" s="9"/>
    </row>
    <row r="35" spans="1:120">
      <c r="A35" s="12"/>
      <c r="B35" s="25">
        <v>369.9</v>
      </c>
      <c r="C35" s="20" t="s">
        <v>47</v>
      </c>
      <c r="D35" s="46">
        <v>13843</v>
      </c>
      <c r="E35" s="46">
        <v>0</v>
      </c>
      <c r="F35" s="46">
        <v>0</v>
      </c>
      <c r="G35" s="46">
        <v>0</v>
      </c>
      <c r="H35" s="46">
        <v>0</v>
      </c>
      <c r="I35" s="46">
        <v>47895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61738</v>
      </c>
      <c r="P35" s="47">
        <f>(O35/P$40)</f>
        <v>34.742824985931342</v>
      </c>
      <c r="Q35" s="9"/>
    </row>
    <row r="36" spans="1:120" ht="15.75">
      <c r="A36" s="29" t="s">
        <v>31</v>
      </c>
      <c r="B36" s="30"/>
      <c r="C36" s="31"/>
      <c r="D36" s="32">
        <f>SUM(D37:D37)</f>
        <v>890000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90000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980000</v>
      </c>
      <c r="P36" s="45">
        <f>(O36/P$40)</f>
        <v>551.49127743387737</v>
      </c>
      <c r="Q36" s="9"/>
    </row>
    <row r="37" spans="1:120" ht="15.75" thickBot="1">
      <c r="A37" s="12"/>
      <c r="B37" s="25">
        <v>381</v>
      </c>
      <c r="C37" s="20" t="s">
        <v>48</v>
      </c>
      <c r="D37" s="46">
        <v>890000</v>
      </c>
      <c r="E37" s="46">
        <v>0</v>
      </c>
      <c r="F37" s="46">
        <v>0</v>
      </c>
      <c r="G37" s="46">
        <v>0</v>
      </c>
      <c r="H37" s="46">
        <v>0</v>
      </c>
      <c r="I37" s="46">
        <v>90000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980000</v>
      </c>
      <c r="P37" s="47">
        <f>(O37/P$40)</f>
        <v>551.49127743387737</v>
      </c>
      <c r="Q37" s="9"/>
    </row>
    <row r="38" spans="1:120" ht="16.5" thickBot="1">
      <c r="A38" s="14" t="s">
        <v>40</v>
      </c>
      <c r="B38" s="23"/>
      <c r="C38" s="22"/>
      <c r="D38" s="15">
        <f>SUM(D5,D10,D12,D20,D28,D30,D36)</f>
        <v>1650383</v>
      </c>
      <c r="E38" s="15">
        <f>SUM(E5,E10,E12,E20,E28,E30,E36)</f>
        <v>32532</v>
      </c>
      <c r="F38" s="15">
        <f>SUM(F5,F10,F12,F20,F28,F30,F36)</f>
        <v>0</v>
      </c>
      <c r="G38" s="15">
        <f>SUM(G5,G10,G12,G20,G28,G30,G36)</f>
        <v>0</v>
      </c>
      <c r="H38" s="15">
        <f>SUM(H5,H10,H12,H20,H28,H30,H36)</f>
        <v>0</v>
      </c>
      <c r="I38" s="15">
        <f>SUM(I5,I10,I12,I20,I28,I30,I36)</f>
        <v>4146215</v>
      </c>
      <c r="J38" s="15">
        <f>SUM(J5,J10,J12,J20,J28,J30,J36)</f>
        <v>0</v>
      </c>
      <c r="K38" s="15">
        <f>SUM(K5,K10,K12,K20,K28,K30,K36)</f>
        <v>264451</v>
      </c>
      <c r="L38" s="15">
        <f>SUM(L5,L10,L12,L20,L28,L30,L36)</f>
        <v>0</v>
      </c>
      <c r="M38" s="15">
        <f>SUM(M5,M10,M12,M20,M28,M30,M36)</f>
        <v>0</v>
      </c>
      <c r="N38" s="15">
        <f>SUM(N5,N10,N12,N20,N28,N30,N36)</f>
        <v>0</v>
      </c>
      <c r="O38" s="15">
        <f>SUM(D38:N38)</f>
        <v>6093581</v>
      </c>
      <c r="P38" s="38">
        <f>(O38/P$40)</f>
        <v>3429.139561057963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129</v>
      </c>
      <c r="N40" s="48"/>
      <c r="O40" s="48"/>
      <c r="P40" s="43">
        <v>1777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71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394275</v>
      </c>
      <c r="E5" s="27">
        <f t="shared" si="0"/>
        <v>23997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418272</v>
      </c>
      <c r="O5" s="33">
        <f t="shared" ref="O5:O43" si="2">(N5/O$45)</f>
        <v>242.05555555555554</v>
      </c>
      <c r="P5" s="6"/>
    </row>
    <row r="6" spans="1:133">
      <c r="A6" s="12"/>
      <c r="B6" s="25">
        <v>311</v>
      </c>
      <c r="C6" s="20" t="s">
        <v>1</v>
      </c>
      <c r="D6" s="46">
        <v>111268</v>
      </c>
      <c r="E6" s="46">
        <v>23997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135265</v>
      </c>
      <c r="O6" s="47">
        <f t="shared" si="2"/>
        <v>78.278356481481481</v>
      </c>
      <c r="P6" s="9"/>
    </row>
    <row r="7" spans="1:133">
      <c r="A7" s="12"/>
      <c r="B7" s="25">
        <v>312.41000000000003</v>
      </c>
      <c r="C7" s="20" t="s">
        <v>73</v>
      </c>
      <c r="D7" s="46">
        <v>95972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95972</v>
      </c>
      <c r="O7" s="47">
        <f t="shared" si="2"/>
        <v>55.539351851851855</v>
      </c>
      <c r="P7" s="9"/>
    </row>
    <row r="8" spans="1:133">
      <c r="A8" s="12"/>
      <c r="B8" s="25">
        <v>312.60000000000002</v>
      </c>
      <c r="C8" s="20" t="s">
        <v>10</v>
      </c>
      <c r="D8" s="46">
        <v>91532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91532</v>
      </c>
      <c r="O8" s="47">
        <f t="shared" si="2"/>
        <v>52.969907407407405</v>
      </c>
      <c r="P8" s="9"/>
    </row>
    <row r="9" spans="1:133">
      <c r="A9" s="12"/>
      <c r="B9" s="25">
        <v>315</v>
      </c>
      <c r="C9" s="20" t="s">
        <v>11</v>
      </c>
      <c r="D9" s="46">
        <v>85316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85316</v>
      </c>
      <c r="O9" s="47">
        <f t="shared" si="2"/>
        <v>49.372685185185183</v>
      </c>
      <c r="P9" s="9"/>
    </row>
    <row r="10" spans="1:133">
      <c r="A10" s="12"/>
      <c r="B10" s="25">
        <v>316</v>
      </c>
      <c r="C10" s="20" t="s">
        <v>12</v>
      </c>
      <c r="D10" s="46">
        <v>10187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10187</v>
      </c>
      <c r="O10" s="47">
        <f t="shared" si="2"/>
        <v>5.8952546296296298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600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600</v>
      </c>
      <c r="O11" s="45">
        <f t="shared" si="2"/>
        <v>0.34722222222222221</v>
      </c>
      <c r="P11" s="10"/>
    </row>
    <row r="12" spans="1:133">
      <c r="A12" s="12"/>
      <c r="B12" s="25">
        <v>329</v>
      </c>
      <c r="C12" s="20" t="s">
        <v>14</v>
      </c>
      <c r="D12" s="46">
        <v>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600</v>
      </c>
      <c r="O12" s="47">
        <f t="shared" si="2"/>
        <v>0.34722222222222221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SUM(D14:D21)</f>
        <v>144811</v>
      </c>
      <c r="E13" s="32">
        <f t="shared" si="4"/>
        <v>1713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248525</v>
      </c>
      <c r="J13" s="32">
        <f t="shared" si="4"/>
        <v>0</v>
      </c>
      <c r="K13" s="32">
        <f t="shared" si="4"/>
        <v>12677</v>
      </c>
      <c r="L13" s="32">
        <f t="shared" si="4"/>
        <v>0</v>
      </c>
      <c r="M13" s="32">
        <f t="shared" si="4"/>
        <v>0</v>
      </c>
      <c r="N13" s="44">
        <f t="shared" si="1"/>
        <v>407726</v>
      </c>
      <c r="O13" s="45">
        <f t="shared" si="2"/>
        <v>235.9525462962963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1713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1713</v>
      </c>
      <c r="O14" s="47">
        <f t="shared" si="2"/>
        <v>0.99131944444444442</v>
      </c>
      <c r="P14" s="9"/>
    </row>
    <row r="15" spans="1:133">
      <c r="A15" s="12"/>
      <c r="B15" s="25">
        <v>331.31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248525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248525</v>
      </c>
      <c r="O15" s="47">
        <f t="shared" si="2"/>
        <v>143.82233796296296</v>
      </c>
      <c r="P15" s="9"/>
    </row>
    <row r="16" spans="1:133">
      <c r="A16" s="12"/>
      <c r="B16" s="25">
        <v>335.12</v>
      </c>
      <c r="C16" s="20" t="s">
        <v>20</v>
      </c>
      <c r="D16" s="46">
        <v>52263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52263</v>
      </c>
      <c r="O16" s="47">
        <f t="shared" si="2"/>
        <v>30.244791666666668</v>
      </c>
      <c r="P16" s="9"/>
    </row>
    <row r="17" spans="1:16">
      <c r="A17" s="12"/>
      <c r="B17" s="25">
        <v>335.14</v>
      </c>
      <c r="C17" s="20" t="s">
        <v>21</v>
      </c>
      <c r="D17" s="46">
        <v>1402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1402</v>
      </c>
      <c r="O17" s="47">
        <f t="shared" si="2"/>
        <v>0.81134259259259256</v>
      </c>
      <c r="P17" s="9"/>
    </row>
    <row r="18" spans="1:16">
      <c r="A18" s="12"/>
      <c r="B18" s="25">
        <v>335.15</v>
      </c>
      <c r="C18" s="20" t="s">
        <v>22</v>
      </c>
      <c r="D18" s="46">
        <v>1218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1218</v>
      </c>
      <c r="O18" s="47">
        <f t="shared" si="2"/>
        <v>0.70486111111111116</v>
      </c>
      <c r="P18" s="9"/>
    </row>
    <row r="19" spans="1:16">
      <c r="A19" s="12"/>
      <c r="B19" s="25">
        <v>335.18</v>
      </c>
      <c r="C19" s="20" t="s">
        <v>23</v>
      </c>
      <c r="D19" s="46">
        <v>47928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47928</v>
      </c>
      <c r="O19" s="47">
        <f t="shared" si="2"/>
        <v>27.736111111111111</v>
      </c>
      <c r="P19" s="9"/>
    </row>
    <row r="20" spans="1:16">
      <c r="A20" s="12"/>
      <c r="B20" s="25">
        <v>335.21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12677</v>
      </c>
      <c r="L20" s="46">
        <v>0</v>
      </c>
      <c r="M20" s="46">
        <v>0</v>
      </c>
      <c r="N20" s="46">
        <f t="shared" si="1"/>
        <v>12677</v>
      </c>
      <c r="O20" s="47">
        <f t="shared" si="2"/>
        <v>7.3362268518518521</v>
      </c>
      <c r="P20" s="9"/>
    </row>
    <row r="21" spans="1:16">
      <c r="A21" s="12"/>
      <c r="B21" s="25">
        <v>338</v>
      </c>
      <c r="C21" s="20" t="s">
        <v>24</v>
      </c>
      <c r="D21" s="46">
        <v>42000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42000</v>
      </c>
      <c r="O21" s="47">
        <f t="shared" si="2"/>
        <v>24.305555555555557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SUM(D23:D30)</f>
        <v>65400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3677120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3742520</v>
      </c>
      <c r="O22" s="45">
        <f t="shared" si="2"/>
        <v>2165.8101851851852</v>
      </c>
      <c r="P22" s="10"/>
    </row>
    <row r="23" spans="1:16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2748844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2748844</v>
      </c>
      <c r="O23" s="47">
        <f t="shared" si="2"/>
        <v>1590.7662037037037</v>
      </c>
      <c r="P23" s="9"/>
    </row>
    <row r="24" spans="1:16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244018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244018</v>
      </c>
      <c r="O24" s="47">
        <f t="shared" si="2"/>
        <v>141.21412037037038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377623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377623</v>
      </c>
      <c r="O25" s="47">
        <f t="shared" si="2"/>
        <v>218.5318287037037</v>
      </c>
      <c r="P25" s="9"/>
    </row>
    <row r="26" spans="1:16">
      <c r="A26" s="12"/>
      <c r="B26" s="25">
        <v>343.4</v>
      </c>
      <c r="C26" s="20" t="s">
        <v>35</v>
      </c>
      <c r="D26" s="46">
        <v>9216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9216</v>
      </c>
      <c r="O26" s="47">
        <f t="shared" si="2"/>
        <v>5.333333333333333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306635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306635</v>
      </c>
      <c r="O27" s="47">
        <f t="shared" si="2"/>
        <v>177.45081018518519</v>
      </c>
      <c r="P27" s="9"/>
    </row>
    <row r="28" spans="1:16">
      <c r="A28" s="12"/>
      <c r="B28" s="25">
        <v>343.8</v>
      </c>
      <c r="C28" s="20" t="s">
        <v>37</v>
      </c>
      <c r="D28" s="46">
        <v>13600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13600</v>
      </c>
      <c r="O28" s="47">
        <f t="shared" si="2"/>
        <v>7.8703703703703702</v>
      </c>
      <c r="P28" s="9"/>
    </row>
    <row r="29" spans="1:16">
      <c r="A29" s="12"/>
      <c r="B29" s="25">
        <v>347.2</v>
      </c>
      <c r="C29" s="20" t="s">
        <v>39</v>
      </c>
      <c r="D29" s="46">
        <v>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</v>
      </c>
      <c r="O29" s="47">
        <f t="shared" si="2"/>
        <v>6.0763888888888888E-2</v>
      </c>
      <c r="P29" s="9"/>
    </row>
    <row r="30" spans="1:16">
      <c r="A30" s="12"/>
      <c r="B30" s="25">
        <v>349</v>
      </c>
      <c r="C30" s="20" t="s">
        <v>75</v>
      </c>
      <c r="D30" s="46">
        <v>42479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42479</v>
      </c>
      <c r="O30" s="47">
        <f t="shared" si="2"/>
        <v>24.58275462962963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SUM(D32:D32)</f>
        <v>16317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16317</v>
      </c>
      <c r="O31" s="45">
        <f t="shared" si="2"/>
        <v>9.4427083333333339</v>
      </c>
      <c r="P31" s="10"/>
    </row>
    <row r="32" spans="1:16">
      <c r="A32" s="13"/>
      <c r="B32" s="39">
        <v>351.1</v>
      </c>
      <c r="C32" s="21" t="s">
        <v>42</v>
      </c>
      <c r="D32" s="46">
        <v>16317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16317</v>
      </c>
      <c r="O32" s="47">
        <f t="shared" si="2"/>
        <v>9.4427083333333339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SUM(D34:D40)</f>
        <v>45123</v>
      </c>
      <c r="E33" s="32">
        <f t="shared" si="8"/>
        <v>3974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137006</v>
      </c>
      <c r="J33" s="32">
        <f t="shared" si="8"/>
        <v>0</v>
      </c>
      <c r="K33" s="32">
        <f t="shared" si="8"/>
        <v>90375</v>
      </c>
      <c r="L33" s="32">
        <f t="shared" si="8"/>
        <v>0</v>
      </c>
      <c r="M33" s="32">
        <f t="shared" si="8"/>
        <v>0</v>
      </c>
      <c r="N33" s="32">
        <f>SUM(D33:M33)</f>
        <v>276478</v>
      </c>
      <c r="O33" s="45">
        <f t="shared" si="2"/>
        <v>159.99884259259258</v>
      </c>
      <c r="P33" s="10"/>
    </row>
    <row r="34" spans="1:119">
      <c r="A34" s="12"/>
      <c r="B34" s="25">
        <v>361.1</v>
      </c>
      <c r="C34" s="20" t="s">
        <v>43</v>
      </c>
      <c r="D34" s="46">
        <v>12719</v>
      </c>
      <c r="E34" s="46">
        <v>3974</v>
      </c>
      <c r="F34" s="46">
        <v>0</v>
      </c>
      <c r="G34" s="46">
        <v>0</v>
      </c>
      <c r="H34" s="46">
        <v>0</v>
      </c>
      <c r="I34" s="46">
        <v>22523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39216</v>
      </c>
      <c r="O34" s="47">
        <f t="shared" si="2"/>
        <v>22.694444444444443</v>
      </c>
      <c r="P34" s="9"/>
    </row>
    <row r="35" spans="1:119">
      <c r="A35" s="12"/>
      <c r="B35" s="25">
        <v>361.2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14221</v>
      </c>
      <c r="L35" s="46">
        <v>0</v>
      </c>
      <c r="M35" s="46">
        <v>0</v>
      </c>
      <c r="N35" s="46">
        <f t="shared" ref="N35:N40" si="9">SUM(D35:M35)</f>
        <v>14221</v>
      </c>
      <c r="O35" s="47">
        <f t="shared" si="2"/>
        <v>8.2297453703703702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76104</v>
      </c>
      <c r="L36" s="46">
        <v>0</v>
      </c>
      <c r="M36" s="46">
        <v>0</v>
      </c>
      <c r="N36" s="46">
        <f t="shared" si="9"/>
        <v>76104</v>
      </c>
      <c r="O36" s="47">
        <f t="shared" si="2"/>
        <v>44.041666666666664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47908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47908</v>
      </c>
      <c r="O37" s="47">
        <f t="shared" si="2"/>
        <v>27.724537037037038</v>
      </c>
      <c r="P37" s="9"/>
    </row>
    <row r="38" spans="1:119">
      <c r="A38" s="12"/>
      <c r="B38" s="25">
        <v>364</v>
      </c>
      <c r="C38" s="20" t="s">
        <v>61</v>
      </c>
      <c r="D38" s="46">
        <v>500</v>
      </c>
      <c r="E38" s="46">
        <v>0</v>
      </c>
      <c r="F38" s="46">
        <v>0</v>
      </c>
      <c r="G38" s="46">
        <v>0</v>
      </c>
      <c r="H38" s="46">
        <v>0</v>
      </c>
      <c r="I38" s="46">
        <v>1500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2000</v>
      </c>
      <c r="O38" s="47">
        <f t="shared" si="2"/>
        <v>1.1574074074074074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50</v>
      </c>
      <c r="L39" s="46">
        <v>0</v>
      </c>
      <c r="M39" s="46">
        <v>0</v>
      </c>
      <c r="N39" s="46">
        <f t="shared" si="9"/>
        <v>50</v>
      </c>
      <c r="O39" s="47">
        <f t="shared" si="2"/>
        <v>2.8935185185185185E-2</v>
      </c>
      <c r="P39" s="9"/>
    </row>
    <row r="40" spans="1:119">
      <c r="A40" s="12"/>
      <c r="B40" s="25">
        <v>369.9</v>
      </c>
      <c r="C40" s="20" t="s">
        <v>47</v>
      </c>
      <c r="D40" s="46">
        <v>31904</v>
      </c>
      <c r="E40" s="46">
        <v>0</v>
      </c>
      <c r="F40" s="46">
        <v>0</v>
      </c>
      <c r="G40" s="46">
        <v>0</v>
      </c>
      <c r="H40" s="46">
        <v>0</v>
      </c>
      <c r="I40" s="46">
        <v>65075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96979</v>
      </c>
      <c r="O40" s="47">
        <f t="shared" si="2"/>
        <v>56.122106481481481</v>
      </c>
      <c r="P40" s="9"/>
    </row>
    <row r="41" spans="1:119" ht="15.75">
      <c r="A41" s="29" t="s">
        <v>31</v>
      </c>
      <c r="B41" s="30"/>
      <c r="C41" s="31"/>
      <c r="D41" s="32">
        <f t="shared" ref="D41:M41" si="10">SUM(D42:D42)</f>
        <v>712800</v>
      </c>
      <c r="E41" s="32">
        <f t="shared" si="10"/>
        <v>790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36000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749590</v>
      </c>
      <c r="O41" s="45">
        <f t="shared" si="2"/>
        <v>433.79050925925924</v>
      </c>
      <c r="P41" s="9"/>
    </row>
    <row r="42" spans="1:119" ht="15.75" thickBot="1">
      <c r="A42" s="12"/>
      <c r="B42" s="25">
        <v>381</v>
      </c>
      <c r="C42" s="20" t="s">
        <v>48</v>
      </c>
      <c r="D42" s="46">
        <v>712800</v>
      </c>
      <c r="E42" s="46">
        <v>790</v>
      </c>
      <c r="F42" s="46">
        <v>0</v>
      </c>
      <c r="G42" s="46">
        <v>0</v>
      </c>
      <c r="H42" s="46">
        <v>0</v>
      </c>
      <c r="I42" s="46">
        <v>36000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749590</v>
      </c>
      <c r="O42" s="47">
        <f t="shared" si="2"/>
        <v>433.79050925925924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1">SUM(D5,D11,D13,D22,D31,D33,D41)</f>
        <v>1379326</v>
      </c>
      <c r="E43" s="15">
        <f t="shared" si="11"/>
        <v>30474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4098651</v>
      </c>
      <c r="J43" s="15">
        <f t="shared" si="11"/>
        <v>0</v>
      </c>
      <c r="K43" s="15">
        <f t="shared" si="11"/>
        <v>103052</v>
      </c>
      <c r="L43" s="15">
        <f t="shared" si="11"/>
        <v>0</v>
      </c>
      <c r="M43" s="15">
        <f t="shared" si="11"/>
        <v>0</v>
      </c>
      <c r="N43" s="15">
        <f>SUM(D43:M43)</f>
        <v>5611503</v>
      </c>
      <c r="O43" s="38">
        <f t="shared" si="2"/>
        <v>3247.3975694444443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77</v>
      </c>
      <c r="M45" s="48"/>
      <c r="N45" s="48"/>
      <c r="O45" s="43">
        <v>1728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71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412206</v>
      </c>
      <c r="E5" s="27">
        <f t="shared" si="0"/>
        <v>25229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437435</v>
      </c>
      <c r="O5" s="33">
        <f t="shared" ref="O5:O45" si="2">(N5/O$47)</f>
        <v>247.83852691218129</v>
      </c>
      <c r="P5" s="6"/>
    </row>
    <row r="6" spans="1:133">
      <c r="A6" s="12"/>
      <c r="B6" s="25">
        <v>311</v>
      </c>
      <c r="C6" s="20" t="s">
        <v>1</v>
      </c>
      <c r="D6" s="46">
        <v>112640</v>
      </c>
      <c r="E6" s="46">
        <v>25229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137869</v>
      </c>
      <c r="O6" s="47">
        <f t="shared" si="2"/>
        <v>78.112747875354103</v>
      </c>
      <c r="P6" s="9"/>
    </row>
    <row r="7" spans="1:133">
      <c r="A7" s="12"/>
      <c r="B7" s="25">
        <v>312.10000000000002</v>
      </c>
      <c r="C7" s="20" t="s">
        <v>9</v>
      </c>
      <c r="D7" s="46">
        <v>105502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105502</v>
      </c>
      <c r="O7" s="47">
        <f t="shared" si="2"/>
        <v>59.774504249291788</v>
      </c>
      <c r="P7" s="9"/>
    </row>
    <row r="8" spans="1:133">
      <c r="A8" s="12"/>
      <c r="B8" s="25">
        <v>312.60000000000002</v>
      </c>
      <c r="C8" s="20" t="s">
        <v>10</v>
      </c>
      <c r="D8" s="46">
        <v>87689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87689</v>
      </c>
      <c r="O8" s="47">
        <f t="shared" si="2"/>
        <v>49.682152974504248</v>
      </c>
      <c r="P8" s="9"/>
    </row>
    <row r="9" spans="1:133">
      <c r="A9" s="12"/>
      <c r="B9" s="25">
        <v>315</v>
      </c>
      <c r="C9" s="20" t="s">
        <v>11</v>
      </c>
      <c r="D9" s="46">
        <v>95199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95199</v>
      </c>
      <c r="O9" s="47">
        <f t="shared" si="2"/>
        <v>53.937110481586402</v>
      </c>
      <c r="P9" s="9"/>
    </row>
    <row r="10" spans="1:133">
      <c r="A10" s="12"/>
      <c r="B10" s="25">
        <v>316</v>
      </c>
      <c r="C10" s="20" t="s">
        <v>12</v>
      </c>
      <c r="D10" s="46">
        <v>11176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11176</v>
      </c>
      <c r="O10" s="47">
        <f t="shared" si="2"/>
        <v>6.3320113314447593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600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600</v>
      </c>
      <c r="O11" s="45">
        <f t="shared" si="2"/>
        <v>0.33994334277620397</v>
      </c>
      <c r="P11" s="10"/>
    </row>
    <row r="12" spans="1:133">
      <c r="A12" s="12"/>
      <c r="B12" s="25">
        <v>323.89999999999998</v>
      </c>
      <c r="C12" s="20" t="s">
        <v>64</v>
      </c>
      <c r="D12" s="46">
        <v>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600</v>
      </c>
      <c r="O12" s="47">
        <f t="shared" si="2"/>
        <v>0.33994334277620397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SUM(D14:D23)</f>
        <v>163070</v>
      </c>
      <c r="E13" s="32">
        <f t="shared" si="4"/>
        <v>92920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3000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258990</v>
      </c>
      <c r="O13" s="45">
        <f t="shared" si="2"/>
        <v>146.73654390934846</v>
      </c>
      <c r="P13" s="10"/>
    </row>
    <row r="14" spans="1:133">
      <c r="A14" s="12"/>
      <c r="B14" s="25">
        <v>331.1</v>
      </c>
      <c r="C14" s="20" t="s">
        <v>65</v>
      </c>
      <c r="D14" s="46">
        <v>0</v>
      </c>
      <c r="E14" s="46">
        <v>2744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2744</v>
      </c>
      <c r="O14" s="47">
        <f t="shared" si="2"/>
        <v>1.5546742209631728</v>
      </c>
      <c r="P14" s="9"/>
    </row>
    <row r="15" spans="1:133">
      <c r="A15" s="12"/>
      <c r="B15" s="25">
        <v>331.2</v>
      </c>
      <c r="C15" s="20" t="s">
        <v>15</v>
      </c>
      <c r="D15" s="46">
        <v>0</v>
      </c>
      <c r="E15" s="46">
        <v>1000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0.56657223796033995</v>
      </c>
      <c r="P15" s="9"/>
    </row>
    <row r="16" spans="1:133">
      <c r="A16" s="12"/>
      <c r="B16" s="25">
        <v>331.31</v>
      </c>
      <c r="C16" s="20" t="s">
        <v>66</v>
      </c>
      <c r="D16" s="46">
        <v>0</v>
      </c>
      <c r="E16" s="46">
        <v>9758</v>
      </c>
      <c r="F16" s="46">
        <v>0</v>
      </c>
      <c r="G16" s="46">
        <v>0</v>
      </c>
      <c r="H16" s="46">
        <v>0</v>
      </c>
      <c r="I16" s="46">
        <v>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12758</v>
      </c>
      <c r="O16" s="47">
        <f t="shared" si="2"/>
        <v>7.228328611898017</v>
      </c>
      <c r="P16" s="9"/>
    </row>
    <row r="17" spans="1:16">
      <c r="A17" s="12"/>
      <c r="B17" s="25">
        <v>331.39</v>
      </c>
      <c r="C17" s="20" t="s">
        <v>67</v>
      </c>
      <c r="D17" s="46">
        <v>0</v>
      </c>
      <c r="E17" s="46">
        <v>18435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18435</v>
      </c>
      <c r="O17" s="47">
        <f t="shared" si="2"/>
        <v>10.444759206798867</v>
      </c>
      <c r="P17" s="9"/>
    </row>
    <row r="18" spans="1:16">
      <c r="A18" s="12"/>
      <c r="B18" s="25">
        <v>331.61</v>
      </c>
      <c r="C18" s="20" t="s">
        <v>68</v>
      </c>
      <c r="D18" s="46">
        <v>0</v>
      </c>
      <c r="E18" s="46">
        <v>60983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60983</v>
      </c>
      <c r="O18" s="47">
        <f t="shared" si="2"/>
        <v>34.551274787535412</v>
      </c>
      <c r="P18" s="9"/>
    </row>
    <row r="19" spans="1:16">
      <c r="A19" s="12"/>
      <c r="B19" s="25">
        <v>335.12</v>
      </c>
      <c r="C19" s="20" t="s">
        <v>20</v>
      </c>
      <c r="D19" s="46">
        <v>52254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52254</v>
      </c>
      <c r="O19" s="47">
        <f t="shared" si="2"/>
        <v>29.605665722379605</v>
      </c>
      <c r="P19" s="9"/>
    </row>
    <row r="20" spans="1:16">
      <c r="A20" s="12"/>
      <c r="B20" s="25">
        <v>335.14</v>
      </c>
      <c r="C20" s="20" t="s">
        <v>21</v>
      </c>
      <c r="D20" s="46">
        <v>1863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1863</v>
      </c>
      <c r="O20" s="47">
        <f t="shared" si="2"/>
        <v>1.0555240793201133</v>
      </c>
      <c r="P20" s="9"/>
    </row>
    <row r="21" spans="1:16">
      <c r="A21" s="12"/>
      <c r="B21" s="25">
        <v>335.15</v>
      </c>
      <c r="C21" s="20" t="s">
        <v>22</v>
      </c>
      <c r="D21" s="46">
        <v>795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795</v>
      </c>
      <c r="O21" s="47">
        <f t="shared" si="2"/>
        <v>0.45042492917847027</v>
      </c>
      <c r="P21" s="9"/>
    </row>
    <row r="22" spans="1:16">
      <c r="A22" s="12"/>
      <c r="B22" s="25">
        <v>335.18</v>
      </c>
      <c r="C22" s="20" t="s">
        <v>23</v>
      </c>
      <c r="D22" s="46">
        <v>48073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48073</v>
      </c>
      <c r="O22" s="47">
        <f t="shared" si="2"/>
        <v>27.236827195467423</v>
      </c>
      <c r="P22" s="9"/>
    </row>
    <row r="23" spans="1:16">
      <c r="A23" s="12"/>
      <c r="B23" s="25">
        <v>338</v>
      </c>
      <c r="C23" s="20" t="s">
        <v>24</v>
      </c>
      <c r="D23" s="46">
        <v>60085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60085</v>
      </c>
      <c r="O23" s="47">
        <f t="shared" si="2"/>
        <v>34.042492917847028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SUM(D25:D32)</f>
        <v>54990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4342669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4397659</v>
      </c>
      <c r="O24" s="45">
        <f t="shared" si="2"/>
        <v>2491.5915014164307</v>
      </c>
      <c r="P24" s="10"/>
    </row>
    <row r="25" spans="1:16">
      <c r="A25" s="12"/>
      <c r="B25" s="25">
        <v>343.1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3253862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3253862</v>
      </c>
      <c r="O25" s="47">
        <f t="shared" si="2"/>
        <v>1843.5478753541076</v>
      </c>
      <c r="P25" s="9"/>
    </row>
    <row r="26" spans="1:16">
      <c r="A26" s="12"/>
      <c r="B26" s="25">
        <v>343.2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310918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310918</v>
      </c>
      <c r="O26" s="47">
        <f t="shared" si="2"/>
        <v>176.15750708215296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459079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459079</v>
      </c>
      <c r="O27" s="47">
        <f t="shared" si="2"/>
        <v>260.1014164305949</v>
      </c>
      <c r="P27" s="9"/>
    </row>
    <row r="28" spans="1:16">
      <c r="A28" s="12"/>
      <c r="B28" s="25">
        <v>343.4</v>
      </c>
      <c r="C28" s="20" t="s">
        <v>35</v>
      </c>
      <c r="D28" s="46">
        <v>9879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9879</v>
      </c>
      <c r="O28" s="47">
        <f t="shared" si="2"/>
        <v>5.5971671388101987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318810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318810</v>
      </c>
      <c r="O29" s="47">
        <f t="shared" si="2"/>
        <v>180.62889518413598</v>
      </c>
      <c r="P29" s="9"/>
    </row>
    <row r="30" spans="1:16">
      <c r="A30" s="12"/>
      <c r="B30" s="25">
        <v>343.8</v>
      </c>
      <c r="C30" s="20" t="s">
        <v>37</v>
      </c>
      <c r="D30" s="46">
        <v>5200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5200</v>
      </c>
      <c r="O30" s="47">
        <f t="shared" si="2"/>
        <v>2.9461756373937678</v>
      </c>
      <c r="P30" s="9"/>
    </row>
    <row r="31" spans="1:16">
      <c r="A31" s="12"/>
      <c r="B31" s="25">
        <v>344.9</v>
      </c>
      <c r="C31" s="20" t="s">
        <v>38</v>
      </c>
      <c r="D31" s="46">
        <v>39731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39731</v>
      </c>
      <c r="O31" s="47">
        <f t="shared" si="2"/>
        <v>22.510481586402268</v>
      </c>
      <c r="P31" s="9"/>
    </row>
    <row r="32" spans="1:16">
      <c r="A32" s="12"/>
      <c r="B32" s="25">
        <v>347.2</v>
      </c>
      <c r="C32" s="20" t="s">
        <v>39</v>
      </c>
      <c r="D32" s="46">
        <v>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</v>
      </c>
      <c r="O32" s="47">
        <f t="shared" si="2"/>
        <v>0.10198300283286119</v>
      </c>
      <c r="P32" s="9"/>
    </row>
    <row r="33" spans="1:119" ht="15.75">
      <c r="A33" s="29" t="s">
        <v>30</v>
      </c>
      <c r="B33" s="30"/>
      <c r="C33" s="31"/>
      <c r="D33" s="32">
        <f t="shared" ref="D33:M33" si="7">SUM(D34:D34)</f>
        <v>18732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5" si="8">SUM(D33:M33)</f>
        <v>18732</v>
      </c>
      <c r="O33" s="45">
        <f t="shared" si="2"/>
        <v>10.613031161473089</v>
      </c>
      <c r="P33" s="10"/>
    </row>
    <row r="34" spans="1:119">
      <c r="A34" s="13"/>
      <c r="B34" s="39">
        <v>351.5</v>
      </c>
      <c r="C34" s="21" t="s">
        <v>60</v>
      </c>
      <c r="D34" s="46">
        <v>18732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18732</v>
      </c>
      <c r="O34" s="47">
        <f t="shared" si="2"/>
        <v>10.613031161473089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SUM(D36:D41)</f>
        <v>29847</v>
      </c>
      <c r="E35" s="32">
        <f t="shared" si="9"/>
        <v>4372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94849</v>
      </c>
      <c r="J35" s="32">
        <f t="shared" si="9"/>
        <v>0</v>
      </c>
      <c r="K35" s="32">
        <f t="shared" si="9"/>
        <v>21217</v>
      </c>
      <c r="L35" s="32">
        <f t="shared" si="9"/>
        <v>0</v>
      </c>
      <c r="M35" s="32">
        <f t="shared" si="9"/>
        <v>0</v>
      </c>
      <c r="N35" s="32">
        <f t="shared" si="8"/>
        <v>150285</v>
      </c>
      <c r="O35" s="45">
        <f t="shared" si="2"/>
        <v>85.147308781869683</v>
      </c>
      <c r="P35" s="10"/>
    </row>
    <row r="36" spans="1:119">
      <c r="A36" s="12"/>
      <c r="B36" s="25">
        <v>361.1</v>
      </c>
      <c r="C36" s="20" t="s">
        <v>43</v>
      </c>
      <c r="D36" s="46">
        <v>15794</v>
      </c>
      <c r="E36" s="46">
        <v>4372</v>
      </c>
      <c r="F36" s="46">
        <v>0</v>
      </c>
      <c r="G36" s="46">
        <v>0</v>
      </c>
      <c r="H36" s="46">
        <v>0</v>
      </c>
      <c r="I36" s="46">
        <v>30039</v>
      </c>
      <c r="J36" s="46">
        <v>0</v>
      </c>
      <c r="K36" s="46">
        <v>12295</v>
      </c>
      <c r="L36" s="46">
        <v>0</v>
      </c>
      <c r="M36" s="46">
        <v>0</v>
      </c>
      <c r="N36" s="46">
        <f t="shared" si="8"/>
        <v>62500</v>
      </c>
      <c r="O36" s="47">
        <f t="shared" si="2"/>
        <v>35.410764872521248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-30795</v>
      </c>
      <c r="L37" s="46">
        <v>0</v>
      </c>
      <c r="M37" s="46">
        <v>0</v>
      </c>
      <c r="N37" s="46">
        <f t="shared" si="8"/>
        <v>-30795</v>
      </c>
      <c r="O37" s="47">
        <f t="shared" si="2"/>
        <v>-17.447592067988669</v>
      </c>
      <c r="P37" s="9"/>
    </row>
    <row r="38" spans="1:119">
      <c r="A38" s="12"/>
      <c r="B38" s="25">
        <v>361.4</v>
      </c>
      <c r="C38" s="20" t="s">
        <v>69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29271</v>
      </c>
      <c r="L38" s="46">
        <v>0</v>
      </c>
      <c r="M38" s="46">
        <v>0</v>
      </c>
      <c r="N38" s="46">
        <f t="shared" si="8"/>
        <v>29271</v>
      </c>
      <c r="O38" s="47">
        <f t="shared" si="2"/>
        <v>16.584135977337109</v>
      </c>
      <c r="P38" s="9"/>
    </row>
    <row r="39" spans="1:119">
      <c r="A39" s="12"/>
      <c r="B39" s="25">
        <v>362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44273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44273</v>
      </c>
      <c r="O39" s="47">
        <f t="shared" si="2"/>
        <v>25.08385269121813</v>
      </c>
      <c r="P39" s="9"/>
    </row>
    <row r="40" spans="1:119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10446</v>
      </c>
      <c r="L40" s="46">
        <v>0</v>
      </c>
      <c r="M40" s="46">
        <v>0</v>
      </c>
      <c r="N40" s="46">
        <f t="shared" si="8"/>
        <v>10446</v>
      </c>
      <c r="O40" s="47">
        <f t="shared" si="2"/>
        <v>5.9184135977337107</v>
      </c>
      <c r="P40" s="9"/>
    </row>
    <row r="41" spans="1:119">
      <c r="A41" s="12"/>
      <c r="B41" s="25">
        <v>369.9</v>
      </c>
      <c r="C41" s="20" t="s">
        <v>47</v>
      </c>
      <c r="D41" s="46">
        <v>14053</v>
      </c>
      <c r="E41" s="46">
        <v>0</v>
      </c>
      <c r="F41" s="46">
        <v>0</v>
      </c>
      <c r="G41" s="46">
        <v>0</v>
      </c>
      <c r="H41" s="46">
        <v>0</v>
      </c>
      <c r="I41" s="46">
        <v>20537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34590</v>
      </c>
      <c r="O41" s="47">
        <f t="shared" si="2"/>
        <v>19.597733711048157</v>
      </c>
      <c r="P41" s="9"/>
    </row>
    <row r="42" spans="1:119" ht="15.75">
      <c r="A42" s="29" t="s">
        <v>31</v>
      </c>
      <c r="B42" s="30"/>
      <c r="C42" s="31"/>
      <c r="D42" s="32">
        <f t="shared" ref="D42:M42" si="10">SUM(D43:D44)</f>
        <v>698400</v>
      </c>
      <c r="E42" s="32">
        <f t="shared" si="10"/>
        <v>12246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33000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743646</v>
      </c>
      <c r="O42" s="45">
        <f t="shared" si="2"/>
        <v>421.32917847025493</v>
      </c>
      <c r="P42" s="9"/>
    </row>
    <row r="43" spans="1:119">
      <c r="A43" s="12"/>
      <c r="B43" s="25">
        <v>381</v>
      </c>
      <c r="C43" s="20" t="s">
        <v>48</v>
      </c>
      <c r="D43" s="46">
        <v>0</v>
      </c>
      <c r="E43" s="46">
        <v>10810</v>
      </c>
      <c r="F43" s="46">
        <v>0</v>
      </c>
      <c r="G43" s="46">
        <v>0</v>
      </c>
      <c r="H43" s="46">
        <v>0</v>
      </c>
      <c r="I43" s="46">
        <v>33000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43810</v>
      </c>
      <c r="O43" s="47">
        <f t="shared" si="2"/>
        <v>24.821529745042493</v>
      </c>
      <c r="P43" s="9"/>
    </row>
    <row r="44" spans="1:119" ht="15.75" thickBot="1">
      <c r="A44" s="12"/>
      <c r="B44" s="25">
        <v>382</v>
      </c>
      <c r="C44" s="20" t="s">
        <v>56</v>
      </c>
      <c r="D44" s="46">
        <v>698400</v>
      </c>
      <c r="E44" s="46">
        <v>1436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699836</v>
      </c>
      <c r="O44" s="47">
        <f t="shared" si="2"/>
        <v>396.50764872521245</v>
      </c>
      <c r="P44" s="9"/>
    </row>
    <row r="45" spans="1:119" ht="16.5" thickBot="1">
      <c r="A45" s="14" t="s">
        <v>40</v>
      </c>
      <c r="B45" s="23"/>
      <c r="C45" s="22"/>
      <c r="D45" s="15">
        <f t="shared" ref="D45:M45" si="11">SUM(D5,D11,D13,D24,D33,D35,D42)</f>
        <v>1377845</v>
      </c>
      <c r="E45" s="15">
        <f t="shared" si="11"/>
        <v>134767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4473518</v>
      </c>
      <c r="J45" s="15">
        <f t="shared" si="11"/>
        <v>0</v>
      </c>
      <c r="K45" s="15">
        <f t="shared" si="11"/>
        <v>21217</v>
      </c>
      <c r="L45" s="15">
        <f t="shared" si="11"/>
        <v>0</v>
      </c>
      <c r="M45" s="15">
        <f t="shared" si="11"/>
        <v>0</v>
      </c>
      <c r="N45" s="15">
        <f t="shared" si="8"/>
        <v>6007347</v>
      </c>
      <c r="O45" s="38">
        <f t="shared" si="2"/>
        <v>3403.5960339943344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1765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422587</v>
      </c>
      <c r="E5" s="27">
        <f t="shared" si="0"/>
        <v>27542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450129</v>
      </c>
      <c r="O5" s="33">
        <f t="shared" ref="O5:O44" si="2">(N5/O$46)</f>
        <v>256.62998859749143</v>
      </c>
      <c r="P5" s="6"/>
    </row>
    <row r="6" spans="1:133">
      <c r="A6" s="12"/>
      <c r="B6" s="25">
        <v>311</v>
      </c>
      <c r="C6" s="20" t="s">
        <v>1</v>
      </c>
      <c r="D6" s="46">
        <v>114532</v>
      </c>
      <c r="E6" s="46">
        <v>27542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142074</v>
      </c>
      <c r="O6" s="47">
        <f t="shared" si="2"/>
        <v>81</v>
      </c>
      <c r="P6" s="9"/>
    </row>
    <row r="7" spans="1:133">
      <c r="A7" s="12"/>
      <c r="B7" s="25">
        <v>312.10000000000002</v>
      </c>
      <c r="C7" s="20" t="s">
        <v>9</v>
      </c>
      <c r="D7" s="46">
        <v>109712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109712</v>
      </c>
      <c r="O7" s="47">
        <f t="shared" si="2"/>
        <v>62.549600912200681</v>
      </c>
      <c r="P7" s="9"/>
    </row>
    <row r="8" spans="1:133">
      <c r="A8" s="12"/>
      <c r="B8" s="25">
        <v>312.60000000000002</v>
      </c>
      <c r="C8" s="20" t="s">
        <v>10</v>
      </c>
      <c r="D8" s="46">
        <v>86995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86995</v>
      </c>
      <c r="O8" s="47">
        <f t="shared" si="2"/>
        <v>49.598061573546183</v>
      </c>
      <c r="P8" s="9"/>
    </row>
    <row r="9" spans="1:133">
      <c r="A9" s="12"/>
      <c r="B9" s="25">
        <v>315</v>
      </c>
      <c r="C9" s="20" t="s">
        <v>11</v>
      </c>
      <c r="D9" s="46">
        <v>101824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101824</v>
      </c>
      <c r="O9" s="47">
        <f t="shared" si="2"/>
        <v>58.052451539338655</v>
      </c>
      <c r="P9" s="9"/>
    </row>
    <row r="10" spans="1:133">
      <c r="A10" s="12"/>
      <c r="B10" s="25">
        <v>316</v>
      </c>
      <c r="C10" s="20" t="s">
        <v>12</v>
      </c>
      <c r="D10" s="46">
        <v>9524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9524</v>
      </c>
      <c r="O10" s="47">
        <f t="shared" si="2"/>
        <v>5.4298745724059296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900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900</v>
      </c>
      <c r="O11" s="45">
        <f t="shared" si="2"/>
        <v>0.51311288483466366</v>
      </c>
      <c r="P11" s="10"/>
    </row>
    <row r="12" spans="1:133">
      <c r="A12" s="12"/>
      <c r="B12" s="25">
        <v>329</v>
      </c>
      <c r="C12" s="20" t="s">
        <v>14</v>
      </c>
      <c r="D12" s="46">
        <v>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900</v>
      </c>
      <c r="O12" s="47">
        <f t="shared" si="2"/>
        <v>0.51311288483466366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SUM(D14:D22)</f>
        <v>191126</v>
      </c>
      <c r="E13" s="32">
        <f t="shared" si="4"/>
        <v>30454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7350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228930</v>
      </c>
      <c r="O13" s="45">
        <f t="shared" si="2"/>
        <v>130.51881413911062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4000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4000</v>
      </c>
      <c r="O14" s="47">
        <f t="shared" si="2"/>
        <v>2.2805017103762828</v>
      </c>
      <c r="P14" s="9"/>
    </row>
    <row r="15" spans="1:133">
      <c r="A15" s="12"/>
      <c r="B15" s="25">
        <v>331.5</v>
      </c>
      <c r="C15" s="20" t="s">
        <v>17</v>
      </c>
      <c r="D15" s="46">
        <v>0</v>
      </c>
      <c r="E15" s="46">
        <v>25154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25154</v>
      </c>
      <c r="O15" s="47">
        <f t="shared" si="2"/>
        <v>14.340935005701255</v>
      </c>
      <c r="P15" s="9"/>
    </row>
    <row r="16" spans="1:133">
      <c r="A16" s="12"/>
      <c r="B16" s="25">
        <v>334.31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7350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7350</v>
      </c>
      <c r="O16" s="47">
        <f t="shared" si="2"/>
        <v>4.1904218928164196</v>
      </c>
      <c r="P16" s="9"/>
    </row>
    <row r="17" spans="1:16">
      <c r="A17" s="12"/>
      <c r="B17" s="25">
        <v>334.7</v>
      </c>
      <c r="C17" s="20" t="s">
        <v>19</v>
      </c>
      <c r="D17" s="46">
        <v>0</v>
      </c>
      <c r="E17" s="46">
        <v>1300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1300</v>
      </c>
      <c r="O17" s="47">
        <f t="shared" si="2"/>
        <v>0.74116305587229192</v>
      </c>
      <c r="P17" s="9"/>
    </row>
    <row r="18" spans="1:16">
      <c r="A18" s="12"/>
      <c r="B18" s="25">
        <v>335.12</v>
      </c>
      <c r="C18" s="20" t="s">
        <v>20</v>
      </c>
      <c r="D18" s="46">
        <v>52302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52302</v>
      </c>
      <c r="O18" s="47">
        <f t="shared" si="2"/>
        <v>29.818700114025084</v>
      </c>
      <c r="P18" s="9"/>
    </row>
    <row r="19" spans="1:16">
      <c r="A19" s="12"/>
      <c r="B19" s="25">
        <v>335.14</v>
      </c>
      <c r="C19" s="20" t="s">
        <v>21</v>
      </c>
      <c r="D19" s="46">
        <v>1652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1652</v>
      </c>
      <c r="O19" s="47">
        <f t="shared" si="2"/>
        <v>0.94184720638540476</v>
      </c>
      <c r="P19" s="9"/>
    </row>
    <row r="20" spans="1:16">
      <c r="A20" s="12"/>
      <c r="B20" s="25">
        <v>335.15</v>
      </c>
      <c r="C20" s="20" t="s">
        <v>22</v>
      </c>
      <c r="D20" s="46">
        <v>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910</v>
      </c>
      <c r="O20" s="47">
        <f t="shared" si="2"/>
        <v>0.51881413911060437</v>
      </c>
      <c r="P20" s="9"/>
    </row>
    <row r="21" spans="1:16">
      <c r="A21" s="12"/>
      <c r="B21" s="25">
        <v>335.18</v>
      </c>
      <c r="C21" s="20" t="s">
        <v>23</v>
      </c>
      <c r="D21" s="46">
        <v>46277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46277</v>
      </c>
      <c r="O21" s="47">
        <f t="shared" si="2"/>
        <v>26.383694412770808</v>
      </c>
      <c r="P21" s="9"/>
    </row>
    <row r="22" spans="1:16">
      <c r="A22" s="12"/>
      <c r="B22" s="25">
        <v>338</v>
      </c>
      <c r="C22" s="20" t="s">
        <v>24</v>
      </c>
      <c r="D22" s="46">
        <v>89985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89985</v>
      </c>
      <c r="O22" s="47">
        <f t="shared" si="2"/>
        <v>51.302736602052448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SUM(D24:D31)</f>
        <v>53658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4640752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4694410</v>
      </c>
      <c r="O23" s="45">
        <f t="shared" si="2"/>
        <v>2676.4025085518815</v>
      </c>
      <c r="P23" s="10"/>
    </row>
    <row r="24" spans="1:16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3555684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3555684</v>
      </c>
      <c r="O24" s="47">
        <f t="shared" si="2"/>
        <v>2027.1858608893956</v>
      </c>
      <c r="P24" s="9"/>
    </row>
    <row r="25" spans="1:16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334549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334549</v>
      </c>
      <c r="O25" s="47">
        <f t="shared" si="2"/>
        <v>190.73489167616876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437320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437320</v>
      </c>
      <c r="O26" s="47">
        <f t="shared" si="2"/>
        <v>249.32725199543898</v>
      </c>
      <c r="P26" s="9"/>
    </row>
    <row r="27" spans="1:16">
      <c r="A27" s="12"/>
      <c r="B27" s="25">
        <v>343.4</v>
      </c>
      <c r="C27" s="20" t="s">
        <v>35</v>
      </c>
      <c r="D27" s="46">
        <v>7165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7165</v>
      </c>
      <c r="O27" s="47">
        <f t="shared" si="2"/>
        <v>4.084948688711517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313199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313199</v>
      </c>
      <c r="O28" s="47">
        <f t="shared" si="2"/>
        <v>178.56271379703534</v>
      </c>
      <c r="P28" s="9"/>
    </row>
    <row r="29" spans="1:16">
      <c r="A29" s="12"/>
      <c r="B29" s="25">
        <v>343.8</v>
      </c>
      <c r="C29" s="20" t="s">
        <v>37</v>
      </c>
      <c r="D29" s="46">
        <v>4400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4400</v>
      </c>
      <c r="O29" s="47">
        <f t="shared" si="2"/>
        <v>2.5085518814139109</v>
      </c>
      <c r="P29" s="9"/>
    </row>
    <row r="30" spans="1:16">
      <c r="A30" s="12"/>
      <c r="B30" s="25">
        <v>343.9</v>
      </c>
      <c r="C30" s="20" t="s">
        <v>59</v>
      </c>
      <c r="D30" s="46">
        <v>41898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41898</v>
      </c>
      <c r="O30" s="47">
        <f t="shared" si="2"/>
        <v>23.887115165336375</v>
      </c>
      <c r="P30" s="9"/>
    </row>
    <row r="31" spans="1:16">
      <c r="A31" s="12"/>
      <c r="B31" s="25">
        <v>347.2</v>
      </c>
      <c r="C31" s="20" t="s">
        <v>39</v>
      </c>
      <c r="D31" s="46">
        <v>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195</v>
      </c>
      <c r="O31" s="47">
        <f t="shared" si="2"/>
        <v>0.11117445838084379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15196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4" si="8">SUM(D32:M32)</f>
        <v>15196</v>
      </c>
      <c r="O32" s="45">
        <f t="shared" si="2"/>
        <v>8.6636259977194978</v>
      </c>
      <c r="P32" s="10"/>
    </row>
    <row r="33" spans="1:119">
      <c r="A33" s="13"/>
      <c r="B33" s="39">
        <v>351.5</v>
      </c>
      <c r="C33" s="21" t="s">
        <v>60</v>
      </c>
      <c r="D33" s="46">
        <v>15196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15196</v>
      </c>
      <c r="O33" s="47">
        <f t="shared" si="2"/>
        <v>8.6636259977194978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SUM(D35:D40)</f>
        <v>44922</v>
      </c>
      <c r="E34" s="32">
        <f t="shared" si="9"/>
        <v>5791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129348</v>
      </c>
      <c r="J34" s="32">
        <f t="shared" si="9"/>
        <v>0</v>
      </c>
      <c r="K34" s="32">
        <f t="shared" si="9"/>
        <v>93367</v>
      </c>
      <c r="L34" s="32">
        <f t="shared" si="9"/>
        <v>0</v>
      </c>
      <c r="M34" s="32">
        <f t="shared" si="9"/>
        <v>0</v>
      </c>
      <c r="N34" s="32">
        <f t="shared" si="8"/>
        <v>273428</v>
      </c>
      <c r="O34" s="45">
        <f t="shared" si="2"/>
        <v>155.88825541619156</v>
      </c>
      <c r="P34" s="10"/>
    </row>
    <row r="35" spans="1:119">
      <c r="A35" s="12"/>
      <c r="B35" s="25">
        <v>361.1</v>
      </c>
      <c r="C35" s="20" t="s">
        <v>43</v>
      </c>
      <c r="D35" s="46">
        <v>28290</v>
      </c>
      <c r="E35" s="46">
        <v>5791</v>
      </c>
      <c r="F35" s="46">
        <v>0</v>
      </c>
      <c r="G35" s="46">
        <v>0</v>
      </c>
      <c r="H35" s="46">
        <v>0</v>
      </c>
      <c r="I35" s="46">
        <v>65355</v>
      </c>
      <c r="J35" s="46">
        <v>0</v>
      </c>
      <c r="K35" s="46">
        <v>13160</v>
      </c>
      <c r="L35" s="46">
        <v>0</v>
      </c>
      <c r="M35" s="46">
        <v>0</v>
      </c>
      <c r="N35" s="46">
        <f t="shared" si="8"/>
        <v>112596</v>
      </c>
      <c r="O35" s="47">
        <f t="shared" si="2"/>
        <v>64.193842645381977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56934</v>
      </c>
      <c r="L36" s="46">
        <v>0</v>
      </c>
      <c r="M36" s="46">
        <v>0</v>
      </c>
      <c r="N36" s="46">
        <f t="shared" si="8"/>
        <v>56934</v>
      </c>
      <c r="O36" s="47">
        <f t="shared" si="2"/>
        <v>32.45952109464082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43313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43313</v>
      </c>
      <c r="O37" s="47">
        <f t="shared" si="2"/>
        <v>24.693842645381984</v>
      </c>
      <c r="P37" s="9"/>
    </row>
    <row r="38" spans="1:119">
      <c r="A38" s="12"/>
      <c r="B38" s="25">
        <v>364</v>
      </c>
      <c r="C38" s="20" t="s">
        <v>61</v>
      </c>
      <c r="D38" s="46">
        <v>2138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2138</v>
      </c>
      <c r="O38" s="47">
        <f t="shared" si="2"/>
        <v>1.2189281641961232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23273</v>
      </c>
      <c r="L39" s="46">
        <v>0</v>
      </c>
      <c r="M39" s="46">
        <v>0</v>
      </c>
      <c r="N39" s="46">
        <f t="shared" si="8"/>
        <v>23273</v>
      </c>
      <c r="O39" s="47">
        <f t="shared" si="2"/>
        <v>13.268529076396808</v>
      </c>
      <c r="P39" s="9"/>
    </row>
    <row r="40" spans="1:119">
      <c r="A40" s="12"/>
      <c r="B40" s="25">
        <v>369.9</v>
      </c>
      <c r="C40" s="20" t="s">
        <v>47</v>
      </c>
      <c r="D40" s="46">
        <v>14494</v>
      </c>
      <c r="E40" s="46">
        <v>0</v>
      </c>
      <c r="F40" s="46">
        <v>0</v>
      </c>
      <c r="G40" s="46">
        <v>0</v>
      </c>
      <c r="H40" s="46">
        <v>0</v>
      </c>
      <c r="I40" s="46">
        <v>20680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35174</v>
      </c>
      <c r="O40" s="47">
        <f t="shared" si="2"/>
        <v>20.053591790193842</v>
      </c>
      <c r="P40" s="9"/>
    </row>
    <row r="41" spans="1:119" ht="15.75">
      <c r="A41" s="29" t="s">
        <v>31</v>
      </c>
      <c r="B41" s="30"/>
      <c r="C41" s="31"/>
      <c r="D41" s="32">
        <f t="shared" ref="D41:M41" si="10">SUM(D42:D43)</f>
        <v>659001</v>
      </c>
      <c r="E41" s="32">
        <f t="shared" si="10"/>
        <v>12200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24000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695201</v>
      </c>
      <c r="O41" s="45">
        <f t="shared" si="2"/>
        <v>396.35176738882552</v>
      </c>
      <c r="P41" s="9"/>
    </row>
    <row r="42" spans="1:119">
      <c r="A42" s="12"/>
      <c r="B42" s="25">
        <v>381</v>
      </c>
      <c r="C42" s="20" t="s">
        <v>48</v>
      </c>
      <c r="D42" s="46">
        <v>0</v>
      </c>
      <c r="E42" s="46">
        <v>12200</v>
      </c>
      <c r="F42" s="46">
        <v>0</v>
      </c>
      <c r="G42" s="46">
        <v>0</v>
      </c>
      <c r="H42" s="46">
        <v>0</v>
      </c>
      <c r="I42" s="46">
        <v>24000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36200</v>
      </c>
      <c r="O42" s="47">
        <f t="shared" si="2"/>
        <v>20.638540478905359</v>
      </c>
      <c r="P42" s="9"/>
    </row>
    <row r="43" spans="1:119" ht="15.75" thickBot="1">
      <c r="A43" s="12"/>
      <c r="B43" s="25">
        <v>382</v>
      </c>
      <c r="C43" s="20" t="s">
        <v>56</v>
      </c>
      <c r="D43" s="46">
        <v>659001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659001</v>
      </c>
      <c r="O43" s="47">
        <f t="shared" si="2"/>
        <v>375.71322690992019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1">SUM(D5,D11,D13,D23,D32,D34,D41)</f>
        <v>1387390</v>
      </c>
      <c r="E44" s="15">
        <f t="shared" si="11"/>
        <v>75987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4801450</v>
      </c>
      <c r="J44" s="15">
        <f t="shared" si="11"/>
        <v>0</v>
      </c>
      <c r="K44" s="15">
        <f t="shared" si="11"/>
        <v>93367</v>
      </c>
      <c r="L44" s="15">
        <f t="shared" si="11"/>
        <v>0</v>
      </c>
      <c r="M44" s="15">
        <f t="shared" si="11"/>
        <v>0</v>
      </c>
      <c r="N44" s="15">
        <f t="shared" si="8"/>
        <v>6358194</v>
      </c>
      <c r="O44" s="38">
        <f t="shared" si="2"/>
        <v>3624.9680729760548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62</v>
      </c>
      <c r="M46" s="48"/>
      <c r="N46" s="48"/>
      <c r="O46" s="43">
        <v>1754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434981</v>
      </c>
      <c r="E5" s="27">
        <f t="shared" si="0"/>
        <v>28877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463858</v>
      </c>
      <c r="O5" s="33">
        <f t="shared" ref="O5:O43" si="2">(N5/O$45)</f>
        <v>254.02957283680175</v>
      </c>
      <c r="P5" s="6"/>
    </row>
    <row r="6" spans="1:133">
      <c r="A6" s="12"/>
      <c r="B6" s="25">
        <v>311</v>
      </c>
      <c r="C6" s="20" t="s">
        <v>1</v>
      </c>
      <c r="D6" s="46">
        <v>112696</v>
      </c>
      <c r="E6" s="46">
        <v>28877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141573</v>
      </c>
      <c r="O6" s="47">
        <f t="shared" si="2"/>
        <v>77.531763417305584</v>
      </c>
      <c r="P6" s="9"/>
    </row>
    <row r="7" spans="1:133">
      <c r="A7" s="12"/>
      <c r="B7" s="25">
        <v>312.10000000000002</v>
      </c>
      <c r="C7" s="20" t="s">
        <v>9</v>
      </c>
      <c r="D7" s="46">
        <v>117130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117130</v>
      </c>
      <c r="O7" s="47">
        <f t="shared" si="2"/>
        <v>64.145673603504932</v>
      </c>
      <c r="P7" s="9"/>
    </row>
    <row r="8" spans="1:133">
      <c r="A8" s="12"/>
      <c r="B8" s="25">
        <v>312.60000000000002</v>
      </c>
      <c r="C8" s="20" t="s">
        <v>10</v>
      </c>
      <c r="D8" s="46">
        <v>90510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90510</v>
      </c>
      <c r="O8" s="47">
        <f t="shared" si="2"/>
        <v>49.567360350492883</v>
      </c>
      <c r="P8" s="9"/>
    </row>
    <row r="9" spans="1:133">
      <c r="A9" s="12"/>
      <c r="B9" s="25">
        <v>315</v>
      </c>
      <c r="C9" s="20" t="s">
        <v>11</v>
      </c>
      <c r="D9" s="46">
        <v>104924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104924</v>
      </c>
      <c r="O9" s="47">
        <f t="shared" si="2"/>
        <v>57.461117196056954</v>
      </c>
      <c r="P9" s="9"/>
    </row>
    <row r="10" spans="1:133">
      <c r="A10" s="12"/>
      <c r="B10" s="25">
        <v>316</v>
      </c>
      <c r="C10" s="20" t="s">
        <v>12</v>
      </c>
      <c r="D10" s="46">
        <v>9721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9721</v>
      </c>
      <c r="O10" s="47">
        <f t="shared" si="2"/>
        <v>5.3236582694414016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750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750</v>
      </c>
      <c r="O11" s="45">
        <f t="shared" si="2"/>
        <v>0.41073384446878425</v>
      </c>
      <c r="P11" s="10"/>
    </row>
    <row r="12" spans="1:133">
      <c r="A12" s="12"/>
      <c r="B12" s="25">
        <v>329</v>
      </c>
      <c r="C12" s="20" t="s">
        <v>14</v>
      </c>
      <c r="D12" s="46">
        <v>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</v>
      </c>
      <c r="O12" s="47">
        <f t="shared" si="2"/>
        <v>0.41073384446878425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SUM(D14:D22)</f>
        <v>166588</v>
      </c>
      <c r="E13" s="32">
        <f t="shared" si="4"/>
        <v>161174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62842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390604</v>
      </c>
      <c r="O13" s="45">
        <f t="shared" si="2"/>
        <v>213.91237677984665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43396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5">SUM(D14:M14)</f>
        <v>43396</v>
      </c>
      <c r="O14" s="47">
        <f t="shared" si="2"/>
        <v>23.765607886089814</v>
      </c>
      <c r="P14" s="9"/>
    </row>
    <row r="15" spans="1:133">
      <c r="A15" s="12"/>
      <c r="B15" s="25">
        <v>331.5</v>
      </c>
      <c r="C15" s="20" t="s">
        <v>17</v>
      </c>
      <c r="D15" s="46">
        <v>0</v>
      </c>
      <c r="E15" s="46">
        <v>6329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6329</v>
      </c>
      <c r="O15" s="47">
        <f t="shared" si="2"/>
        <v>3.4660460021905806</v>
      </c>
      <c r="P15" s="9"/>
    </row>
    <row r="16" spans="1:133">
      <c r="A16" s="12"/>
      <c r="B16" s="25">
        <v>334.31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62842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62842</v>
      </c>
      <c r="O16" s="47">
        <f t="shared" si="2"/>
        <v>34.415115005476451</v>
      </c>
      <c r="P16" s="9"/>
    </row>
    <row r="17" spans="1:16">
      <c r="A17" s="12"/>
      <c r="B17" s="25">
        <v>334.7</v>
      </c>
      <c r="C17" s="20" t="s">
        <v>19</v>
      </c>
      <c r="D17" s="46">
        <v>0</v>
      </c>
      <c r="E17" s="46">
        <v>111449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111449</v>
      </c>
      <c r="O17" s="47">
        <f t="shared" si="2"/>
        <v>61.034501642935375</v>
      </c>
      <c r="P17" s="9"/>
    </row>
    <row r="18" spans="1:16">
      <c r="A18" s="12"/>
      <c r="B18" s="25">
        <v>335.12</v>
      </c>
      <c r="C18" s="20" t="s">
        <v>20</v>
      </c>
      <c r="D18" s="46">
        <v>52348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52348</v>
      </c>
      <c r="O18" s="47">
        <f t="shared" si="2"/>
        <v>28.668127053669224</v>
      </c>
      <c r="P18" s="9"/>
    </row>
    <row r="19" spans="1:16">
      <c r="A19" s="12"/>
      <c r="B19" s="25">
        <v>335.14</v>
      </c>
      <c r="C19" s="20" t="s">
        <v>21</v>
      </c>
      <c r="D19" s="46">
        <v>2575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2575</v>
      </c>
      <c r="O19" s="47">
        <f t="shared" si="2"/>
        <v>1.4101861993428257</v>
      </c>
      <c r="P19" s="9"/>
    </row>
    <row r="20" spans="1:16">
      <c r="A20" s="12"/>
      <c r="B20" s="25">
        <v>335.15</v>
      </c>
      <c r="C20" s="20" t="s">
        <v>22</v>
      </c>
      <c r="D20" s="46">
        <v>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872</v>
      </c>
      <c r="O20" s="47">
        <f t="shared" si="2"/>
        <v>0.47754654983570644</v>
      </c>
      <c r="P20" s="9"/>
    </row>
    <row r="21" spans="1:16">
      <c r="A21" s="12"/>
      <c r="B21" s="25">
        <v>335.18</v>
      </c>
      <c r="C21" s="20" t="s">
        <v>23</v>
      </c>
      <c r="D21" s="46">
        <v>50708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50708</v>
      </c>
      <c r="O21" s="47">
        <f t="shared" si="2"/>
        <v>27.769989047097482</v>
      </c>
      <c r="P21" s="9"/>
    </row>
    <row r="22" spans="1:16">
      <c r="A22" s="12"/>
      <c r="B22" s="25">
        <v>338</v>
      </c>
      <c r="C22" s="20" t="s">
        <v>24</v>
      </c>
      <c r="D22" s="46">
        <v>60085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60085</v>
      </c>
      <c r="O22" s="47">
        <f t="shared" si="2"/>
        <v>32.905257393209197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SUM(D24:D31)</f>
        <v>53223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4586728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4639951</v>
      </c>
      <c r="O23" s="45">
        <f t="shared" si="2"/>
        <v>2541.0465498357066</v>
      </c>
      <c r="P23" s="10"/>
    </row>
    <row r="24" spans="1:16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3488295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7">SUM(D24:M24)</f>
        <v>3488295</v>
      </c>
      <c r="O24" s="47">
        <f t="shared" si="2"/>
        <v>1910.3477546549836</v>
      </c>
      <c r="P24" s="9"/>
    </row>
    <row r="25" spans="1:16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326738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326738</v>
      </c>
      <c r="O25" s="47">
        <f t="shared" si="2"/>
        <v>178.93647316538883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455441</v>
      </c>
      <c r="O26" s="47">
        <f t="shared" si="2"/>
        <v>249.42004381161007</v>
      </c>
      <c r="P26" s="9"/>
    </row>
    <row r="27" spans="1:16">
      <c r="A27" s="12"/>
      <c r="B27" s="25">
        <v>343.4</v>
      </c>
      <c r="C27" s="20" t="s">
        <v>35</v>
      </c>
      <c r="D27" s="46">
        <v>9770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9770</v>
      </c>
      <c r="O27" s="47">
        <f t="shared" si="2"/>
        <v>5.3504928806133627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316254</v>
      </c>
      <c r="O28" s="47">
        <f t="shared" si="2"/>
        <v>173.19496166484117</v>
      </c>
      <c r="P28" s="9"/>
    </row>
    <row r="29" spans="1:16">
      <c r="A29" s="12"/>
      <c r="B29" s="25">
        <v>343.8</v>
      </c>
      <c r="C29" s="20" t="s">
        <v>37</v>
      </c>
      <c r="D29" s="46">
        <v>3400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3400</v>
      </c>
      <c r="O29" s="47">
        <f t="shared" si="2"/>
        <v>1.8619934282584885</v>
      </c>
      <c r="P29" s="9"/>
    </row>
    <row r="30" spans="1:16">
      <c r="A30" s="12"/>
      <c r="B30" s="25">
        <v>344.9</v>
      </c>
      <c r="C30" s="20" t="s">
        <v>38</v>
      </c>
      <c r="D30" s="46">
        <v>39708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39708</v>
      </c>
      <c r="O30" s="47">
        <f t="shared" si="2"/>
        <v>21.745892661555313</v>
      </c>
      <c r="P30" s="9"/>
    </row>
    <row r="31" spans="1:16">
      <c r="A31" s="12"/>
      <c r="B31" s="25">
        <v>347.2</v>
      </c>
      <c r="C31" s="20" t="s">
        <v>39</v>
      </c>
      <c r="D31" s="46">
        <v>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345</v>
      </c>
      <c r="O31" s="47">
        <f t="shared" si="2"/>
        <v>0.18893756845564075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SUM(D33:D33)</f>
        <v>18455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18455</v>
      </c>
      <c r="O32" s="45">
        <f t="shared" si="2"/>
        <v>10.106790799561884</v>
      </c>
      <c r="P32" s="10"/>
    </row>
    <row r="33" spans="1:119">
      <c r="A33" s="13"/>
      <c r="B33" s="39">
        <v>351.1</v>
      </c>
      <c r="C33" s="21" t="s">
        <v>42</v>
      </c>
      <c r="D33" s="46">
        <v>18455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18455</v>
      </c>
      <c r="O33" s="47">
        <f t="shared" si="2"/>
        <v>10.106790799561884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SUM(D35:D39)</f>
        <v>87625</v>
      </c>
      <c r="E34" s="32">
        <f t="shared" si="10"/>
        <v>7245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200314</v>
      </c>
      <c r="J34" s="32">
        <f t="shared" si="10"/>
        <v>0</v>
      </c>
      <c r="K34" s="32">
        <f t="shared" si="10"/>
        <v>21709</v>
      </c>
      <c r="L34" s="32">
        <f t="shared" si="10"/>
        <v>0</v>
      </c>
      <c r="M34" s="32">
        <f t="shared" si="10"/>
        <v>0</v>
      </c>
      <c r="N34" s="32">
        <f t="shared" si="9"/>
        <v>316893</v>
      </c>
      <c r="O34" s="45">
        <f t="shared" si="2"/>
        <v>173.54490690032858</v>
      </c>
      <c r="P34" s="10"/>
    </row>
    <row r="35" spans="1:119">
      <c r="A35" s="12"/>
      <c r="B35" s="25">
        <v>361.1</v>
      </c>
      <c r="C35" s="20" t="s">
        <v>43</v>
      </c>
      <c r="D35" s="46">
        <v>44002</v>
      </c>
      <c r="E35" s="46">
        <v>7245</v>
      </c>
      <c r="F35" s="46">
        <v>0</v>
      </c>
      <c r="G35" s="46">
        <v>0</v>
      </c>
      <c r="H35" s="46">
        <v>0</v>
      </c>
      <c r="I35" s="46">
        <v>114672</v>
      </c>
      <c r="J35" s="46">
        <v>0</v>
      </c>
      <c r="K35" s="46">
        <v>15497</v>
      </c>
      <c r="L35" s="46">
        <v>0</v>
      </c>
      <c r="M35" s="46">
        <v>0</v>
      </c>
      <c r="N35" s="46">
        <f t="shared" si="9"/>
        <v>181416</v>
      </c>
      <c r="O35" s="47">
        <f t="shared" si="2"/>
        <v>99.351588170865284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-9477</v>
      </c>
      <c r="L36" s="46">
        <v>0</v>
      </c>
      <c r="M36" s="46">
        <v>0</v>
      </c>
      <c r="N36" s="46">
        <f t="shared" si="9"/>
        <v>-9477</v>
      </c>
      <c r="O36" s="47">
        <f t="shared" si="2"/>
        <v>-5.1900328587075579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51218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51218</v>
      </c>
      <c r="O37" s="47">
        <f t="shared" si="2"/>
        <v>28.049288061336256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15689</v>
      </c>
      <c r="L38" s="46">
        <v>0</v>
      </c>
      <c r="M38" s="46">
        <v>0</v>
      </c>
      <c r="N38" s="46">
        <f t="shared" si="9"/>
        <v>15689</v>
      </c>
      <c r="O38" s="47">
        <f t="shared" si="2"/>
        <v>8.5920043811610078</v>
      </c>
      <c r="P38" s="9"/>
    </row>
    <row r="39" spans="1:119">
      <c r="A39" s="12"/>
      <c r="B39" s="25">
        <v>369.9</v>
      </c>
      <c r="C39" s="20" t="s">
        <v>47</v>
      </c>
      <c r="D39" s="46">
        <v>43623</v>
      </c>
      <c r="E39" s="46">
        <v>0</v>
      </c>
      <c r="F39" s="46">
        <v>0</v>
      </c>
      <c r="G39" s="46">
        <v>0</v>
      </c>
      <c r="H39" s="46">
        <v>0</v>
      </c>
      <c r="I39" s="46">
        <v>34424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78047</v>
      </c>
      <c r="O39" s="47">
        <f t="shared" si="2"/>
        <v>42.742059145673601</v>
      </c>
      <c r="P39" s="9"/>
    </row>
    <row r="40" spans="1:119" ht="15.75">
      <c r="A40" s="29" t="s">
        <v>31</v>
      </c>
      <c r="B40" s="30"/>
      <c r="C40" s="31"/>
      <c r="D40" s="32">
        <f t="shared" ref="D40:M40" si="11">SUM(D41:D42)</f>
        <v>653481</v>
      </c>
      <c r="E40" s="32">
        <f t="shared" si="11"/>
        <v>1747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37387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692615</v>
      </c>
      <c r="O40" s="45">
        <f t="shared" si="2"/>
        <v>379.30722891566268</v>
      </c>
      <c r="P40" s="9"/>
    </row>
    <row r="41" spans="1:119">
      <c r="A41" s="12"/>
      <c r="B41" s="25">
        <v>381</v>
      </c>
      <c r="C41" s="20" t="s">
        <v>48</v>
      </c>
      <c r="D41" s="46">
        <v>0</v>
      </c>
      <c r="E41" s="46">
        <v>1747</v>
      </c>
      <c r="F41" s="46">
        <v>0</v>
      </c>
      <c r="G41" s="46">
        <v>0</v>
      </c>
      <c r="H41" s="46">
        <v>0</v>
      </c>
      <c r="I41" s="46">
        <v>37387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39134</v>
      </c>
      <c r="O41" s="47">
        <f t="shared" si="2"/>
        <v>21.431544359255202</v>
      </c>
      <c r="P41" s="9"/>
    </row>
    <row r="42" spans="1:119" ht="15.75" thickBot="1">
      <c r="A42" s="12"/>
      <c r="B42" s="25">
        <v>382</v>
      </c>
      <c r="C42" s="20" t="s">
        <v>56</v>
      </c>
      <c r="D42" s="46">
        <v>653481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653481</v>
      </c>
      <c r="O42" s="47">
        <f t="shared" si="2"/>
        <v>357.87568455640746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SUM(D5,D11,D13,D23,D32,D34,D40)</f>
        <v>1415103</v>
      </c>
      <c r="E43" s="15">
        <f t="shared" si="12"/>
        <v>199043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4887271</v>
      </c>
      <c r="J43" s="15">
        <f t="shared" si="12"/>
        <v>0</v>
      </c>
      <c r="K43" s="15">
        <f t="shared" si="12"/>
        <v>21709</v>
      </c>
      <c r="L43" s="15">
        <f t="shared" si="12"/>
        <v>0</v>
      </c>
      <c r="M43" s="15">
        <f t="shared" si="12"/>
        <v>0</v>
      </c>
      <c r="N43" s="15">
        <f t="shared" si="9"/>
        <v>6523126</v>
      </c>
      <c r="O43" s="38">
        <f t="shared" si="2"/>
        <v>3572.3581599123768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55</v>
      </c>
      <c r="M45" s="48"/>
      <c r="N45" s="48"/>
      <c r="O45" s="43">
        <v>1826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71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473321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473321</v>
      </c>
      <c r="O5" s="33">
        <f t="shared" ref="O5:O41" si="2">(N5/O$43)</f>
        <v>260.78292011019283</v>
      </c>
      <c r="P5" s="6"/>
    </row>
    <row r="6" spans="1:133">
      <c r="A6" s="12"/>
      <c r="B6" s="25">
        <v>311</v>
      </c>
      <c r="C6" s="20" t="s">
        <v>1</v>
      </c>
      <c r="D6" s="46">
        <v>113757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113757</v>
      </c>
      <c r="O6" s="47">
        <f t="shared" si="2"/>
        <v>62.676033057851242</v>
      </c>
      <c r="P6" s="9"/>
    </row>
    <row r="7" spans="1:133">
      <c r="A7" s="12"/>
      <c r="B7" s="25">
        <v>312.41000000000003</v>
      </c>
      <c r="C7" s="20" t="s">
        <v>73</v>
      </c>
      <c r="D7" s="46">
        <v>129940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129940</v>
      </c>
      <c r="O7" s="47">
        <f t="shared" si="2"/>
        <v>71.592286501377416</v>
      </c>
      <c r="P7" s="9"/>
    </row>
    <row r="8" spans="1:133">
      <c r="A8" s="12"/>
      <c r="B8" s="25">
        <v>312.60000000000002</v>
      </c>
      <c r="C8" s="20" t="s">
        <v>10</v>
      </c>
      <c r="D8" s="46">
        <v>101956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101956</v>
      </c>
      <c r="O8" s="47">
        <f t="shared" si="2"/>
        <v>56.174104683195594</v>
      </c>
      <c r="P8" s="9"/>
    </row>
    <row r="9" spans="1:133">
      <c r="A9" s="12"/>
      <c r="B9" s="25">
        <v>315</v>
      </c>
      <c r="C9" s="20" t="s">
        <v>11</v>
      </c>
      <c r="D9" s="46">
        <v>117978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117978</v>
      </c>
      <c r="O9" s="47">
        <f t="shared" si="2"/>
        <v>65.001652892561978</v>
      </c>
      <c r="P9" s="9"/>
    </row>
    <row r="10" spans="1:133">
      <c r="A10" s="12"/>
      <c r="B10" s="25">
        <v>316</v>
      </c>
      <c r="C10" s="20" t="s">
        <v>12</v>
      </c>
      <c r="D10" s="46">
        <v>9690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9690</v>
      </c>
      <c r="O10" s="47">
        <f t="shared" si="2"/>
        <v>5.338842975206612</v>
      </c>
      <c r="P10" s="9"/>
    </row>
    <row r="11" spans="1:133" ht="15.75">
      <c r="A11" s="29" t="s">
        <v>90</v>
      </c>
      <c r="B11" s="30"/>
      <c r="C11" s="31"/>
      <c r="D11" s="32">
        <f t="shared" ref="D11:M11" si="3">SUM(D12:D12)</f>
        <v>1350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1350</v>
      </c>
      <c r="O11" s="45">
        <f t="shared" si="2"/>
        <v>0.74380165289256195</v>
      </c>
      <c r="P11" s="10"/>
    </row>
    <row r="12" spans="1:133">
      <c r="A12" s="12"/>
      <c r="B12" s="25">
        <v>329</v>
      </c>
      <c r="C12" s="20" t="s">
        <v>91</v>
      </c>
      <c r="D12" s="46">
        <v>1350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1350</v>
      </c>
      <c r="O12" s="47">
        <f t="shared" si="2"/>
        <v>0.74380165289256195</v>
      </c>
      <c r="P12" s="9"/>
    </row>
    <row r="13" spans="1:133" ht="15.75">
      <c r="A13" s="29" t="s">
        <v>16</v>
      </c>
      <c r="B13" s="30"/>
      <c r="C13" s="31"/>
      <c r="D13" s="32">
        <f t="shared" ref="D13:M13" si="4">SUM(D14:D19)</f>
        <v>179017</v>
      </c>
      <c r="E13" s="32">
        <f t="shared" si="4"/>
        <v>21020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200037</v>
      </c>
      <c r="O13" s="45">
        <f t="shared" si="2"/>
        <v>110.21322314049587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21020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21020</v>
      </c>
      <c r="O14" s="47">
        <f t="shared" si="2"/>
        <v>11.581267217630854</v>
      </c>
      <c r="P14" s="9"/>
    </row>
    <row r="15" spans="1:133">
      <c r="A15" s="12"/>
      <c r="B15" s="25">
        <v>335.12</v>
      </c>
      <c r="C15" s="20" t="s">
        <v>20</v>
      </c>
      <c r="D15" s="46">
        <v>58986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58986</v>
      </c>
      <c r="O15" s="47">
        <f t="shared" si="2"/>
        <v>32.499173553719011</v>
      </c>
      <c r="P15" s="9"/>
    </row>
    <row r="16" spans="1:133">
      <c r="A16" s="12"/>
      <c r="B16" s="25">
        <v>335.14</v>
      </c>
      <c r="C16" s="20" t="s">
        <v>21</v>
      </c>
      <c r="D16" s="46">
        <v>2022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2022</v>
      </c>
      <c r="O16" s="47">
        <f t="shared" si="2"/>
        <v>1.1140495867768596</v>
      </c>
      <c r="P16" s="9"/>
    </row>
    <row r="17" spans="1:16">
      <c r="A17" s="12"/>
      <c r="B17" s="25">
        <v>335.15</v>
      </c>
      <c r="C17" s="20" t="s">
        <v>22</v>
      </c>
      <c r="D17" s="46">
        <v>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649</v>
      </c>
      <c r="O17" s="47">
        <f t="shared" si="2"/>
        <v>0.3575757575757576</v>
      </c>
      <c r="P17" s="9"/>
    </row>
    <row r="18" spans="1:16">
      <c r="A18" s="12"/>
      <c r="B18" s="25">
        <v>335.18</v>
      </c>
      <c r="C18" s="20" t="s">
        <v>23</v>
      </c>
      <c r="D18" s="46">
        <v>57275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57275</v>
      </c>
      <c r="O18" s="47">
        <f t="shared" si="2"/>
        <v>31.556473829201103</v>
      </c>
      <c r="P18" s="9"/>
    </row>
    <row r="19" spans="1:16">
      <c r="A19" s="12"/>
      <c r="B19" s="25">
        <v>338</v>
      </c>
      <c r="C19" s="20" t="s">
        <v>24</v>
      </c>
      <c r="D19" s="46">
        <v>60085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60085</v>
      </c>
      <c r="O19" s="47">
        <f t="shared" si="2"/>
        <v>33.104683195592287</v>
      </c>
      <c r="P19" s="9"/>
    </row>
    <row r="20" spans="1:16" ht="15.75">
      <c r="A20" s="29" t="s">
        <v>29</v>
      </c>
      <c r="B20" s="30"/>
      <c r="C20" s="31"/>
      <c r="D20" s="32">
        <f t="shared" ref="D20:M20" si="5">SUM(D21:D28)</f>
        <v>54639</v>
      </c>
      <c r="E20" s="32">
        <f t="shared" si="5"/>
        <v>3193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4465122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4522954</v>
      </c>
      <c r="O20" s="45">
        <f t="shared" si="2"/>
        <v>2491.9856749311293</v>
      </c>
      <c r="P20" s="10"/>
    </row>
    <row r="21" spans="1:16">
      <c r="A21" s="12"/>
      <c r="B21" s="25">
        <v>343.1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3300456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3300456</v>
      </c>
      <c r="O21" s="47">
        <f t="shared" si="2"/>
        <v>1818.4330578512397</v>
      </c>
      <c r="P21" s="9"/>
    </row>
    <row r="22" spans="1:16">
      <c r="A22" s="12"/>
      <c r="B22" s="25">
        <v>343.2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358850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358850</v>
      </c>
      <c r="O22" s="47">
        <f t="shared" si="2"/>
        <v>197.71349862258953</v>
      </c>
      <c r="P22" s="9"/>
    </row>
    <row r="23" spans="1:16">
      <c r="A23" s="12"/>
      <c r="B23" s="25">
        <v>343.3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473821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473821</v>
      </c>
      <c r="O23" s="47">
        <f t="shared" si="2"/>
        <v>261.05840220385676</v>
      </c>
      <c r="P23" s="9"/>
    </row>
    <row r="24" spans="1:16">
      <c r="A24" s="12"/>
      <c r="B24" s="25">
        <v>343.4</v>
      </c>
      <c r="C24" s="20" t="s">
        <v>35</v>
      </c>
      <c r="D24" s="46">
        <v>10546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10546</v>
      </c>
      <c r="O24" s="47">
        <f t="shared" si="2"/>
        <v>5.810468319559229</v>
      </c>
      <c r="P24" s="9"/>
    </row>
    <row r="25" spans="1:16">
      <c r="A25" s="12"/>
      <c r="B25" s="25">
        <v>343.5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331995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331995</v>
      </c>
      <c r="O25" s="47">
        <f t="shared" si="2"/>
        <v>182.91735537190084</v>
      </c>
      <c r="P25" s="9"/>
    </row>
    <row r="26" spans="1:16">
      <c r="A26" s="12"/>
      <c r="B26" s="25">
        <v>343.8</v>
      </c>
      <c r="C26" s="20" t="s">
        <v>37</v>
      </c>
      <c r="D26" s="46">
        <v>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</v>
      </c>
      <c r="O26" s="47">
        <f t="shared" si="2"/>
        <v>2.2038567493112948</v>
      </c>
      <c r="P26" s="9"/>
    </row>
    <row r="27" spans="1:16">
      <c r="A27" s="12"/>
      <c r="B27" s="25">
        <v>344.9</v>
      </c>
      <c r="C27" s="20" t="s">
        <v>38</v>
      </c>
      <c r="D27" s="46">
        <v>39738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39738</v>
      </c>
      <c r="O27" s="47">
        <f t="shared" si="2"/>
        <v>21.894214876033057</v>
      </c>
      <c r="P27" s="9"/>
    </row>
    <row r="28" spans="1:16">
      <c r="A28" s="12"/>
      <c r="B28" s="25">
        <v>347.2</v>
      </c>
      <c r="C28" s="20" t="s">
        <v>39</v>
      </c>
      <c r="D28" s="46">
        <v>355</v>
      </c>
      <c r="E28" s="46">
        <v>3193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3548</v>
      </c>
      <c r="O28" s="47">
        <f t="shared" si="2"/>
        <v>1.9548209366391185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11404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11404</v>
      </c>
      <c r="O29" s="45">
        <f t="shared" si="2"/>
        <v>6.2831955922865017</v>
      </c>
      <c r="P29" s="10"/>
    </row>
    <row r="30" spans="1:16">
      <c r="A30" s="13"/>
      <c r="B30" s="39">
        <v>351.1</v>
      </c>
      <c r="C30" s="21" t="s">
        <v>42</v>
      </c>
      <c r="D30" s="46">
        <v>11404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11404</v>
      </c>
      <c r="O30" s="47">
        <f t="shared" si="2"/>
        <v>6.2831955922865017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SUM(D32:D36)</f>
        <v>100010</v>
      </c>
      <c r="E31" s="32">
        <f t="shared" si="8"/>
        <v>8029</v>
      </c>
      <c r="F31" s="32">
        <f t="shared" si="8"/>
        <v>0</v>
      </c>
      <c r="G31" s="32">
        <f t="shared" si="8"/>
        <v>158</v>
      </c>
      <c r="H31" s="32">
        <f t="shared" si="8"/>
        <v>0</v>
      </c>
      <c r="I31" s="32">
        <f t="shared" si="8"/>
        <v>51392</v>
      </c>
      <c r="J31" s="32">
        <f t="shared" si="8"/>
        <v>0</v>
      </c>
      <c r="K31" s="32">
        <f t="shared" si="8"/>
        <v>-39645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119944</v>
      </c>
      <c r="O31" s="45">
        <f t="shared" si="2"/>
        <v>66.084848484848479</v>
      </c>
      <c r="P31" s="10"/>
    </row>
    <row r="32" spans="1:16">
      <c r="A32" s="12"/>
      <c r="B32" s="25">
        <v>361.1</v>
      </c>
      <c r="C32" s="20" t="s">
        <v>43</v>
      </c>
      <c r="D32" s="46">
        <v>61955</v>
      </c>
      <c r="E32" s="46">
        <v>8029</v>
      </c>
      <c r="F32" s="46">
        <v>0</v>
      </c>
      <c r="G32" s="46">
        <v>158</v>
      </c>
      <c r="H32" s="46">
        <v>0</v>
      </c>
      <c r="I32" s="46">
        <v>0</v>
      </c>
      <c r="J32" s="46">
        <v>0</v>
      </c>
      <c r="K32" s="46">
        <v>5602</v>
      </c>
      <c r="L32" s="46">
        <v>0</v>
      </c>
      <c r="M32" s="46">
        <v>0</v>
      </c>
      <c r="N32" s="46">
        <f t="shared" si="9"/>
        <v>75744</v>
      </c>
      <c r="O32" s="47">
        <f t="shared" si="2"/>
        <v>41.732231404958675</v>
      </c>
      <c r="P32" s="9"/>
    </row>
    <row r="33" spans="1:119">
      <c r="A33" s="12"/>
      <c r="B33" s="25">
        <v>361.3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-61043</v>
      </c>
      <c r="L33" s="46">
        <v>0</v>
      </c>
      <c r="M33" s="46">
        <v>0</v>
      </c>
      <c r="N33" s="46">
        <f t="shared" si="9"/>
        <v>-61043</v>
      </c>
      <c r="O33" s="47">
        <f t="shared" si="2"/>
        <v>-33.632506887052344</v>
      </c>
      <c r="P33" s="9"/>
    </row>
    <row r="34" spans="1:119">
      <c r="A34" s="12"/>
      <c r="B34" s="25">
        <v>362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31356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31356</v>
      </c>
      <c r="O34" s="47">
        <f t="shared" si="2"/>
        <v>17.27603305785124</v>
      </c>
      <c r="P34" s="9"/>
    </row>
    <row r="35" spans="1:119">
      <c r="A35" s="12"/>
      <c r="B35" s="25">
        <v>368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15796</v>
      </c>
      <c r="L35" s="46">
        <v>0</v>
      </c>
      <c r="M35" s="46">
        <v>0</v>
      </c>
      <c r="N35" s="46">
        <f t="shared" si="9"/>
        <v>15796</v>
      </c>
      <c r="O35" s="47">
        <f t="shared" si="2"/>
        <v>8.7030303030303031</v>
      </c>
      <c r="P35" s="9"/>
    </row>
    <row r="36" spans="1:119">
      <c r="A36" s="12"/>
      <c r="B36" s="25">
        <v>369.9</v>
      </c>
      <c r="C36" s="20" t="s">
        <v>47</v>
      </c>
      <c r="D36" s="46">
        <v>38055</v>
      </c>
      <c r="E36" s="46">
        <v>0</v>
      </c>
      <c r="F36" s="46">
        <v>0</v>
      </c>
      <c r="G36" s="46">
        <v>0</v>
      </c>
      <c r="H36" s="46">
        <v>0</v>
      </c>
      <c r="I36" s="46">
        <v>20036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58091</v>
      </c>
      <c r="O36" s="47">
        <f t="shared" si="2"/>
        <v>32.006060606060608</v>
      </c>
      <c r="P36" s="9"/>
    </row>
    <row r="37" spans="1:119" ht="15.75">
      <c r="A37" s="29" t="s">
        <v>31</v>
      </c>
      <c r="B37" s="30"/>
      <c r="C37" s="31"/>
      <c r="D37" s="32">
        <f t="shared" ref="D37:M37" si="10">SUM(D38:D40)</f>
        <v>637637</v>
      </c>
      <c r="E37" s="32">
        <f t="shared" si="10"/>
        <v>16000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365012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1018649</v>
      </c>
      <c r="O37" s="45">
        <f t="shared" si="2"/>
        <v>561.23911845730026</v>
      </c>
      <c r="P37" s="9"/>
    </row>
    <row r="38" spans="1:119">
      <c r="A38" s="12"/>
      <c r="B38" s="25">
        <v>381</v>
      </c>
      <c r="C38" s="20" t="s">
        <v>48</v>
      </c>
      <c r="D38" s="46">
        <v>0</v>
      </c>
      <c r="E38" s="46">
        <v>16000</v>
      </c>
      <c r="F38" s="46">
        <v>0</v>
      </c>
      <c r="G38" s="46">
        <v>0</v>
      </c>
      <c r="H38" s="46">
        <v>0</v>
      </c>
      <c r="I38" s="46">
        <v>160919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176919</v>
      </c>
      <c r="O38" s="47">
        <f t="shared" si="2"/>
        <v>97.47603305785124</v>
      </c>
      <c r="P38" s="9"/>
    </row>
    <row r="39" spans="1:119">
      <c r="A39" s="12"/>
      <c r="B39" s="25">
        <v>382</v>
      </c>
      <c r="C39" s="20" t="s">
        <v>56</v>
      </c>
      <c r="D39" s="46">
        <v>637637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637637</v>
      </c>
      <c r="O39" s="47">
        <f t="shared" si="2"/>
        <v>351.31515151515151</v>
      </c>
      <c r="P39" s="9"/>
    </row>
    <row r="40" spans="1:119" ht="15.75" thickBot="1">
      <c r="A40" s="12"/>
      <c r="B40" s="25">
        <v>389.1</v>
      </c>
      <c r="C40" s="20" t="s">
        <v>92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204093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204093</v>
      </c>
      <c r="O40" s="47">
        <f t="shared" si="2"/>
        <v>112.44793388429753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1">SUM(D5,D11,D13,D20,D29,D31,D37)</f>
        <v>1457378</v>
      </c>
      <c r="E41" s="15">
        <f t="shared" si="11"/>
        <v>48242</v>
      </c>
      <c r="F41" s="15">
        <f t="shared" si="11"/>
        <v>0</v>
      </c>
      <c r="G41" s="15">
        <f t="shared" si="11"/>
        <v>158</v>
      </c>
      <c r="H41" s="15">
        <f t="shared" si="11"/>
        <v>0</v>
      </c>
      <c r="I41" s="15">
        <f t="shared" si="11"/>
        <v>4881526</v>
      </c>
      <c r="J41" s="15">
        <f t="shared" si="11"/>
        <v>0</v>
      </c>
      <c r="K41" s="15">
        <f t="shared" si="11"/>
        <v>-39645</v>
      </c>
      <c r="L41" s="15">
        <f t="shared" si="11"/>
        <v>0</v>
      </c>
      <c r="M41" s="15">
        <f t="shared" si="11"/>
        <v>0</v>
      </c>
      <c r="N41" s="15">
        <f t="shared" si="9"/>
        <v>6347659</v>
      </c>
      <c r="O41" s="38">
        <f t="shared" si="2"/>
        <v>3497.3327823691461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93</v>
      </c>
      <c r="M43" s="48"/>
      <c r="N43" s="48"/>
      <c r="O43" s="43">
        <v>1815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397480</v>
      </c>
      <c r="E5" s="27">
        <f t="shared" si="0"/>
        <v>16592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414072</v>
      </c>
      <c r="O5" s="33">
        <f t="shared" ref="O5:O41" si="2">(N5/O$43)</f>
        <v>220.25106382978723</v>
      </c>
      <c r="P5" s="6"/>
    </row>
    <row r="6" spans="1:133">
      <c r="A6" s="12"/>
      <c r="B6" s="25">
        <v>311</v>
      </c>
      <c r="C6" s="20" t="s">
        <v>1</v>
      </c>
      <c r="D6" s="46">
        <v>118665</v>
      </c>
      <c r="E6" s="46">
        <v>16592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135257</v>
      </c>
      <c r="O6" s="47">
        <f t="shared" si="2"/>
        <v>71.94521276595745</v>
      </c>
      <c r="P6" s="9"/>
    </row>
    <row r="7" spans="1:133">
      <c r="A7" s="12"/>
      <c r="B7" s="25">
        <v>312.41000000000003</v>
      </c>
      <c r="C7" s="20" t="s">
        <v>73</v>
      </c>
      <c r="D7" s="46">
        <v>214671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214671</v>
      </c>
      <c r="O7" s="47">
        <f t="shared" si="2"/>
        <v>114.18670212765957</v>
      </c>
      <c r="P7" s="9"/>
    </row>
    <row r="8" spans="1:133">
      <c r="A8" s="12"/>
      <c r="B8" s="25">
        <v>315</v>
      </c>
      <c r="C8" s="20" t="s">
        <v>80</v>
      </c>
      <c r="D8" s="46">
        <v>56584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56584</v>
      </c>
      <c r="O8" s="47">
        <f t="shared" si="2"/>
        <v>30.097872340425532</v>
      </c>
      <c r="P8" s="9"/>
    </row>
    <row r="9" spans="1:133">
      <c r="A9" s="12"/>
      <c r="B9" s="25">
        <v>316</v>
      </c>
      <c r="C9" s="20" t="s">
        <v>81</v>
      </c>
      <c r="D9" s="46">
        <v>7560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7560</v>
      </c>
      <c r="O9" s="47">
        <f t="shared" si="2"/>
        <v>4.0212765957446805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2250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2250</v>
      </c>
      <c r="O10" s="45">
        <f t="shared" si="2"/>
        <v>1.196808510638298</v>
      </c>
      <c r="P10" s="10"/>
    </row>
    <row r="11" spans="1:133">
      <c r="A11" s="12"/>
      <c r="B11" s="25">
        <v>329</v>
      </c>
      <c r="C11" s="20" t="s">
        <v>14</v>
      </c>
      <c r="D11" s="46">
        <v>2250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2250</v>
      </c>
      <c r="O11" s="47">
        <f t="shared" si="2"/>
        <v>1.196808510638298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SUM(D13:D21)</f>
        <v>543796</v>
      </c>
      <c r="E12" s="32">
        <f t="shared" si="4"/>
        <v>84500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2634257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3262553</v>
      </c>
      <c r="O12" s="45">
        <f t="shared" si="2"/>
        <v>1735.4005319148937</v>
      </c>
      <c r="P12" s="10"/>
    </row>
    <row r="13" spans="1:133">
      <c r="A13" s="12"/>
      <c r="B13" s="25">
        <v>334.2</v>
      </c>
      <c r="C13" s="20" t="s">
        <v>106</v>
      </c>
      <c r="D13" s="46">
        <v>25000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25000</v>
      </c>
      <c r="O13" s="47">
        <f t="shared" si="2"/>
        <v>13.297872340425531</v>
      </c>
      <c r="P13" s="9"/>
    </row>
    <row r="14" spans="1:133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2050224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2050224</v>
      </c>
      <c r="O14" s="47">
        <f t="shared" si="2"/>
        <v>1090.5446808510637</v>
      </c>
      <c r="P14" s="9"/>
    </row>
    <row r="15" spans="1:133">
      <c r="A15" s="12"/>
      <c r="B15" s="25">
        <v>334.49</v>
      </c>
      <c r="C15" s="20" t="s">
        <v>107</v>
      </c>
      <c r="D15" s="46">
        <v>340926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340926</v>
      </c>
      <c r="O15" s="47">
        <f t="shared" si="2"/>
        <v>181.3436170212766</v>
      </c>
      <c r="P15" s="9"/>
    </row>
    <row r="16" spans="1:133">
      <c r="A16" s="12"/>
      <c r="B16" s="25">
        <v>334.5</v>
      </c>
      <c r="C16" s="20" t="s">
        <v>110</v>
      </c>
      <c r="D16" s="46">
        <v>0</v>
      </c>
      <c r="E16" s="46">
        <v>84500</v>
      </c>
      <c r="F16" s="46">
        <v>0</v>
      </c>
      <c r="G16" s="46">
        <v>0</v>
      </c>
      <c r="H16" s="46">
        <v>0</v>
      </c>
      <c r="I16" s="46">
        <v>584033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668533</v>
      </c>
      <c r="O16" s="47">
        <f t="shared" si="2"/>
        <v>355.60265957446808</v>
      </c>
      <c r="P16" s="9"/>
    </row>
    <row r="17" spans="1:16">
      <c r="A17" s="12"/>
      <c r="B17" s="25">
        <v>335.12</v>
      </c>
      <c r="C17" s="20" t="s">
        <v>82</v>
      </c>
      <c r="D17" s="46">
        <v>59788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59788</v>
      </c>
      <c r="O17" s="47">
        <f t="shared" si="2"/>
        <v>31.802127659574467</v>
      </c>
      <c r="P17" s="9"/>
    </row>
    <row r="18" spans="1:16">
      <c r="A18" s="12"/>
      <c r="B18" s="25">
        <v>335.14</v>
      </c>
      <c r="C18" s="20" t="s">
        <v>83</v>
      </c>
      <c r="D18" s="46">
        <v>1286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1286</v>
      </c>
      <c r="O18" s="47">
        <f t="shared" si="2"/>
        <v>0.68404255319148932</v>
      </c>
      <c r="P18" s="9"/>
    </row>
    <row r="19" spans="1:16">
      <c r="A19" s="12"/>
      <c r="B19" s="25">
        <v>335.15</v>
      </c>
      <c r="C19" s="20" t="s">
        <v>84</v>
      </c>
      <c r="D19" s="46">
        <v>1921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1921</v>
      </c>
      <c r="O19" s="47">
        <f t="shared" si="2"/>
        <v>1.0218085106382979</v>
      </c>
      <c r="P19" s="9"/>
    </row>
    <row r="20" spans="1:16">
      <c r="A20" s="12"/>
      <c r="B20" s="25">
        <v>335.18</v>
      </c>
      <c r="C20" s="20" t="s">
        <v>85</v>
      </c>
      <c r="D20" s="46">
        <v>71895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71895</v>
      </c>
      <c r="O20" s="47">
        <f t="shared" si="2"/>
        <v>38.242021276595743</v>
      </c>
      <c r="P20" s="9"/>
    </row>
    <row r="21" spans="1:16">
      <c r="A21" s="12"/>
      <c r="B21" s="25">
        <v>338</v>
      </c>
      <c r="C21" s="20" t="s">
        <v>24</v>
      </c>
      <c r="D21" s="46">
        <v>42980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42980</v>
      </c>
      <c r="O21" s="47">
        <f t="shared" si="2"/>
        <v>22.861702127659573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SUM(D23:D30)</f>
        <v>78572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4198223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4276795</v>
      </c>
      <c r="O22" s="45">
        <f t="shared" si="2"/>
        <v>2274.8909574468084</v>
      </c>
      <c r="P22" s="10"/>
    </row>
    <row r="23" spans="1:16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2692619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7">SUM(D23:M23)</f>
        <v>2692619</v>
      </c>
      <c r="O23" s="47">
        <f t="shared" si="2"/>
        <v>1432.2441489361702</v>
      </c>
      <c r="P23" s="9"/>
    </row>
    <row r="24" spans="1:16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239435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239435</v>
      </c>
      <c r="O24" s="47">
        <f t="shared" si="2"/>
        <v>127.35904255319149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484450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484450</v>
      </c>
      <c r="O25" s="47">
        <f t="shared" si="2"/>
        <v>257.68617021276594</v>
      </c>
      <c r="P25" s="9"/>
    </row>
    <row r="26" spans="1:16">
      <c r="A26" s="12"/>
      <c r="B26" s="25">
        <v>343.4</v>
      </c>
      <c r="C26" s="20" t="s">
        <v>35</v>
      </c>
      <c r="D26" s="46">
        <v>38669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38669</v>
      </c>
      <c r="O26" s="47">
        <f t="shared" si="2"/>
        <v>20.568617021276594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568108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568108</v>
      </c>
      <c r="O27" s="47">
        <f t="shared" si="2"/>
        <v>302.18510638297874</v>
      </c>
      <c r="P27" s="9"/>
    </row>
    <row r="28" spans="1:16">
      <c r="A28" s="12"/>
      <c r="B28" s="25">
        <v>343.8</v>
      </c>
      <c r="C28" s="20" t="s">
        <v>37</v>
      </c>
      <c r="D28" s="46">
        <v>2475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2475</v>
      </c>
      <c r="O28" s="47">
        <f t="shared" si="2"/>
        <v>1.3164893617021276</v>
      </c>
      <c r="P28" s="9"/>
    </row>
    <row r="29" spans="1:16">
      <c r="A29" s="12"/>
      <c r="B29" s="25">
        <v>347.2</v>
      </c>
      <c r="C29" s="20" t="s">
        <v>39</v>
      </c>
      <c r="D29" s="46">
        <v>1170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1170</v>
      </c>
      <c r="O29" s="47">
        <f t="shared" si="2"/>
        <v>0.62234042553191493</v>
      </c>
      <c r="P29" s="9"/>
    </row>
    <row r="30" spans="1:16">
      <c r="A30" s="12"/>
      <c r="B30" s="25">
        <v>349</v>
      </c>
      <c r="C30" s="20" t="s">
        <v>75</v>
      </c>
      <c r="D30" s="46">
        <v>36258</v>
      </c>
      <c r="E30" s="46">
        <v>0</v>
      </c>
      <c r="F30" s="46">
        <v>0</v>
      </c>
      <c r="G30" s="46">
        <v>0</v>
      </c>
      <c r="H30" s="46">
        <v>0</v>
      </c>
      <c r="I30" s="46">
        <v>213611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249869</v>
      </c>
      <c r="O30" s="47">
        <f t="shared" si="2"/>
        <v>132.90904255319148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SUM(D32:D32)</f>
        <v>4165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1" si="9">SUM(D31:M31)</f>
        <v>4165</v>
      </c>
      <c r="O31" s="45">
        <f t="shared" si="2"/>
        <v>2.2154255319148937</v>
      </c>
      <c r="P31" s="10"/>
    </row>
    <row r="32" spans="1:16">
      <c r="A32" s="13"/>
      <c r="B32" s="39">
        <v>351.1</v>
      </c>
      <c r="C32" s="21" t="s">
        <v>42</v>
      </c>
      <c r="D32" s="46">
        <v>4165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4165</v>
      </c>
      <c r="O32" s="47">
        <f t="shared" si="2"/>
        <v>2.2154255319148937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SUM(D34:D38)</f>
        <v>76711</v>
      </c>
      <c r="E33" s="32">
        <f t="shared" si="10"/>
        <v>89163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114830</v>
      </c>
      <c r="J33" s="32">
        <f t="shared" si="10"/>
        <v>0</v>
      </c>
      <c r="K33" s="32">
        <f t="shared" si="10"/>
        <v>48438</v>
      </c>
      <c r="L33" s="32">
        <f t="shared" si="10"/>
        <v>0</v>
      </c>
      <c r="M33" s="32">
        <f t="shared" si="10"/>
        <v>0</v>
      </c>
      <c r="N33" s="32">
        <f t="shared" si="9"/>
        <v>329142</v>
      </c>
      <c r="O33" s="45">
        <f t="shared" si="2"/>
        <v>175.07553191489362</v>
      </c>
      <c r="P33" s="10"/>
    </row>
    <row r="34" spans="1:119">
      <c r="A34" s="12"/>
      <c r="B34" s="25">
        <v>361.1</v>
      </c>
      <c r="C34" s="20" t="s">
        <v>43</v>
      </c>
      <c r="D34" s="46">
        <v>6862</v>
      </c>
      <c r="E34" s="46">
        <v>273</v>
      </c>
      <c r="F34" s="46">
        <v>0</v>
      </c>
      <c r="G34" s="46">
        <v>0</v>
      </c>
      <c r="H34" s="46">
        <v>0</v>
      </c>
      <c r="I34" s="46">
        <v>18878</v>
      </c>
      <c r="J34" s="46">
        <v>0</v>
      </c>
      <c r="K34" s="46">
        <v>29828</v>
      </c>
      <c r="L34" s="46">
        <v>0</v>
      </c>
      <c r="M34" s="46">
        <v>0</v>
      </c>
      <c r="N34" s="46">
        <f t="shared" si="9"/>
        <v>55841</v>
      </c>
      <c r="O34" s="47">
        <f t="shared" si="2"/>
        <v>29.702659574468086</v>
      </c>
      <c r="P34" s="9"/>
    </row>
    <row r="35" spans="1:119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18565</v>
      </c>
      <c r="L35" s="46">
        <v>0</v>
      </c>
      <c r="M35" s="46">
        <v>0</v>
      </c>
      <c r="N35" s="46">
        <f t="shared" si="9"/>
        <v>18565</v>
      </c>
      <c r="O35" s="47">
        <f t="shared" si="2"/>
        <v>9.875</v>
      </c>
      <c r="P35" s="9"/>
    </row>
    <row r="36" spans="1:119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48561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48561</v>
      </c>
      <c r="O36" s="47">
        <f t="shared" si="2"/>
        <v>25.830319148936169</v>
      </c>
      <c r="P36" s="9"/>
    </row>
    <row r="37" spans="1:119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45</v>
      </c>
      <c r="L37" s="46">
        <v>0</v>
      </c>
      <c r="M37" s="46">
        <v>0</v>
      </c>
      <c r="N37" s="46">
        <f t="shared" si="9"/>
        <v>45</v>
      </c>
      <c r="O37" s="47">
        <f t="shared" si="2"/>
        <v>2.3936170212765957E-2</v>
      </c>
      <c r="P37" s="9"/>
    </row>
    <row r="38" spans="1:119">
      <c r="A38" s="12"/>
      <c r="B38" s="25">
        <v>369.9</v>
      </c>
      <c r="C38" s="20" t="s">
        <v>47</v>
      </c>
      <c r="D38" s="46">
        <v>69849</v>
      </c>
      <c r="E38" s="46">
        <v>88890</v>
      </c>
      <c r="F38" s="46">
        <v>0</v>
      </c>
      <c r="G38" s="46">
        <v>0</v>
      </c>
      <c r="H38" s="46">
        <v>0</v>
      </c>
      <c r="I38" s="46">
        <v>47391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206130</v>
      </c>
      <c r="O38" s="47">
        <f t="shared" si="2"/>
        <v>109.6436170212766</v>
      </c>
      <c r="P38" s="9"/>
    </row>
    <row r="39" spans="1:119" ht="15.75">
      <c r="A39" s="29" t="s">
        <v>31</v>
      </c>
      <c r="B39" s="30"/>
      <c r="C39" s="31"/>
      <c r="D39" s="32">
        <f t="shared" ref="D39:M39" si="11">SUM(D40:D40)</f>
        <v>1040490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5500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1045990</v>
      </c>
      <c r="O39" s="45">
        <f t="shared" si="2"/>
        <v>556.37765957446811</v>
      </c>
      <c r="P39" s="9"/>
    </row>
    <row r="40" spans="1:119" ht="15.75" thickBot="1">
      <c r="A40" s="12"/>
      <c r="B40" s="25">
        <v>381</v>
      </c>
      <c r="C40" s="20" t="s">
        <v>48</v>
      </c>
      <c r="D40" s="46">
        <v>1040490</v>
      </c>
      <c r="E40" s="46">
        <v>0</v>
      </c>
      <c r="F40" s="46">
        <v>0</v>
      </c>
      <c r="G40" s="46">
        <v>0</v>
      </c>
      <c r="H40" s="46">
        <v>0</v>
      </c>
      <c r="I40" s="46">
        <v>5500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1045990</v>
      </c>
      <c r="O40" s="47">
        <f t="shared" si="2"/>
        <v>556.37765957446811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2">SUM(D5,D10,D12,D22,D31,D33,D39)</f>
        <v>2143464</v>
      </c>
      <c r="E41" s="15">
        <f t="shared" si="12"/>
        <v>190255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6952810</v>
      </c>
      <c r="J41" s="15">
        <f t="shared" si="12"/>
        <v>0</v>
      </c>
      <c r="K41" s="15">
        <f t="shared" si="12"/>
        <v>48438</v>
      </c>
      <c r="L41" s="15">
        <f t="shared" si="12"/>
        <v>0</v>
      </c>
      <c r="M41" s="15">
        <f t="shared" si="12"/>
        <v>0</v>
      </c>
      <c r="N41" s="15">
        <f t="shared" si="9"/>
        <v>9334967</v>
      </c>
      <c r="O41" s="38">
        <f t="shared" si="2"/>
        <v>4965.4079787234041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117</v>
      </c>
      <c r="M43" s="48"/>
      <c r="N43" s="48"/>
      <c r="O43" s="43">
        <v>1880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404163</v>
      </c>
      <c r="E5" s="27">
        <f t="shared" si="0"/>
        <v>19688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423851</v>
      </c>
      <c r="O5" s="33">
        <f t="shared" ref="O5:O40" si="2">(N5/O$42)</f>
        <v>224.73541887592788</v>
      </c>
      <c r="P5" s="6"/>
    </row>
    <row r="6" spans="1:133">
      <c r="A6" s="12"/>
      <c r="B6" s="25">
        <v>311</v>
      </c>
      <c r="C6" s="20" t="s">
        <v>1</v>
      </c>
      <c r="D6" s="46">
        <v>118387</v>
      </c>
      <c r="E6" s="46">
        <v>19688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138075</v>
      </c>
      <c r="O6" s="47">
        <f t="shared" si="2"/>
        <v>73.210498409331919</v>
      </c>
      <c r="P6" s="9"/>
    </row>
    <row r="7" spans="1:133">
      <c r="A7" s="12"/>
      <c r="B7" s="25">
        <v>312.41000000000003</v>
      </c>
      <c r="C7" s="20" t="s">
        <v>73</v>
      </c>
      <c r="D7" s="46">
        <v>222103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222103</v>
      </c>
      <c r="O7" s="47">
        <f t="shared" si="2"/>
        <v>117.76405090137858</v>
      </c>
      <c r="P7" s="9"/>
    </row>
    <row r="8" spans="1:133">
      <c r="A8" s="12"/>
      <c r="B8" s="25">
        <v>315</v>
      </c>
      <c r="C8" s="20" t="s">
        <v>80</v>
      </c>
      <c r="D8" s="46">
        <v>56642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56642</v>
      </c>
      <c r="O8" s="47">
        <f t="shared" si="2"/>
        <v>30.032873806998939</v>
      </c>
      <c r="P8" s="9"/>
    </row>
    <row r="9" spans="1:133">
      <c r="A9" s="12"/>
      <c r="B9" s="25">
        <v>316</v>
      </c>
      <c r="C9" s="20" t="s">
        <v>81</v>
      </c>
      <c r="D9" s="46">
        <v>7031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7031</v>
      </c>
      <c r="O9" s="47">
        <f t="shared" si="2"/>
        <v>3.727995758218452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1350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1350</v>
      </c>
      <c r="O10" s="45">
        <f t="shared" si="2"/>
        <v>0.71580063626723223</v>
      </c>
      <c r="P10" s="10"/>
    </row>
    <row r="11" spans="1:133">
      <c r="A11" s="12"/>
      <c r="B11" s="25">
        <v>329</v>
      </c>
      <c r="C11" s="20" t="s">
        <v>14</v>
      </c>
      <c r="D11" s="46">
        <v>1350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1350</v>
      </c>
      <c r="O11" s="47">
        <f t="shared" si="2"/>
        <v>0.71580063626723223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SUM(D13:D21)</f>
        <v>216180</v>
      </c>
      <c r="E12" s="32">
        <f t="shared" si="4"/>
        <v>1225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1962632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2180037</v>
      </c>
      <c r="O12" s="45">
        <f t="shared" si="2"/>
        <v>1155.905090137858</v>
      </c>
      <c r="P12" s="10"/>
    </row>
    <row r="13" spans="1:133">
      <c r="A13" s="12"/>
      <c r="B13" s="25">
        <v>331.31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322263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322263</v>
      </c>
      <c r="O13" s="47">
        <f t="shared" si="2"/>
        <v>170.87115588547189</v>
      </c>
      <c r="P13" s="9"/>
    </row>
    <row r="14" spans="1:133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1233675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1233675</v>
      </c>
      <c r="O14" s="47">
        <f t="shared" si="2"/>
        <v>654.12248144220575</v>
      </c>
      <c r="P14" s="9"/>
    </row>
    <row r="15" spans="1:133">
      <c r="A15" s="12"/>
      <c r="B15" s="25">
        <v>334.49</v>
      </c>
      <c r="C15" s="20" t="s">
        <v>107</v>
      </c>
      <c r="D15" s="46">
        <v>29800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29800</v>
      </c>
      <c r="O15" s="47">
        <f t="shared" si="2"/>
        <v>15.800636267232237</v>
      </c>
      <c r="P15" s="9"/>
    </row>
    <row r="16" spans="1:133">
      <c r="A16" s="12"/>
      <c r="B16" s="25">
        <v>334.5</v>
      </c>
      <c r="C16" s="20" t="s">
        <v>110</v>
      </c>
      <c r="D16" s="46">
        <v>0</v>
      </c>
      <c r="E16" s="46">
        <v>1225</v>
      </c>
      <c r="F16" s="46">
        <v>0</v>
      </c>
      <c r="G16" s="46">
        <v>0</v>
      </c>
      <c r="H16" s="46">
        <v>0</v>
      </c>
      <c r="I16" s="46">
        <v>406694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407919</v>
      </c>
      <c r="O16" s="47">
        <f t="shared" si="2"/>
        <v>216.28791092258749</v>
      </c>
      <c r="P16" s="9"/>
    </row>
    <row r="17" spans="1:16">
      <c r="A17" s="12"/>
      <c r="B17" s="25">
        <v>335.12</v>
      </c>
      <c r="C17" s="20" t="s">
        <v>82</v>
      </c>
      <c r="D17" s="46">
        <v>64113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64113</v>
      </c>
      <c r="O17" s="47">
        <f t="shared" si="2"/>
        <v>33.994167550371159</v>
      </c>
      <c r="P17" s="9"/>
    </row>
    <row r="18" spans="1:16">
      <c r="A18" s="12"/>
      <c r="B18" s="25">
        <v>335.14</v>
      </c>
      <c r="C18" s="20" t="s">
        <v>83</v>
      </c>
      <c r="D18" s="46">
        <v>1624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1624</v>
      </c>
      <c r="O18" s="47">
        <f t="shared" si="2"/>
        <v>0.86108165429480377</v>
      </c>
      <c r="P18" s="9"/>
    </row>
    <row r="19" spans="1:16">
      <c r="A19" s="12"/>
      <c r="B19" s="25">
        <v>335.15</v>
      </c>
      <c r="C19" s="20" t="s">
        <v>84</v>
      </c>
      <c r="D19" s="46">
        <v>1899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1899</v>
      </c>
      <c r="O19" s="47">
        <f t="shared" si="2"/>
        <v>1.0068928950159066</v>
      </c>
      <c r="P19" s="9"/>
    </row>
    <row r="20" spans="1:16">
      <c r="A20" s="12"/>
      <c r="B20" s="25">
        <v>335.18</v>
      </c>
      <c r="C20" s="20" t="s">
        <v>85</v>
      </c>
      <c r="D20" s="46">
        <v>75946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75946</v>
      </c>
      <c r="O20" s="47">
        <f t="shared" si="2"/>
        <v>40.268292682926827</v>
      </c>
      <c r="P20" s="9"/>
    </row>
    <row r="21" spans="1:16">
      <c r="A21" s="12"/>
      <c r="B21" s="25">
        <v>338</v>
      </c>
      <c r="C21" s="20" t="s">
        <v>24</v>
      </c>
      <c r="D21" s="46">
        <v>42798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42798</v>
      </c>
      <c r="O21" s="47">
        <f t="shared" si="2"/>
        <v>22.692470837751856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SUM(D23:D29)</f>
        <v>47938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3686909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3734847</v>
      </c>
      <c r="O22" s="45">
        <f t="shared" si="2"/>
        <v>1980.3006362672322</v>
      </c>
      <c r="P22" s="10"/>
    </row>
    <row r="23" spans="1:16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2651968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2651968</v>
      </c>
      <c r="O23" s="47">
        <f t="shared" si="2"/>
        <v>1406.1336161187699</v>
      </c>
      <c r="P23" s="9"/>
    </row>
    <row r="24" spans="1:16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231369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231369</v>
      </c>
      <c r="O24" s="47">
        <f t="shared" si="2"/>
        <v>122.67709437963944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425086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425086</v>
      </c>
      <c r="O25" s="47">
        <f t="shared" si="2"/>
        <v>225.39024390243901</v>
      </c>
      <c r="P25" s="9"/>
    </row>
    <row r="26" spans="1:16">
      <c r="A26" s="12"/>
      <c r="B26" s="25">
        <v>343.4</v>
      </c>
      <c r="C26" s="20" t="s">
        <v>35</v>
      </c>
      <c r="D26" s="46">
        <v>10251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10251</v>
      </c>
      <c r="O26" s="47">
        <f t="shared" si="2"/>
        <v>5.4353128313891839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313599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313599</v>
      </c>
      <c r="O27" s="47">
        <f t="shared" si="2"/>
        <v>166.27730646871686</v>
      </c>
      <c r="P27" s="9"/>
    </row>
    <row r="28" spans="1:16">
      <c r="A28" s="12"/>
      <c r="B28" s="25">
        <v>347.2</v>
      </c>
      <c r="C28" s="20" t="s">
        <v>39</v>
      </c>
      <c r="D28" s="46">
        <v>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120</v>
      </c>
      <c r="O28" s="47">
        <f t="shared" si="2"/>
        <v>6.362672322375397E-2</v>
      </c>
      <c r="P28" s="9"/>
    </row>
    <row r="29" spans="1:16">
      <c r="A29" s="12"/>
      <c r="B29" s="25">
        <v>349</v>
      </c>
      <c r="C29" s="20" t="s">
        <v>75</v>
      </c>
      <c r="D29" s="46">
        <v>37567</v>
      </c>
      <c r="E29" s="46">
        <v>0</v>
      </c>
      <c r="F29" s="46">
        <v>0</v>
      </c>
      <c r="G29" s="46">
        <v>0</v>
      </c>
      <c r="H29" s="46">
        <v>0</v>
      </c>
      <c r="I29" s="46">
        <v>64887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102454</v>
      </c>
      <c r="O29" s="47">
        <f t="shared" si="2"/>
        <v>54.323435843054085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SUM(D31:D31)</f>
        <v>7357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0" si="9">SUM(D30:M30)</f>
        <v>7357</v>
      </c>
      <c r="O30" s="45">
        <f t="shared" si="2"/>
        <v>3.9008483563096501</v>
      </c>
      <c r="P30" s="10"/>
    </row>
    <row r="31" spans="1:16">
      <c r="A31" s="13"/>
      <c r="B31" s="39">
        <v>351.1</v>
      </c>
      <c r="C31" s="21" t="s">
        <v>42</v>
      </c>
      <c r="D31" s="46">
        <v>7357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7357</v>
      </c>
      <c r="O31" s="47">
        <f t="shared" si="2"/>
        <v>3.9008483563096501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SUM(D33:D37)</f>
        <v>112731</v>
      </c>
      <c r="E32" s="32">
        <f t="shared" si="10"/>
        <v>143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89943</v>
      </c>
      <c r="J32" s="32">
        <f t="shared" si="10"/>
        <v>0</v>
      </c>
      <c r="K32" s="32">
        <f t="shared" si="10"/>
        <v>31493</v>
      </c>
      <c r="L32" s="32">
        <f t="shared" si="10"/>
        <v>0</v>
      </c>
      <c r="M32" s="32">
        <f t="shared" si="10"/>
        <v>0</v>
      </c>
      <c r="N32" s="32">
        <f t="shared" si="9"/>
        <v>234310</v>
      </c>
      <c r="O32" s="45">
        <f t="shared" si="2"/>
        <v>124.23647932131495</v>
      </c>
      <c r="P32" s="10"/>
    </row>
    <row r="33" spans="1:119">
      <c r="A33" s="12"/>
      <c r="B33" s="25">
        <v>361.1</v>
      </c>
      <c r="C33" s="20" t="s">
        <v>43</v>
      </c>
      <c r="D33" s="46">
        <v>7940</v>
      </c>
      <c r="E33" s="46">
        <v>143</v>
      </c>
      <c r="F33" s="46">
        <v>0</v>
      </c>
      <c r="G33" s="46">
        <v>0</v>
      </c>
      <c r="H33" s="46">
        <v>0</v>
      </c>
      <c r="I33" s="46">
        <v>25772</v>
      </c>
      <c r="J33" s="46">
        <v>0</v>
      </c>
      <c r="K33" s="46">
        <v>26799</v>
      </c>
      <c r="L33" s="46">
        <v>0</v>
      </c>
      <c r="M33" s="46">
        <v>0</v>
      </c>
      <c r="N33" s="46">
        <f t="shared" si="9"/>
        <v>60654</v>
      </c>
      <c r="O33" s="47">
        <f t="shared" si="2"/>
        <v>32.160127253446447</v>
      </c>
      <c r="P33" s="9"/>
    </row>
    <row r="34" spans="1:119">
      <c r="A34" s="12"/>
      <c r="B34" s="25">
        <v>361.3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-3459</v>
      </c>
      <c r="L34" s="46">
        <v>0</v>
      </c>
      <c r="M34" s="46">
        <v>0</v>
      </c>
      <c r="N34" s="46">
        <f t="shared" si="9"/>
        <v>-3459</v>
      </c>
      <c r="O34" s="47">
        <f t="shared" si="2"/>
        <v>-1.8340402969247083</v>
      </c>
      <c r="P34" s="9"/>
    </row>
    <row r="35" spans="1:119">
      <c r="A35" s="12"/>
      <c r="B35" s="25">
        <v>362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58329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58329</v>
      </c>
      <c r="O35" s="47">
        <f t="shared" si="2"/>
        <v>30.927359490986213</v>
      </c>
      <c r="P35" s="9"/>
    </row>
    <row r="36" spans="1:119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8153</v>
      </c>
      <c r="L36" s="46">
        <v>0</v>
      </c>
      <c r="M36" s="46">
        <v>0</v>
      </c>
      <c r="N36" s="46">
        <f t="shared" si="9"/>
        <v>8153</v>
      </c>
      <c r="O36" s="47">
        <f t="shared" si="2"/>
        <v>4.3229056203605518</v>
      </c>
      <c r="P36" s="9"/>
    </row>
    <row r="37" spans="1:119">
      <c r="A37" s="12"/>
      <c r="B37" s="25">
        <v>369.9</v>
      </c>
      <c r="C37" s="20" t="s">
        <v>47</v>
      </c>
      <c r="D37" s="46">
        <v>104791</v>
      </c>
      <c r="E37" s="46">
        <v>0</v>
      </c>
      <c r="F37" s="46">
        <v>0</v>
      </c>
      <c r="G37" s="46">
        <v>0</v>
      </c>
      <c r="H37" s="46">
        <v>0</v>
      </c>
      <c r="I37" s="46">
        <v>5842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110633</v>
      </c>
      <c r="O37" s="47">
        <f t="shared" si="2"/>
        <v>58.660127253446447</v>
      </c>
      <c r="P37" s="9"/>
    </row>
    <row r="38" spans="1:119" ht="15.75">
      <c r="A38" s="29" t="s">
        <v>31</v>
      </c>
      <c r="B38" s="30"/>
      <c r="C38" s="31"/>
      <c r="D38" s="32">
        <f t="shared" ref="D38:M38" si="11">SUM(D39:D39)</f>
        <v>822000</v>
      </c>
      <c r="E38" s="32">
        <f t="shared" si="11"/>
        <v>24325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24000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870325</v>
      </c>
      <c r="O38" s="45">
        <f t="shared" si="2"/>
        <v>461.46606574761398</v>
      </c>
      <c r="P38" s="9"/>
    </row>
    <row r="39" spans="1:119" ht="15.75" thickBot="1">
      <c r="A39" s="12"/>
      <c r="B39" s="25">
        <v>381</v>
      </c>
      <c r="C39" s="20" t="s">
        <v>48</v>
      </c>
      <c r="D39" s="46">
        <v>822000</v>
      </c>
      <c r="E39" s="46">
        <v>24325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870325</v>
      </c>
      <c r="O39" s="47">
        <f t="shared" si="2"/>
        <v>461.46606574761398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2">SUM(D5,D10,D12,D22,D30,D32,D38)</f>
        <v>1611719</v>
      </c>
      <c r="E40" s="15">
        <f t="shared" si="12"/>
        <v>45381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5763484</v>
      </c>
      <c r="J40" s="15">
        <f t="shared" si="12"/>
        <v>0</v>
      </c>
      <c r="K40" s="15">
        <f t="shared" si="12"/>
        <v>31493</v>
      </c>
      <c r="L40" s="15">
        <f t="shared" si="12"/>
        <v>0</v>
      </c>
      <c r="M40" s="15">
        <f t="shared" si="12"/>
        <v>0</v>
      </c>
      <c r="N40" s="15">
        <f t="shared" si="9"/>
        <v>7452077</v>
      </c>
      <c r="O40" s="38">
        <f t="shared" si="2"/>
        <v>3951.2603393425238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114</v>
      </c>
      <c r="M42" s="48"/>
      <c r="N42" s="48"/>
      <c r="O42" s="43">
        <v>1886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71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379658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18948</v>
      </c>
      <c r="N5" s="28">
        <f t="shared" ref="N5:N22" si="1">SUM(D5:M5)</f>
        <v>398606</v>
      </c>
      <c r="O5" s="33">
        <f t="shared" ref="O5:O42" si="2">(N5/O$44)</f>
        <v>221.44777777777779</v>
      </c>
      <c r="P5" s="6"/>
    </row>
    <row r="6" spans="1:133">
      <c r="A6" s="12"/>
      <c r="B6" s="25">
        <v>311</v>
      </c>
      <c r="C6" s="20" t="s">
        <v>1</v>
      </c>
      <c r="D6" s="46">
        <v>113558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18948</v>
      </c>
      <c r="N6" s="46">
        <f t="shared" si="1"/>
        <v>132506</v>
      </c>
      <c r="O6" s="47">
        <f t="shared" si="2"/>
        <v>73.614444444444445</v>
      </c>
      <c r="P6" s="9"/>
    </row>
    <row r="7" spans="1:133">
      <c r="A7" s="12"/>
      <c r="B7" s="25">
        <v>312.10000000000002</v>
      </c>
      <c r="C7" s="20" t="s">
        <v>9</v>
      </c>
      <c r="D7" s="46">
        <v>197269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197269</v>
      </c>
      <c r="O7" s="47">
        <f t="shared" si="2"/>
        <v>109.59388888888888</v>
      </c>
      <c r="P7" s="9"/>
    </row>
    <row r="8" spans="1:133">
      <c r="A8" s="12"/>
      <c r="B8" s="25">
        <v>315</v>
      </c>
      <c r="C8" s="20" t="s">
        <v>80</v>
      </c>
      <c r="D8" s="46">
        <v>61919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61919</v>
      </c>
      <c r="O8" s="47">
        <f t="shared" si="2"/>
        <v>34.399444444444441</v>
      </c>
      <c r="P8" s="9"/>
    </row>
    <row r="9" spans="1:133">
      <c r="A9" s="12"/>
      <c r="B9" s="25">
        <v>316</v>
      </c>
      <c r="C9" s="20" t="s">
        <v>81</v>
      </c>
      <c r="D9" s="46">
        <v>6912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6912</v>
      </c>
      <c r="O9" s="47">
        <f t="shared" si="2"/>
        <v>3.84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1200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1200</v>
      </c>
      <c r="O10" s="45">
        <f t="shared" si="2"/>
        <v>0.66666666666666663</v>
      </c>
      <c r="P10" s="10"/>
    </row>
    <row r="11" spans="1:133">
      <c r="A11" s="12"/>
      <c r="B11" s="25">
        <v>329</v>
      </c>
      <c r="C11" s="20" t="s">
        <v>14</v>
      </c>
      <c r="D11" s="46">
        <v>1200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1200</v>
      </c>
      <c r="O11" s="47">
        <f t="shared" si="2"/>
        <v>0.66666666666666663</v>
      </c>
      <c r="P11" s="9"/>
    </row>
    <row r="12" spans="1:133" ht="15.75">
      <c r="A12" s="29" t="s">
        <v>16</v>
      </c>
      <c r="B12" s="30"/>
      <c r="C12" s="31"/>
      <c r="D12" s="32">
        <f t="shared" ref="D12:M12" si="4">SUM(D13:D21)</f>
        <v>165719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823772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35500</v>
      </c>
      <c r="N12" s="44">
        <f t="shared" si="1"/>
        <v>1024991</v>
      </c>
      <c r="O12" s="45">
        <f t="shared" si="2"/>
        <v>569.43944444444446</v>
      </c>
      <c r="P12" s="10"/>
    </row>
    <row r="13" spans="1:133">
      <c r="A13" s="12"/>
      <c r="B13" s="25">
        <v>331.31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223020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223020</v>
      </c>
      <c r="O13" s="47">
        <f t="shared" si="2"/>
        <v>123.9</v>
      </c>
      <c r="P13" s="9"/>
    </row>
    <row r="14" spans="1:133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202952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202952</v>
      </c>
      <c r="O14" s="47">
        <f t="shared" si="2"/>
        <v>112.75111111111111</v>
      </c>
      <c r="P14" s="9"/>
    </row>
    <row r="15" spans="1:133">
      <c r="A15" s="12"/>
      <c r="B15" s="25">
        <v>334.35</v>
      </c>
      <c r="C15" s="20" t="s">
        <v>101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397800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397800</v>
      </c>
      <c r="O15" s="47">
        <f t="shared" si="2"/>
        <v>221</v>
      </c>
      <c r="P15" s="9"/>
    </row>
    <row r="16" spans="1:133">
      <c r="A16" s="12"/>
      <c r="B16" s="25">
        <v>334.5</v>
      </c>
      <c r="C16" s="20" t="s">
        <v>110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35500</v>
      </c>
      <c r="N16" s="46">
        <f t="shared" si="1"/>
        <v>35500</v>
      </c>
      <c r="O16" s="47">
        <f t="shared" si="2"/>
        <v>19.722222222222221</v>
      </c>
      <c r="P16" s="9"/>
    </row>
    <row r="17" spans="1:16">
      <c r="A17" s="12"/>
      <c r="B17" s="25">
        <v>335.12</v>
      </c>
      <c r="C17" s="20" t="s">
        <v>82</v>
      </c>
      <c r="D17" s="46">
        <v>59009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59009</v>
      </c>
      <c r="O17" s="47">
        <f t="shared" si="2"/>
        <v>32.782777777777781</v>
      </c>
      <c r="P17" s="9"/>
    </row>
    <row r="18" spans="1:16">
      <c r="A18" s="12"/>
      <c r="B18" s="25">
        <v>335.14</v>
      </c>
      <c r="C18" s="20" t="s">
        <v>83</v>
      </c>
      <c r="D18" s="46">
        <v>2654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2654</v>
      </c>
      <c r="O18" s="47">
        <f t="shared" si="2"/>
        <v>1.4744444444444444</v>
      </c>
      <c r="P18" s="9"/>
    </row>
    <row r="19" spans="1:16">
      <c r="A19" s="12"/>
      <c r="B19" s="25">
        <v>335.15</v>
      </c>
      <c r="C19" s="20" t="s">
        <v>84</v>
      </c>
      <c r="D19" s="46">
        <v>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617</v>
      </c>
      <c r="O19" s="47">
        <f t="shared" si="2"/>
        <v>0.34277777777777779</v>
      </c>
      <c r="P19" s="9"/>
    </row>
    <row r="20" spans="1:16">
      <c r="A20" s="12"/>
      <c r="B20" s="25">
        <v>335.18</v>
      </c>
      <c r="C20" s="20" t="s">
        <v>85</v>
      </c>
      <c r="D20" s="46">
        <v>60890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60890</v>
      </c>
      <c r="O20" s="47">
        <f t="shared" si="2"/>
        <v>33.827777777777776</v>
      </c>
      <c r="P20" s="9"/>
    </row>
    <row r="21" spans="1:16">
      <c r="A21" s="12"/>
      <c r="B21" s="25">
        <v>338</v>
      </c>
      <c r="C21" s="20" t="s">
        <v>24</v>
      </c>
      <c r="D21" s="46">
        <v>42549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42549</v>
      </c>
      <c r="O21" s="47">
        <f t="shared" si="2"/>
        <v>23.638333333333332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SUM(D23:D30)</f>
        <v>53714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3567687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3621401</v>
      </c>
      <c r="O22" s="45">
        <f t="shared" si="2"/>
        <v>2011.8894444444445</v>
      </c>
      <c r="P22" s="10"/>
    </row>
    <row r="23" spans="1:16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2574885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2574885</v>
      </c>
      <c r="O23" s="47">
        <f t="shared" si="2"/>
        <v>1430.4916666666666</v>
      </c>
      <c r="P23" s="9"/>
    </row>
    <row r="24" spans="1:16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218314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218314</v>
      </c>
      <c r="O24" s="47">
        <f t="shared" si="2"/>
        <v>121.28555555555556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393118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393118</v>
      </c>
      <c r="O25" s="47">
        <f t="shared" si="2"/>
        <v>218.39888888888888</v>
      </c>
      <c r="P25" s="9"/>
    </row>
    <row r="26" spans="1:16">
      <c r="A26" s="12"/>
      <c r="B26" s="25">
        <v>343.4</v>
      </c>
      <c r="C26" s="20" t="s">
        <v>35</v>
      </c>
      <c r="D26" s="46">
        <v>6963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6963</v>
      </c>
      <c r="O26" s="47">
        <f t="shared" si="2"/>
        <v>3.8683333333333332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333524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333524</v>
      </c>
      <c r="O27" s="47">
        <f t="shared" si="2"/>
        <v>185.29111111111112</v>
      </c>
      <c r="P27" s="9"/>
    </row>
    <row r="28" spans="1:16">
      <c r="A28" s="12"/>
      <c r="B28" s="25">
        <v>343.8</v>
      </c>
      <c r="C28" s="20" t="s">
        <v>37</v>
      </c>
      <c r="D28" s="46">
        <v>1800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1800</v>
      </c>
      <c r="O28" s="47">
        <f t="shared" si="2"/>
        <v>1</v>
      </c>
      <c r="P28" s="9"/>
    </row>
    <row r="29" spans="1:16">
      <c r="A29" s="12"/>
      <c r="B29" s="25">
        <v>347.2</v>
      </c>
      <c r="C29" s="20" t="s">
        <v>39</v>
      </c>
      <c r="D29" s="46">
        <v>4531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4531</v>
      </c>
      <c r="O29" s="47">
        <f t="shared" si="2"/>
        <v>2.5172222222222222</v>
      </c>
      <c r="P29" s="9"/>
    </row>
    <row r="30" spans="1:16">
      <c r="A30" s="12"/>
      <c r="B30" s="25">
        <v>349</v>
      </c>
      <c r="C30" s="20" t="s">
        <v>75</v>
      </c>
      <c r="D30" s="46">
        <v>40420</v>
      </c>
      <c r="E30" s="46">
        <v>0</v>
      </c>
      <c r="F30" s="46">
        <v>0</v>
      </c>
      <c r="G30" s="46">
        <v>0</v>
      </c>
      <c r="H30" s="46">
        <v>0</v>
      </c>
      <c r="I30" s="46">
        <v>47846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88266</v>
      </c>
      <c r="O30" s="47">
        <f t="shared" si="2"/>
        <v>49.036666666666669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SUM(D32:D33)</f>
        <v>38538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2" si="8">SUM(D31:M31)</f>
        <v>38538</v>
      </c>
      <c r="O31" s="45">
        <f t="shared" si="2"/>
        <v>21.41</v>
      </c>
      <c r="P31" s="10"/>
    </row>
    <row r="32" spans="1:16">
      <c r="A32" s="13"/>
      <c r="B32" s="39">
        <v>351.1</v>
      </c>
      <c r="C32" s="21" t="s">
        <v>42</v>
      </c>
      <c r="D32" s="46">
        <v>6681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6681</v>
      </c>
      <c r="O32" s="47">
        <f t="shared" si="2"/>
        <v>3.7116666666666664</v>
      </c>
      <c r="P32" s="9"/>
    </row>
    <row r="33" spans="1:119">
      <c r="A33" s="13"/>
      <c r="B33" s="39">
        <v>359</v>
      </c>
      <c r="C33" s="21" t="s">
        <v>111</v>
      </c>
      <c r="D33" s="46">
        <v>31857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31857</v>
      </c>
      <c r="O33" s="47">
        <f t="shared" si="2"/>
        <v>17.698333333333334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SUM(D35:D39)</f>
        <v>42316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105066</v>
      </c>
      <c r="J34" s="32">
        <f t="shared" si="9"/>
        <v>0</v>
      </c>
      <c r="K34" s="32">
        <f t="shared" si="9"/>
        <v>71023</v>
      </c>
      <c r="L34" s="32">
        <f t="shared" si="9"/>
        <v>0</v>
      </c>
      <c r="M34" s="32">
        <f t="shared" si="9"/>
        <v>1252</v>
      </c>
      <c r="N34" s="32">
        <f t="shared" si="8"/>
        <v>219657</v>
      </c>
      <c r="O34" s="45">
        <f t="shared" si="2"/>
        <v>122.03166666666667</v>
      </c>
      <c r="P34" s="10"/>
    </row>
    <row r="35" spans="1:119">
      <c r="A35" s="12"/>
      <c r="B35" s="25">
        <v>361.1</v>
      </c>
      <c r="C35" s="20" t="s">
        <v>43</v>
      </c>
      <c r="D35" s="46">
        <v>6453</v>
      </c>
      <c r="E35" s="46">
        <v>0</v>
      </c>
      <c r="F35" s="46">
        <v>0</v>
      </c>
      <c r="G35" s="46">
        <v>0</v>
      </c>
      <c r="H35" s="46">
        <v>0</v>
      </c>
      <c r="I35" s="46">
        <v>20483</v>
      </c>
      <c r="J35" s="46">
        <v>0</v>
      </c>
      <c r="K35" s="46">
        <v>21808</v>
      </c>
      <c r="L35" s="46">
        <v>0</v>
      </c>
      <c r="M35" s="46">
        <v>1252</v>
      </c>
      <c r="N35" s="46">
        <f t="shared" si="8"/>
        <v>49996</v>
      </c>
      <c r="O35" s="47">
        <f t="shared" si="2"/>
        <v>27.775555555555556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41547</v>
      </c>
      <c r="L36" s="46">
        <v>0</v>
      </c>
      <c r="M36" s="46">
        <v>0</v>
      </c>
      <c r="N36" s="46">
        <f t="shared" si="8"/>
        <v>41547</v>
      </c>
      <c r="O36" s="47">
        <f t="shared" si="2"/>
        <v>23.081666666666667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32281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32281</v>
      </c>
      <c r="O37" s="47">
        <f t="shared" si="2"/>
        <v>17.933888888888887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7668</v>
      </c>
      <c r="L38" s="46">
        <v>0</v>
      </c>
      <c r="M38" s="46">
        <v>0</v>
      </c>
      <c r="N38" s="46">
        <f t="shared" si="8"/>
        <v>7668</v>
      </c>
      <c r="O38" s="47">
        <f t="shared" si="2"/>
        <v>4.26</v>
      </c>
      <c r="P38" s="9"/>
    </row>
    <row r="39" spans="1:119">
      <c r="A39" s="12"/>
      <c r="B39" s="25">
        <v>369.9</v>
      </c>
      <c r="C39" s="20" t="s">
        <v>47</v>
      </c>
      <c r="D39" s="46">
        <v>35863</v>
      </c>
      <c r="E39" s="46">
        <v>0</v>
      </c>
      <c r="F39" s="46">
        <v>0</v>
      </c>
      <c r="G39" s="46">
        <v>0</v>
      </c>
      <c r="H39" s="46">
        <v>0</v>
      </c>
      <c r="I39" s="46">
        <v>52302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88165</v>
      </c>
      <c r="O39" s="47">
        <f t="shared" si="2"/>
        <v>48.980555555555554</v>
      </c>
      <c r="P39" s="9"/>
    </row>
    <row r="40" spans="1:119" ht="15.75">
      <c r="A40" s="29" t="s">
        <v>31</v>
      </c>
      <c r="B40" s="30"/>
      <c r="C40" s="31"/>
      <c r="D40" s="32">
        <f t="shared" ref="D40:M40" si="10">SUM(D41:D41)</f>
        <v>770000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60136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830136</v>
      </c>
      <c r="O40" s="45">
        <f t="shared" si="2"/>
        <v>461.18666666666667</v>
      </c>
      <c r="P40" s="9"/>
    </row>
    <row r="41" spans="1:119" ht="15.75" thickBot="1">
      <c r="A41" s="12"/>
      <c r="B41" s="25">
        <v>381</v>
      </c>
      <c r="C41" s="20" t="s">
        <v>48</v>
      </c>
      <c r="D41" s="46">
        <v>770000</v>
      </c>
      <c r="E41" s="46">
        <v>0</v>
      </c>
      <c r="F41" s="46">
        <v>0</v>
      </c>
      <c r="G41" s="46">
        <v>0</v>
      </c>
      <c r="H41" s="46">
        <v>0</v>
      </c>
      <c r="I41" s="46">
        <v>60136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830136</v>
      </c>
      <c r="O41" s="47">
        <f t="shared" si="2"/>
        <v>461.18666666666667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1">SUM(D5,D10,D12,D22,D31,D34,D40)</f>
        <v>1451145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4556661</v>
      </c>
      <c r="J42" s="15">
        <f t="shared" si="11"/>
        <v>0</v>
      </c>
      <c r="K42" s="15">
        <f t="shared" si="11"/>
        <v>71023</v>
      </c>
      <c r="L42" s="15">
        <f t="shared" si="11"/>
        <v>0</v>
      </c>
      <c r="M42" s="15">
        <f t="shared" si="11"/>
        <v>55700</v>
      </c>
      <c r="N42" s="15">
        <f t="shared" si="8"/>
        <v>6134529</v>
      </c>
      <c r="O42" s="38">
        <f t="shared" si="2"/>
        <v>3408.0716666666667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112</v>
      </c>
      <c r="M44" s="48"/>
      <c r="N44" s="48"/>
      <c r="O44" s="43">
        <v>1800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377104</v>
      </c>
      <c r="E5" s="27">
        <f t="shared" si="0"/>
        <v>19794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7637</v>
      </c>
      <c r="L5" s="27">
        <f t="shared" si="0"/>
        <v>0</v>
      </c>
      <c r="M5" s="27">
        <f t="shared" si="0"/>
        <v>0</v>
      </c>
      <c r="N5" s="28">
        <f t="shared" ref="N5:N24" si="1">SUM(D5:M5)</f>
        <v>404535</v>
      </c>
      <c r="O5" s="33">
        <f t="shared" ref="O5:O42" si="2">(N5/O$44)</f>
        <v>220.93664664117969</v>
      </c>
      <c r="P5" s="6"/>
    </row>
    <row r="6" spans="1:133">
      <c r="A6" s="12"/>
      <c r="B6" s="25">
        <v>311</v>
      </c>
      <c r="C6" s="20" t="s">
        <v>1</v>
      </c>
      <c r="D6" s="46">
        <v>112377</v>
      </c>
      <c r="E6" s="46">
        <v>19794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132171</v>
      </c>
      <c r="O6" s="47">
        <f t="shared" si="2"/>
        <v>72.185144729655931</v>
      </c>
      <c r="P6" s="9"/>
    </row>
    <row r="7" spans="1:133">
      <c r="A7" s="12"/>
      <c r="B7" s="25">
        <v>312.41000000000003</v>
      </c>
      <c r="C7" s="20" t="s">
        <v>73</v>
      </c>
      <c r="D7" s="46">
        <v>87270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87270</v>
      </c>
      <c r="O7" s="47">
        <f t="shared" si="2"/>
        <v>47.662479519388313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7637</v>
      </c>
      <c r="L8" s="46">
        <v>0</v>
      </c>
      <c r="M8" s="46">
        <v>0</v>
      </c>
      <c r="N8" s="46">
        <f>SUM(D8:M8)</f>
        <v>7637</v>
      </c>
      <c r="O8" s="47">
        <f t="shared" si="2"/>
        <v>4.1709448388858545</v>
      </c>
      <c r="P8" s="9"/>
    </row>
    <row r="9" spans="1:133">
      <c r="A9" s="12"/>
      <c r="B9" s="25">
        <v>312.60000000000002</v>
      </c>
      <c r="C9" s="20" t="s">
        <v>10</v>
      </c>
      <c r="D9" s="46">
        <v>110231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110231</v>
      </c>
      <c r="O9" s="47">
        <f t="shared" si="2"/>
        <v>60.202621518296013</v>
      </c>
      <c r="P9" s="9"/>
    </row>
    <row r="10" spans="1:133">
      <c r="A10" s="12"/>
      <c r="B10" s="25">
        <v>315</v>
      </c>
      <c r="C10" s="20" t="s">
        <v>80</v>
      </c>
      <c r="D10" s="46">
        <v>59038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59038</v>
      </c>
      <c r="O10" s="47">
        <f t="shared" si="2"/>
        <v>32.243582741671219</v>
      </c>
      <c r="P10" s="9"/>
    </row>
    <row r="11" spans="1:133">
      <c r="A11" s="12"/>
      <c r="B11" s="25">
        <v>316</v>
      </c>
      <c r="C11" s="20" t="s">
        <v>81</v>
      </c>
      <c r="D11" s="46">
        <v>8188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8188</v>
      </c>
      <c r="O11" s="47">
        <f t="shared" si="2"/>
        <v>4.4718732932823597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900</v>
      </c>
      <c r="O12" s="45">
        <f t="shared" si="2"/>
        <v>0.49153468050245769</v>
      </c>
      <c r="P12" s="10"/>
    </row>
    <row r="13" spans="1:133">
      <c r="A13" s="12"/>
      <c r="B13" s="25">
        <v>329</v>
      </c>
      <c r="C13" s="20" t="s">
        <v>14</v>
      </c>
      <c r="D13" s="46">
        <v>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900</v>
      </c>
      <c r="O13" s="47">
        <f t="shared" si="2"/>
        <v>0.49153468050245769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SUM(D15:D23)</f>
        <v>162893</v>
      </c>
      <c r="E14" s="32">
        <f t="shared" si="4"/>
        <v>160519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724347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1047759</v>
      </c>
      <c r="O14" s="45">
        <f t="shared" si="2"/>
        <v>572.23320589841614</v>
      </c>
      <c r="P14" s="10"/>
    </row>
    <row r="15" spans="1:133">
      <c r="A15" s="12"/>
      <c r="B15" s="25">
        <v>331.31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716995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716995</v>
      </c>
      <c r="O15" s="47">
        <f t="shared" si="2"/>
        <v>391.58656471873292</v>
      </c>
      <c r="P15" s="9"/>
    </row>
    <row r="16" spans="1:133">
      <c r="A16" s="12"/>
      <c r="B16" s="25">
        <v>331.35</v>
      </c>
      <c r="C16" s="20" t="s">
        <v>105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7352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7352</v>
      </c>
      <c r="O16" s="47">
        <f t="shared" si="2"/>
        <v>4.0152921900600766</v>
      </c>
      <c r="P16" s="9"/>
    </row>
    <row r="17" spans="1:16">
      <c r="A17" s="12"/>
      <c r="B17" s="25">
        <v>334.2</v>
      </c>
      <c r="C17" s="20" t="s">
        <v>106</v>
      </c>
      <c r="D17" s="46">
        <v>0</v>
      </c>
      <c r="E17" s="46">
        <v>2652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2652</v>
      </c>
      <c r="O17" s="47">
        <f t="shared" si="2"/>
        <v>1.448388858547242</v>
      </c>
      <c r="P17" s="9"/>
    </row>
    <row r="18" spans="1:16">
      <c r="A18" s="12"/>
      <c r="B18" s="25">
        <v>334.49</v>
      </c>
      <c r="C18" s="20" t="s">
        <v>107</v>
      </c>
      <c r="D18" s="46">
        <v>0</v>
      </c>
      <c r="E18" s="46">
        <v>157867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157867</v>
      </c>
      <c r="O18" s="47">
        <f t="shared" si="2"/>
        <v>86.219006007646101</v>
      </c>
      <c r="P18" s="9"/>
    </row>
    <row r="19" spans="1:16">
      <c r="A19" s="12"/>
      <c r="B19" s="25">
        <v>335.12</v>
      </c>
      <c r="C19" s="20" t="s">
        <v>82</v>
      </c>
      <c r="D19" s="46">
        <v>56287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56287</v>
      </c>
      <c r="O19" s="47">
        <f t="shared" si="2"/>
        <v>30.741125068268705</v>
      </c>
      <c r="P19" s="9"/>
    </row>
    <row r="20" spans="1:16">
      <c r="A20" s="12"/>
      <c r="B20" s="25">
        <v>335.14</v>
      </c>
      <c r="C20" s="20" t="s">
        <v>83</v>
      </c>
      <c r="D20" s="46">
        <v>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934</v>
      </c>
      <c r="O20" s="47">
        <f t="shared" si="2"/>
        <v>0.51010376843255056</v>
      </c>
      <c r="P20" s="9"/>
    </row>
    <row r="21" spans="1:16">
      <c r="A21" s="12"/>
      <c r="B21" s="25">
        <v>335.15</v>
      </c>
      <c r="C21" s="20" t="s">
        <v>84</v>
      </c>
      <c r="D21" s="46">
        <v>586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586</v>
      </c>
      <c r="O21" s="47">
        <f t="shared" si="2"/>
        <v>0.32004369197160021</v>
      </c>
      <c r="P21" s="9"/>
    </row>
    <row r="22" spans="1:16">
      <c r="A22" s="12"/>
      <c r="B22" s="25">
        <v>335.18</v>
      </c>
      <c r="C22" s="20" t="s">
        <v>85</v>
      </c>
      <c r="D22" s="46">
        <v>63086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63086</v>
      </c>
      <c r="O22" s="47">
        <f t="shared" si="2"/>
        <v>34.454396504642268</v>
      </c>
      <c r="P22" s="9"/>
    </row>
    <row r="23" spans="1:16">
      <c r="A23" s="12"/>
      <c r="B23" s="25">
        <v>338</v>
      </c>
      <c r="C23" s="20" t="s">
        <v>24</v>
      </c>
      <c r="D23" s="46">
        <v>42000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42000</v>
      </c>
      <c r="O23" s="47">
        <f t="shared" si="2"/>
        <v>22.938285090114693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SUM(D25:D31)</f>
        <v>44822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3571734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3616556</v>
      </c>
      <c r="O24" s="45">
        <f t="shared" si="2"/>
        <v>1975.180775532496</v>
      </c>
      <c r="P24" s="10"/>
    </row>
    <row r="25" spans="1:16">
      <c r="A25" s="12"/>
      <c r="B25" s="25">
        <v>343.1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2602725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2602725</v>
      </c>
      <c r="O25" s="47">
        <f t="shared" si="2"/>
        <v>1421.4773347897324</v>
      </c>
      <c r="P25" s="9"/>
    </row>
    <row r="26" spans="1:16">
      <c r="A26" s="12"/>
      <c r="B26" s="25">
        <v>343.2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186193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186193</v>
      </c>
      <c r="O26" s="47">
        <f t="shared" si="2"/>
        <v>101.68924085199345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456268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456268</v>
      </c>
      <c r="O27" s="47">
        <f t="shared" si="2"/>
        <v>249.19060622610596</v>
      </c>
      <c r="P27" s="9"/>
    </row>
    <row r="28" spans="1:16">
      <c r="A28" s="12"/>
      <c r="B28" s="25">
        <v>343.4</v>
      </c>
      <c r="C28" s="20" t="s">
        <v>35</v>
      </c>
      <c r="D28" s="46">
        <v>9958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9958</v>
      </c>
      <c r="O28" s="47">
        <f t="shared" si="2"/>
        <v>5.4385581649371924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326548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326548</v>
      </c>
      <c r="O29" s="47">
        <f t="shared" si="2"/>
        <v>178.34407427635173</v>
      </c>
      <c r="P29" s="9"/>
    </row>
    <row r="30" spans="1:16">
      <c r="A30" s="12"/>
      <c r="B30" s="25">
        <v>343.8</v>
      </c>
      <c r="C30" s="20" t="s">
        <v>37</v>
      </c>
      <c r="D30" s="46">
        <v>2150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2150</v>
      </c>
      <c r="O30" s="47">
        <f t="shared" si="2"/>
        <v>1.1742217367558712</v>
      </c>
      <c r="P30" s="9"/>
    </row>
    <row r="31" spans="1:16">
      <c r="A31" s="12"/>
      <c r="B31" s="25">
        <v>349</v>
      </c>
      <c r="C31" s="20" t="s">
        <v>75</v>
      </c>
      <c r="D31" s="46">
        <v>32714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32714</v>
      </c>
      <c r="O31" s="47">
        <f t="shared" si="2"/>
        <v>17.866739486619334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8539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2" si="8">SUM(D32:M32)</f>
        <v>8539</v>
      </c>
      <c r="O32" s="45">
        <f t="shared" si="2"/>
        <v>4.6635718186783182</v>
      </c>
      <c r="P32" s="10"/>
    </row>
    <row r="33" spans="1:119">
      <c r="A33" s="13"/>
      <c r="B33" s="39">
        <v>351.1</v>
      </c>
      <c r="C33" s="21" t="s">
        <v>42</v>
      </c>
      <c r="D33" s="46">
        <v>8539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8539</v>
      </c>
      <c r="O33" s="47">
        <f t="shared" si="2"/>
        <v>4.6635718186783182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SUM(D35:D38)</f>
        <v>51623</v>
      </c>
      <c r="E34" s="32">
        <f t="shared" si="9"/>
        <v>16307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78266</v>
      </c>
      <c r="J34" s="32">
        <f t="shared" si="9"/>
        <v>0</v>
      </c>
      <c r="K34" s="32">
        <f t="shared" si="9"/>
        <v>86306</v>
      </c>
      <c r="L34" s="32">
        <f t="shared" si="9"/>
        <v>0</v>
      </c>
      <c r="M34" s="32">
        <f t="shared" si="9"/>
        <v>0</v>
      </c>
      <c r="N34" s="32">
        <f t="shared" si="8"/>
        <v>232502</v>
      </c>
      <c r="O34" s="45">
        <f t="shared" si="2"/>
        <v>126.98088476242491</v>
      </c>
      <c r="P34" s="10"/>
    </row>
    <row r="35" spans="1:119">
      <c r="A35" s="12"/>
      <c r="B35" s="25">
        <v>361.1</v>
      </c>
      <c r="C35" s="20" t="s">
        <v>43</v>
      </c>
      <c r="D35" s="46">
        <v>5952</v>
      </c>
      <c r="E35" s="46">
        <v>1307</v>
      </c>
      <c r="F35" s="46">
        <v>0</v>
      </c>
      <c r="G35" s="46">
        <v>0</v>
      </c>
      <c r="H35" s="46">
        <v>0</v>
      </c>
      <c r="I35" s="46">
        <v>12401</v>
      </c>
      <c r="J35" s="46">
        <v>0</v>
      </c>
      <c r="K35" s="46">
        <v>16488</v>
      </c>
      <c r="L35" s="46">
        <v>0</v>
      </c>
      <c r="M35" s="46">
        <v>0</v>
      </c>
      <c r="N35" s="46">
        <f t="shared" si="8"/>
        <v>36148</v>
      </c>
      <c r="O35" s="47">
        <f t="shared" si="2"/>
        <v>19.742217367558712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69818</v>
      </c>
      <c r="L36" s="46">
        <v>0</v>
      </c>
      <c r="M36" s="46">
        <v>0</v>
      </c>
      <c r="N36" s="46">
        <f>SUM(D36:M36)</f>
        <v>69818</v>
      </c>
      <c r="O36" s="47">
        <f t="shared" si="2"/>
        <v>38.131075914800654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47023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47023</v>
      </c>
      <c r="O37" s="47">
        <f t="shared" si="2"/>
        <v>25.681594756963406</v>
      </c>
      <c r="P37" s="9"/>
    </row>
    <row r="38" spans="1:119">
      <c r="A38" s="12"/>
      <c r="B38" s="25">
        <v>369.9</v>
      </c>
      <c r="C38" s="20" t="s">
        <v>47</v>
      </c>
      <c r="D38" s="46">
        <v>45671</v>
      </c>
      <c r="E38" s="46">
        <v>15000</v>
      </c>
      <c r="F38" s="46">
        <v>0</v>
      </c>
      <c r="G38" s="46">
        <v>0</v>
      </c>
      <c r="H38" s="46">
        <v>0</v>
      </c>
      <c r="I38" s="46">
        <v>18842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79513</v>
      </c>
      <c r="O38" s="47">
        <f t="shared" si="2"/>
        <v>43.425996723102131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914000</v>
      </c>
      <c r="E39" s="32">
        <f t="shared" si="10"/>
        <v>506067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684111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2104178</v>
      </c>
      <c r="O39" s="45">
        <f t="shared" si="2"/>
        <v>1149.1960677225559</v>
      </c>
      <c r="P39" s="9"/>
    </row>
    <row r="40" spans="1:119">
      <c r="A40" s="12"/>
      <c r="B40" s="25">
        <v>381</v>
      </c>
      <c r="C40" s="20" t="s">
        <v>48</v>
      </c>
      <c r="D40" s="46">
        <v>0</v>
      </c>
      <c r="E40" s="46">
        <v>506067</v>
      </c>
      <c r="F40" s="46">
        <v>0</v>
      </c>
      <c r="G40" s="46">
        <v>0</v>
      </c>
      <c r="H40" s="46">
        <v>0</v>
      </c>
      <c r="I40" s="46">
        <v>684111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1190178</v>
      </c>
      <c r="O40" s="47">
        <f t="shared" si="2"/>
        <v>650.01529219006011</v>
      </c>
      <c r="P40" s="9"/>
    </row>
    <row r="41" spans="1:119" ht="15.75" thickBot="1">
      <c r="A41" s="12"/>
      <c r="B41" s="25">
        <v>382</v>
      </c>
      <c r="C41" s="20" t="s">
        <v>56</v>
      </c>
      <c r="D41" s="46">
        <v>914000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914000</v>
      </c>
      <c r="O41" s="47">
        <f t="shared" si="2"/>
        <v>499.18077553249589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1">SUM(D5,D12,D14,D24,D32,D34,D39)</f>
        <v>1559881</v>
      </c>
      <c r="E42" s="15">
        <f t="shared" si="11"/>
        <v>702687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5058458</v>
      </c>
      <c r="J42" s="15">
        <f t="shared" si="11"/>
        <v>0</v>
      </c>
      <c r="K42" s="15">
        <f t="shared" si="11"/>
        <v>93943</v>
      </c>
      <c r="L42" s="15">
        <f t="shared" si="11"/>
        <v>0</v>
      </c>
      <c r="M42" s="15">
        <f t="shared" si="11"/>
        <v>0</v>
      </c>
      <c r="N42" s="15">
        <f t="shared" si="8"/>
        <v>7414969</v>
      </c>
      <c r="O42" s="38">
        <f t="shared" si="2"/>
        <v>4049.6826870562536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108</v>
      </c>
      <c r="M44" s="48"/>
      <c r="N44" s="48"/>
      <c r="O44" s="43">
        <v>1831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363297</v>
      </c>
      <c r="E5" s="27">
        <f t="shared" si="0"/>
        <v>16294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46859</v>
      </c>
      <c r="L5" s="27">
        <f t="shared" si="0"/>
        <v>0</v>
      </c>
      <c r="M5" s="27">
        <f t="shared" si="0"/>
        <v>0</v>
      </c>
      <c r="N5" s="28">
        <f t="shared" ref="N5:N23" si="1">SUM(D5:M5)</f>
        <v>426450</v>
      </c>
      <c r="O5" s="33">
        <f t="shared" ref="O5:O40" si="2">(N5/O$42)</f>
        <v>243.40753424657535</v>
      </c>
      <c r="P5" s="6"/>
    </row>
    <row r="6" spans="1:133">
      <c r="A6" s="12"/>
      <c r="B6" s="25">
        <v>311</v>
      </c>
      <c r="C6" s="20" t="s">
        <v>1</v>
      </c>
      <c r="D6" s="46">
        <v>107721</v>
      </c>
      <c r="E6" s="46">
        <v>16294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124015</v>
      </c>
      <c r="O6" s="47">
        <f t="shared" si="2"/>
        <v>70.784817351598178</v>
      </c>
      <c r="P6" s="9"/>
    </row>
    <row r="7" spans="1:133">
      <c r="A7" s="12"/>
      <c r="B7" s="25">
        <v>312.41000000000003</v>
      </c>
      <c r="C7" s="20" t="s">
        <v>73</v>
      </c>
      <c r="D7" s="46">
        <v>85512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85512</v>
      </c>
      <c r="O7" s="47">
        <f t="shared" si="2"/>
        <v>48.80821917808219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46859</v>
      </c>
      <c r="L8" s="46">
        <v>0</v>
      </c>
      <c r="M8" s="46">
        <v>0</v>
      </c>
      <c r="N8" s="46">
        <f t="shared" si="1"/>
        <v>46859</v>
      </c>
      <c r="O8" s="47">
        <f t="shared" si="2"/>
        <v>26.746004566210047</v>
      </c>
      <c r="P8" s="9"/>
    </row>
    <row r="9" spans="1:133">
      <c r="A9" s="12"/>
      <c r="B9" s="25">
        <v>312.60000000000002</v>
      </c>
      <c r="C9" s="20" t="s">
        <v>10</v>
      </c>
      <c r="D9" s="46">
        <v>103671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103671</v>
      </c>
      <c r="O9" s="47">
        <f t="shared" si="2"/>
        <v>59.172945205479451</v>
      </c>
      <c r="P9" s="9"/>
    </row>
    <row r="10" spans="1:133">
      <c r="A10" s="12"/>
      <c r="B10" s="25">
        <v>315</v>
      </c>
      <c r="C10" s="20" t="s">
        <v>80</v>
      </c>
      <c r="D10" s="46">
        <v>58477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58477</v>
      </c>
      <c r="O10" s="47">
        <f t="shared" si="2"/>
        <v>33.377283105022833</v>
      </c>
      <c r="P10" s="9"/>
    </row>
    <row r="11" spans="1:133">
      <c r="A11" s="12"/>
      <c r="B11" s="25">
        <v>316</v>
      </c>
      <c r="C11" s="20" t="s">
        <v>81</v>
      </c>
      <c r="D11" s="46">
        <v>7916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7916</v>
      </c>
      <c r="O11" s="47">
        <f t="shared" si="2"/>
        <v>4.5182648401826482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2100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2100</v>
      </c>
      <c r="O12" s="45">
        <f t="shared" si="2"/>
        <v>1.1986301369863013</v>
      </c>
      <c r="P12" s="10"/>
    </row>
    <row r="13" spans="1:133">
      <c r="A13" s="12"/>
      <c r="B13" s="25">
        <v>329</v>
      </c>
      <c r="C13" s="20" t="s">
        <v>14</v>
      </c>
      <c r="D13" s="46">
        <v>2100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2100</v>
      </c>
      <c r="O13" s="47">
        <f t="shared" si="2"/>
        <v>1.1986301369863013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111385</v>
      </c>
      <c r="E14" s="32">
        <f t="shared" si="4"/>
        <v>2500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57848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171733</v>
      </c>
      <c r="O14" s="45">
        <f t="shared" si="2"/>
        <v>98.021118721461193</v>
      </c>
      <c r="P14" s="10"/>
    </row>
    <row r="15" spans="1:133">
      <c r="A15" s="12"/>
      <c r="B15" s="25">
        <v>331.39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34790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34790</v>
      </c>
      <c r="O15" s="47">
        <f t="shared" si="2"/>
        <v>19.857305936073061</v>
      </c>
      <c r="P15" s="9"/>
    </row>
    <row r="16" spans="1:133">
      <c r="A16" s="12"/>
      <c r="B16" s="25">
        <v>334.35</v>
      </c>
      <c r="C16" s="20" t="s">
        <v>101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23058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23058</v>
      </c>
      <c r="O16" s="47">
        <f t="shared" si="2"/>
        <v>13.16095890410959</v>
      </c>
      <c r="P16" s="9"/>
    </row>
    <row r="17" spans="1:16">
      <c r="A17" s="12"/>
      <c r="B17" s="25">
        <v>334.39</v>
      </c>
      <c r="C17" s="20" t="s">
        <v>98</v>
      </c>
      <c r="D17" s="46">
        <v>0</v>
      </c>
      <c r="E17" s="46">
        <v>2500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</v>
      </c>
      <c r="O17" s="47">
        <f t="shared" si="2"/>
        <v>1.4269406392694064</v>
      </c>
      <c r="P17" s="9"/>
    </row>
    <row r="18" spans="1:16">
      <c r="A18" s="12"/>
      <c r="B18" s="25">
        <v>335.12</v>
      </c>
      <c r="C18" s="20" t="s">
        <v>82</v>
      </c>
      <c r="D18" s="46">
        <v>52871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52871</v>
      </c>
      <c r="O18" s="47">
        <f t="shared" si="2"/>
        <v>30.177511415525114</v>
      </c>
      <c r="P18" s="9"/>
    </row>
    <row r="19" spans="1:16">
      <c r="A19" s="12"/>
      <c r="B19" s="25">
        <v>335.14</v>
      </c>
      <c r="C19" s="20" t="s">
        <v>83</v>
      </c>
      <c r="D19" s="46">
        <v>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969</v>
      </c>
      <c r="O19" s="47">
        <f t="shared" si="2"/>
        <v>0.55308219178082196</v>
      </c>
      <c r="P19" s="9"/>
    </row>
    <row r="20" spans="1:16">
      <c r="A20" s="12"/>
      <c r="B20" s="25">
        <v>335.15</v>
      </c>
      <c r="C20" s="20" t="s">
        <v>84</v>
      </c>
      <c r="D20" s="46">
        <v>1065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1065</v>
      </c>
      <c r="O20" s="47">
        <f t="shared" si="2"/>
        <v>0.60787671232876717</v>
      </c>
      <c r="P20" s="9"/>
    </row>
    <row r="21" spans="1:16">
      <c r="A21" s="12"/>
      <c r="B21" s="25">
        <v>335.18</v>
      </c>
      <c r="C21" s="20" t="s">
        <v>85</v>
      </c>
      <c r="D21" s="46">
        <v>56480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56480</v>
      </c>
      <c r="O21" s="47">
        <f t="shared" si="2"/>
        <v>32.237442922374427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SUM(D23:D31)</f>
        <v>89900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3600264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3690164</v>
      </c>
      <c r="O22" s="45">
        <f t="shared" si="2"/>
        <v>2106.2579908675798</v>
      </c>
      <c r="P22" s="10"/>
    </row>
    <row r="23" spans="1:16">
      <c r="A23" s="12"/>
      <c r="B23" s="25">
        <v>341.1</v>
      </c>
      <c r="C23" s="20" t="s">
        <v>102</v>
      </c>
      <c r="D23" s="46">
        <v>42000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42000</v>
      </c>
      <c r="O23" s="47">
        <f t="shared" si="2"/>
        <v>23.972602739726028</v>
      </c>
      <c r="P23" s="9"/>
    </row>
    <row r="24" spans="1:16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2618694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2618694</v>
      </c>
      <c r="O24" s="47">
        <f t="shared" si="2"/>
        <v>1494.6883561643835</v>
      </c>
      <c r="P24" s="9"/>
    </row>
    <row r="25" spans="1:16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192362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192362</v>
      </c>
      <c r="O25" s="47">
        <f t="shared" si="2"/>
        <v>109.79566210045662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464311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464311</v>
      </c>
      <c r="O26" s="47">
        <f t="shared" si="2"/>
        <v>265.01769406392697</v>
      </c>
      <c r="P26" s="9"/>
    </row>
    <row r="27" spans="1:16">
      <c r="A27" s="12"/>
      <c r="B27" s="25">
        <v>343.4</v>
      </c>
      <c r="C27" s="20" t="s">
        <v>35</v>
      </c>
      <c r="D27" s="46">
        <v>9603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9603</v>
      </c>
      <c r="O27" s="47">
        <f t="shared" si="2"/>
        <v>5.4811643835616435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324897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324897</v>
      </c>
      <c r="O28" s="47">
        <f t="shared" si="2"/>
        <v>185.44349315068493</v>
      </c>
      <c r="P28" s="9"/>
    </row>
    <row r="29" spans="1:16">
      <c r="A29" s="12"/>
      <c r="B29" s="25">
        <v>343.8</v>
      </c>
      <c r="C29" s="20" t="s">
        <v>37</v>
      </c>
      <c r="D29" s="46">
        <v>2005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2005</v>
      </c>
      <c r="O29" s="47">
        <f t="shared" si="2"/>
        <v>1.144406392694064</v>
      </c>
      <c r="P29" s="9"/>
    </row>
    <row r="30" spans="1:16">
      <c r="A30" s="12"/>
      <c r="B30" s="25">
        <v>347.2</v>
      </c>
      <c r="C30" s="20" t="s">
        <v>39</v>
      </c>
      <c r="D30" s="46">
        <v>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</v>
      </c>
      <c r="O30" s="47">
        <f t="shared" si="2"/>
        <v>5.1369863013698627E-2</v>
      </c>
      <c r="P30" s="9"/>
    </row>
    <row r="31" spans="1:16">
      <c r="A31" s="12"/>
      <c r="B31" s="25">
        <v>349</v>
      </c>
      <c r="C31" s="20" t="s">
        <v>75</v>
      </c>
      <c r="D31" s="46">
        <v>36202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36202</v>
      </c>
      <c r="O31" s="47">
        <f t="shared" si="2"/>
        <v>20.663242009132421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8404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0" si="8">SUM(D32:M32)</f>
        <v>8404</v>
      </c>
      <c r="O32" s="45">
        <f t="shared" si="2"/>
        <v>4.7968036529680367</v>
      </c>
      <c r="P32" s="10"/>
    </row>
    <row r="33" spans="1:119">
      <c r="A33" s="13"/>
      <c r="B33" s="39">
        <v>351.1</v>
      </c>
      <c r="C33" s="21" t="s">
        <v>42</v>
      </c>
      <c r="D33" s="46">
        <v>8404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8404</v>
      </c>
      <c r="O33" s="47">
        <f t="shared" si="2"/>
        <v>4.7968036529680367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SUM(D35:D37)</f>
        <v>37672</v>
      </c>
      <c r="E34" s="32">
        <f t="shared" si="9"/>
        <v>2907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58672</v>
      </c>
      <c r="J34" s="32">
        <f t="shared" si="9"/>
        <v>0</v>
      </c>
      <c r="K34" s="32">
        <f t="shared" si="9"/>
        <v>80808</v>
      </c>
      <c r="L34" s="32">
        <f t="shared" si="9"/>
        <v>0</v>
      </c>
      <c r="M34" s="32">
        <f t="shared" si="9"/>
        <v>0</v>
      </c>
      <c r="N34" s="32">
        <f t="shared" si="8"/>
        <v>180059</v>
      </c>
      <c r="O34" s="45">
        <f t="shared" si="2"/>
        <v>102.77340182648402</v>
      </c>
      <c r="P34" s="10"/>
    </row>
    <row r="35" spans="1:119">
      <c r="A35" s="12"/>
      <c r="B35" s="25">
        <v>361.1</v>
      </c>
      <c r="C35" s="20" t="s">
        <v>43</v>
      </c>
      <c r="D35" s="46">
        <v>6237</v>
      </c>
      <c r="E35" s="46">
        <v>2907</v>
      </c>
      <c r="F35" s="46">
        <v>0</v>
      </c>
      <c r="G35" s="46">
        <v>0</v>
      </c>
      <c r="H35" s="46">
        <v>0</v>
      </c>
      <c r="I35" s="46">
        <v>12101</v>
      </c>
      <c r="J35" s="46">
        <v>0</v>
      </c>
      <c r="K35" s="46">
        <v>8541</v>
      </c>
      <c r="L35" s="46">
        <v>0</v>
      </c>
      <c r="M35" s="46">
        <v>0</v>
      </c>
      <c r="N35" s="46">
        <f t="shared" si="8"/>
        <v>29786</v>
      </c>
      <c r="O35" s="47">
        <f t="shared" si="2"/>
        <v>17.001141552511417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72267</v>
      </c>
      <c r="L36" s="46">
        <v>0</v>
      </c>
      <c r="M36" s="46">
        <v>0</v>
      </c>
      <c r="N36" s="46">
        <f t="shared" si="8"/>
        <v>72267</v>
      </c>
      <c r="O36" s="47">
        <f t="shared" si="2"/>
        <v>41.248287671232873</v>
      </c>
      <c r="P36" s="9"/>
    </row>
    <row r="37" spans="1:119">
      <c r="A37" s="12"/>
      <c r="B37" s="25">
        <v>369.9</v>
      </c>
      <c r="C37" s="20" t="s">
        <v>47</v>
      </c>
      <c r="D37" s="46">
        <v>31435</v>
      </c>
      <c r="E37" s="46">
        <v>0</v>
      </c>
      <c r="F37" s="46">
        <v>0</v>
      </c>
      <c r="G37" s="46">
        <v>0</v>
      </c>
      <c r="H37" s="46">
        <v>0</v>
      </c>
      <c r="I37" s="46">
        <v>46571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78006</v>
      </c>
      <c r="O37" s="47">
        <f t="shared" si="2"/>
        <v>44.523972602739725</v>
      </c>
      <c r="P37" s="9"/>
    </row>
    <row r="38" spans="1:119" ht="15.75">
      <c r="A38" s="29" t="s">
        <v>31</v>
      </c>
      <c r="B38" s="30"/>
      <c r="C38" s="31"/>
      <c r="D38" s="32">
        <f t="shared" ref="D38:M38" si="10">SUM(D39:D39)</f>
        <v>862000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24000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886000</v>
      </c>
      <c r="O38" s="45">
        <f t="shared" si="2"/>
        <v>505.70776255707761</v>
      </c>
      <c r="P38" s="9"/>
    </row>
    <row r="39" spans="1:119" ht="15.75" thickBot="1">
      <c r="A39" s="12"/>
      <c r="B39" s="25">
        <v>381</v>
      </c>
      <c r="C39" s="20" t="s">
        <v>48</v>
      </c>
      <c r="D39" s="46">
        <v>862000</v>
      </c>
      <c r="E39" s="46">
        <v>0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886000</v>
      </c>
      <c r="O39" s="47">
        <f t="shared" si="2"/>
        <v>505.70776255707761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1">SUM(D5,D12,D14,D22,D32,D34,D38)</f>
        <v>1474758</v>
      </c>
      <c r="E40" s="15">
        <f t="shared" si="11"/>
        <v>21701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3740784</v>
      </c>
      <c r="J40" s="15">
        <f t="shared" si="11"/>
        <v>0</v>
      </c>
      <c r="K40" s="15">
        <f t="shared" si="11"/>
        <v>127667</v>
      </c>
      <c r="L40" s="15">
        <f t="shared" si="11"/>
        <v>0</v>
      </c>
      <c r="M40" s="15">
        <f t="shared" si="11"/>
        <v>0</v>
      </c>
      <c r="N40" s="15">
        <f t="shared" si="8"/>
        <v>5364910</v>
      </c>
      <c r="O40" s="38">
        <f t="shared" si="2"/>
        <v>3062.1632420091323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103</v>
      </c>
      <c r="M42" s="48"/>
      <c r="N42" s="48"/>
      <c r="O42" s="43">
        <v>1752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71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382757</v>
      </c>
      <c r="E5" s="27">
        <f t="shared" si="0"/>
        <v>15366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12795</v>
      </c>
      <c r="L5" s="27">
        <f t="shared" si="0"/>
        <v>0</v>
      </c>
      <c r="M5" s="27">
        <f t="shared" si="0"/>
        <v>0</v>
      </c>
      <c r="N5" s="28">
        <f>SUM(D5:M5)</f>
        <v>410918</v>
      </c>
      <c r="O5" s="33">
        <f t="shared" ref="O5:O42" si="1">(N5/O$44)</f>
        <v>232.5512167515563</v>
      </c>
      <c r="P5" s="6"/>
    </row>
    <row r="6" spans="1:133">
      <c r="A6" s="12"/>
      <c r="B6" s="25">
        <v>311</v>
      </c>
      <c r="C6" s="20" t="s">
        <v>1</v>
      </c>
      <c r="D6" s="46">
        <v>108127</v>
      </c>
      <c r="E6" s="46">
        <v>15366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123493</v>
      </c>
      <c r="O6" s="47">
        <f t="shared" si="1"/>
        <v>69.888511601584611</v>
      </c>
      <c r="P6" s="9"/>
    </row>
    <row r="7" spans="1:133">
      <c r="A7" s="12"/>
      <c r="B7" s="25">
        <v>312.10000000000002</v>
      </c>
      <c r="C7" s="20" t="s">
        <v>9</v>
      </c>
      <c r="D7" s="46">
        <v>93577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93577</v>
      </c>
      <c r="O7" s="47">
        <f t="shared" si="1"/>
        <v>52.958121109224678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12795</v>
      </c>
      <c r="L8" s="46">
        <v>0</v>
      </c>
      <c r="M8" s="46">
        <v>0</v>
      </c>
      <c r="N8" s="46">
        <f>SUM(D8:M8)</f>
        <v>12795</v>
      </c>
      <c r="O8" s="47">
        <f t="shared" si="1"/>
        <v>7.2410865874363326</v>
      </c>
      <c r="P8" s="9"/>
    </row>
    <row r="9" spans="1:133">
      <c r="A9" s="12"/>
      <c r="B9" s="25">
        <v>312.60000000000002</v>
      </c>
      <c r="C9" s="20" t="s">
        <v>10</v>
      </c>
      <c r="D9" s="46">
        <v>100289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100289</v>
      </c>
      <c r="O9" s="47">
        <f t="shared" si="1"/>
        <v>56.756649688737973</v>
      </c>
      <c r="P9" s="9"/>
    </row>
    <row r="10" spans="1:133">
      <c r="A10" s="12"/>
      <c r="B10" s="25">
        <v>315</v>
      </c>
      <c r="C10" s="20" t="s">
        <v>80</v>
      </c>
      <c r="D10" s="46">
        <v>70625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70625</v>
      </c>
      <c r="O10" s="47">
        <f t="shared" si="1"/>
        <v>39.968873797396718</v>
      </c>
      <c r="P10" s="9"/>
    </row>
    <row r="11" spans="1:133">
      <c r="A11" s="12"/>
      <c r="B11" s="25">
        <v>316</v>
      </c>
      <c r="C11" s="20" t="s">
        <v>81</v>
      </c>
      <c r="D11" s="46">
        <v>8039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8039</v>
      </c>
      <c r="O11" s="47">
        <f t="shared" si="1"/>
        <v>4.5495189586870399</v>
      </c>
      <c r="P11" s="9"/>
    </row>
    <row r="12" spans="1:133">
      <c r="A12" s="12"/>
      <c r="B12" s="25">
        <v>319</v>
      </c>
      <c r="C12" s="20" t="s">
        <v>95</v>
      </c>
      <c r="D12" s="46">
        <v>2100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2100</v>
      </c>
      <c r="O12" s="47">
        <f t="shared" si="1"/>
        <v>1.1884550084889642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152258</v>
      </c>
      <c r="E13" s="32">
        <f t="shared" si="3"/>
        <v>38553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190811</v>
      </c>
      <c r="O13" s="45">
        <f t="shared" si="1"/>
        <v>107.98585172608942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1275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1275</v>
      </c>
      <c r="O14" s="47">
        <f t="shared" si="1"/>
        <v>0.72156196943972839</v>
      </c>
      <c r="P14" s="9"/>
    </row>
    <row r="15" spans="1:133">
      <c r="A15" s="12"/>
      <c r="B15" s="25">
        <v>334.39</v>
      </c>
      <c r="C15" s="20" t="s">
        <v>98</v>
      </c>
      <c r="D15" s="46">
        <v>0</v>
      </c>
      <c r="E15" s="46">
        <v>37278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37278</v>
      </c>
      <c r="O15" s="47">
        <f t="shared" si="1"/>
        <v>21.096774193548388</v>
      </c>
      <c r="P15" s="9"/>
    </row>
    <row r="16" spans="1:133">
      <c r="A16" s="12"/>
      <c r="B16" s="25">
        <v>335.12</v>
      </c>
      <c r="C16" s="20" t="s">
        <v>82</v>
      </c>
      <c r="D16" s="46">
        <v>52848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52848</v>
      </c>
      <c r="O16" s="47">
        <f t="shared" si="1"/>
        <v>29.908319185059423</v>
      </c>
      <c r="P16" s="9"/>
    </row>
    <row r="17" spans="1:16">
      <c r="A17" s="12"/>
      <c r="B17" s="25">
        <v>335.14</v>
      </c>
      <c r="C17" s="20" t="s">
        <v>83</v>
      </c>
      <c r="D17" s="46">
        <v>1129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1129</v>
      </c>
      <c r="O17" s="47">
        <f t="shared" si="1"/>
        <v>0.6389360498019242</v>
      </c>
      <c r="P17" s="9"/>
    </row>
    <row r="18" spans="1:16">
      <c r="A18" s="12"/>
      <c r="B18" s="25">
        <v>335.15</v>
      </c>
      <c r="C18" s="20" t="s">
        <v>84</v>
      </c>
      <c r="D18" s="46">
        <v>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2097</v>
      </c>
      <c r="O18" s="47">
        <f t="shared" si="1"/>
        <v>1.1867572156196944</v>
      </c>
      <c r="P18" s="9"/>
    </row>
    <row r="19" spans="1:16">
      <c r="A19" s="12"/>
      <c r="B19" s="25">
        <v>335.18</v>
      </c>
      <c r="C19" s="20" t="s">
        <v>85</v>
      </c>
      <c r="D19" s="46">
        <v>54184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54184</v>
      </c>
      <c r="O19" s="47">
        <f t="shared" si="1"/>
        <v>30.664402942840972</v>
      </c>
      <c r="P19" s="9"/>
    </row>
    <row r="20" spans="1:16">
      <c r="A20" s="12"/>
      <c r="B20" s="25">
        <v>338</v>
      </c>
      <c r="C20" s="20" t="s">
        <v>24</v>
      </c>
      <c r="D20" s="46">
        <v>42000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42000</v>
      </c>
      <c r="O20" s="47">
        <f t="shared" si="1"/>
        <v>23.769100169779286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SUM(D22:D29)</f>
        <v>46368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3953632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4000000</v>
      </c>
      <c r="O21" s="45">
        <f t="shared" si="1"/>
        <v>2263.7238256932656</v>
      </c>
      <c r="P21" s="10"/>
    </row>
    <row r="22" spans="1:16">
      <c r="A22" s="12"/>
      <c r="B22" s="25">
        <v>343.1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2884775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2884775</v>
      </c>
      <c r="O22" s="47">
        <f t="shared" si="1"/>
        <v>1632.5834748160723</v>
      </c>
      <c r="P22" s="9"/>
    </row>
    <row r="23" spans="1:16">
      <c r="A23" s="12"/>
      <c r="B23" s="25">
        <v>343.2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260992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260992</v>
      </c>
      <c r="O23" s="47">
        <f t="shared" si="1"/>
        <v>147.70345217883417</v>
      </c>
      <c r="P23" s="9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467254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467254</v>
      </c>
      <c r="O24" s="47">
        <f t="shared" si="1"/>
        <v>264.43350311262026</v>
      </c>
      <c r="P24" s="9"/>
    </row>
    <row r="25" spans="1:16">
      <c r="A25" s="12"/>
      <c r="B25" s="25">
        <v>343.4</v>
      </c>
      <c r="C25" s="20" t="s">
        <v>35</v>
      </c>
      <c r="D25" s="46">
        <v>9753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9753</v>
      </c>
      <c r="O25" s="47">
        <f t="shared" si="1"/>
        <v>5.5195246179966047</v>
      </c>
      <c r="P25" s="9"/>
    </row>
    <row r="26" spans="1:16">
      <c r="A26" s="12"/>
      <c r="B26" s="25">
        <v>343.5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340611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340611</v>
      </c>
      <c r="O26" s="47">
        <f t="shared" si="1"/>
        <v>192.76230899830222</v>
      </c>
      <c r="P26" s="9"/>
    </row>
    <row r="27" spans="1:16">
      <c r="A27" s="12"/>
      <c r="B27" s="25">
        <v>343.8</v>
      </c>
      <c r="C27" s="20" t="s">
        <v>37</v>
      </c>
      <c r="D27" s="46">
        <v>3800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3800</v>
      </c>
      <c r="O27" s="47">
        <f t="shared" si="1"/>
        <v>2.150537634408602</v>
      </c>
      <c r="P27" s="9"/>
    </row>
    <row r="28" spans="1:16">
      <c r="A28" s="12"/>
      <c r="B28" s="25">
        <v>347.2</v>
      </c>
      <c r="C28" s="20" t="s">
        <v>39</v>
      </c>
      <c r="D28" s="46">
        <v>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</v>
      </c>
      <c r="O28" s="47">
        <f t="shared" si="1"/>
        <v>3.3955857385398983E-2</v>
      </c>
      <c r="P28" s="9"/>
    </row>
    <row r="29" spans="1:16">
      <c r="A29" s="12"/>
      <c r="B29" s="25">
        <v>349</v>
      </c>
      <c r="C29" s="20" t="s">
        <v>75</v>
      </c>
      <c r="D29" s="46">
        <v>32755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32755</v>
      </c>
      <c r="O29" s="47">
        <f t="shared" si="1"/>
        <v>18.537068477645729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10894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2" si="8">SUM(D30:M30)</f>
        <v>10894</v>
      </c>
      <c r="O30" s="45">
        <f t="shared" si="1"/>
        <v>6.1652518392756086</v>
      </c>
      <c r="P30" s="10"/>
    </row>
    <row r="31" spans="1:16">
      <c r="A31" s="13"/>
      <c r="B31" s="39">
        <v>351.1</v>
      </c>
      <c r="C31" s="21" t="s">
        <v>42</v>
      </c>
      <c r="D31" s="46">
        <v>10894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10894</v>
      </c>
      <c r="O31" s="47">
        <f t="shared" si="1"/>
        <v>6.1652518392756086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SUM(D33:D38)</f>
        <v>37386</v>
      </c>
      <c r="E32" s="32">
        <f t="shared" si="9"/>
        <v>2691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79579</v>
      </c>
      <c r="J32" s="32">
        <f t="shared" si="9"/>
        <v>0</v>
      </c>
      <c r="K32" s="32">
        <f t="shared" si="9"/>
        <v>-8626</v>
      </c>
      <c r="L32" s="32">
        <f t="shared" si="9"/>
        <v>0</v>
      </c>
      <c r="M32" s="32">
        <f t="shared" si="9"/>
        <v>0</v>
      </c>
      <c r="N32" s="32">
        <f t="shared" si="8"/>
        <v>111030</v>
      </c>
      <c r="O32" s="45">
        <f t="shared" si="1"/>
        <v>62.835314091680814</v>
      </c>
      <c r="P32" s="10"/>
    </row>
    <row r="33" spans="1:119">
      <c r="A33" s="12"/>
      <c r="B33" s="25">
        <v>361.1</v>
      </c>
      <c r="C33" s="20" t="s">
        <v>43</v>
      </c>
      <c r="D33" s="46">
        <v>7675</v>
      </c>
      <c r="E33" s="46">
        <v>2691</v>
      </c>
      <c r="F33" s="46">
        <v>0</v>
      </c>
      <c r="G33" s="46">
        <v>0</v>
      </c>
      <c r="H33" s="46">
        <v>0</v>
      </c>
      <c r="I33" s="46">
        <v>13862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24228</v>
      </c>
      <c r="O33" s="47">
        <f t="shared" si="1"/>
        <v>13.711375212224109</v>
      </c>
      <c r="P33" s="9"/>
    </row>
    <row r="34" spans="1:119">
      <c r="A34" s="12"/>
      <c r="B34" s="25">
        <v>361.2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12602</v>
      </c>
      <c r="L34" s="46">
        <v>0</v>
      </c>
      <c r="M34" s="46">
        <v>0</v>
      </c>
      <c r="N34" s="46">
        <f t="shared" si="8"/>
        <v>12602</v>
      </c>
      <c r="O34" s="47">
        <f t="shared" si="1"/>
        <v>7.1318619128466327</v>
      </c>
      <c r="P34" s="9"/>
    </row>
    <row r="35" spans="1:119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-21281</v>
      </c>
      <c r="L35" s="46">
        <v>0</v>
      </c>
      <c r="M35" s="46">
        <v>0</v>
      </c>
      <c r="N35" s="46">
        <f t="shared" si="8"/>
        <v>-21281</v>
      </c>
      <c r="O35" s="47">
        <f t="shared" si="1"/>
        <v>-12.043576683644595</v>
      </c>
      <c r="P35" s="9"/>
    </row>
    <row r="36" spans="1:119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61390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61390</v>
      </c>
      <c r="O36" s="47">
        <f t="shared" si="1"/>
        <v>34.742501414827395</v>
      </c>
      <c r="P36" s="9"/>
    </row>
    <row r="37" spans="1:119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53</v>
      </c>
      <c r="L37" s="46">
        <v>0</v>
      </c>
      <c r="M37" s="46">
        <v>0</v>
      </c>
      <c r="N37" s="46">
        <f t="shared" si="8"/>
        <v>53</v>
      </c>
      <c r="O37" s="47">
        <f t="shared" si="1"/>
        <v>2.9994340690435765E-2</v>
      </c>
      <c r="P37" s="9"/>
    </row>
    <row r="38" spans="1:119">
      <c r="A38" s="12"/>
      <c r="B38" s="25">
        <v>369.9</v>
      </c>
      <c r="C38" s="20" t="s">
        <v>47</v>
      </c>
      <c r="D38" s="46">
        <v>29711</v>
      </c>
      <c r="E38" s="46">
        <v>0</v>
      </c>
      <c r="F38" s="46">
        <v>0</v>
      </c>
      <c r="G38" s="46">
        <v>0</v>
      </c>
      <c r="H38" s="46">
        <v>0</v>
      </c>
      <c r="I38" s="46">
        <v>4327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34038</v>
      </c>
      <c r="O38" s="47">
        <f t="shared" si="1"/>
        <v>19.263157894736842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846461</v>
      </c>
      <c r="E39" s="32">
        <f t="shared" si="10"/>
        <v>288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24000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870749</v>
      </c>
      <c r="O39" s="45">
        <f t="shared" si="1"/>
        <v>492.78381437464628</v>
      </c>
      <c r="P39" s="9"/>
    </row>
    <row r="40" spans="1:119">
      <c r="A40" s="12"/>
      <c r="B40" s="25">
        <v>381</v>
      </c>
      <c r="C40" s="20" t="s">
        <v>48</v>
      </c>
      <c r="D40" s="46">
        <v>792000</v>
      </c>
      <c r="E40" s="46">
        <v>288</v>
      </c>
      <c r="F40" s="46">
        <v>0</v>
      </c>
      <c r="G40" s="46">
        <v>0</v>
      </c>
      <c r="H40" s="46">
        <v>0</v>
      </c>
      <c r="I40" s="46">
        <v>24000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816288</v>
      </c>
      <c r="O40" s="47">
        <f t="shared" si="1"/>
        <v>461.96264855687605</v>
      </c>
      <c r="P40" s="9"/>
    </row>
    <row r="41" spans="1:119" ht="15.75" thickBot="1">
      <c r="A41" s="12"/>
      <c r="B41" s="25">
        <v>384</v>
      </c>
      <c r="C41" s="20" t="s">
        <v>87</v>
      </c>
      <c r="D41" s="46">
        <v>54461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54461</v>
      </c>
      <c r="O41" s="47">
        <f t="shared" si="1"/>
        <v>30.821165817770233</v>
      </c>
      <c r="P41" s="9"/>
    </row>
    <row r="42" spans="1:119" ht="16.5" thickBot="1">
      <c r="A42" s="14" t="s">
        <v>40</v>
      </c>
      <c r="B42" s="23"/>
      <c r="C42" s="22"/>
      <c r="D42" s="15">
        <f>SUM(D5,D13,D21,D30,D32,D39)</f>
        <v>1476124</v>
      </c>
      <c r="E42" s="15">
        <f t="shared" ref="E42:M42" si="11">SUM(E5,E13,E21,E30,E32,E39)</f>
        <v>56898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4057211</v>
      </c>
      <c r="J42" s="15">
        <f t="shared" si="11"/>
        <v>0</v>
      </c>
      <c r="K42" s="15">
        <f t="shared" si="11"/>
        <v>4169</v>
      </c>
      <c r="L42" s="15">
        <f t="shared" si="11"/>
        <v>0</v>
      </c>
      <c r="M42" s="15">
        <f t="shared" si="11"/>
        <v>0</v>
      </c>
      <c r="N42" s="15">
        <f t="shared" si="8"/>
        <v>5594402</v>
      </c>
      <c r="O42" s="38">
        <f t="shared" si="1"/>
        <v>3166.0452744765139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99</v>
      </c>
      <c r="M44" s="48"/>
      <c r="N44" s="48"/>
      <c r="O44" s="43">
        <v>1767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390504</v>
      </c>
      <c r="E5" s="27">
        <f t="shared" si="0"/>
        <v>15851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8803</v>
      </c>
      <c r="L5" s="27">
        <f t="shared" si="0"/>
        <v>0</v>
      </c>
      <c r="M5" s="27">
        <f t="shared" si="0"/>
        <v>0</v>
      </c>
      <c r="N5" s="28">
        <f>SUM(D5:M5)</f>
        <v>415158</v>
      </c>
      <c r="O5" s="33">
        <f t="shared" ref="O5:O42" si="1">(N5/O$44)</f>
        <v>240.95066744051073</v>
      </c>
      <c r="P5" s="6"/>
    </row>
    <row r="6" spans="1:133">
      <c r="A6" s="12"/>
      <c r="B6" s="25">
        <v>311</v>
      </c>
      <c r="C6" s="20" t="s">
        <v>1</v>
      </c>
      <c r="D6" s="46">
        <v>107206</v>
      </c>
      <c r="E6" s="46">
        <v>15851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123057</v>
      </c>
      <c r="O6" s="47">
        <f t="shared" si="1"/>
        <v>71.420197330237954</v>
      </c>
      <c r="P6" s="9"/>
    </row>
    <row r="7" spans="1:133">
      <c r="A7" s="12"/>
      <c r="B7" s="25">
        <v>312.10000000000002</v>
      </c>
      <c r="C7" s="20" t="s">
        <v>9</v>
      </c>
      <c r="D7" s="46">
        <v>93427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93427</v>
      </c>
      <c r="O7" s="47">
        <f t="shared" si="1"/>
        <v>54.223447475333721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8803</v>
      </c>
      <c r="L8" s="46">
        <v>0</v>
      </c>
      <c r="M8" s="46">
        <v>0</v>
      </c>
      <c r="N8" s="46">
        <f>SUM(D8:M8)</f>
        <v>8803</v>
      </c>
      <c r="O8" s="47">
        <f t="shared" si="1"/>
        <v>5.1091120139291935</v>
      </c>
      <c r="P8" s="9"/>
    </row>
    <row r="9" spans="1:133">
      <c r="A9" s="12"/>
      <c r="B9" s="25">
        <v>312.60000000000002</v>
      </c>
      <c r="C9" s="20" t="s">
        <v>10</v>
      </c>
      <c r="D9" s="46">
        <v>96464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96464</v>
      </c>
      <c r="O9" s="47">
        <f t="shared" si="1"/>
        <v>55.986070806732442</v>
      </c>
      <c r="P9" s="9"/>
    </row>
    <row r="10" spans="1:133">
      <c r="A10" s="12"/>
      <c r="B10" s="25">
        <v>315</v>
      </c>
      <c r="C10" s="20" t="s">
        <v>80</v>
      </c>
      <c r="D10" s="46">
        <v>75965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75965</v>
      </c>
      <c r="O10" s="47">
        <f t="shared" si="1"/>
        <v>44.088798607080676</v>
      </c>
      <c r="P10" s="9"/>
    </row>
    <row r="11" spans="1:133">
      <c r="A11" s="12"/>
      <c r="B11" s="25">
        <v>316</v>
      </c>
      <c r="C11" s="20" t="s">
        <v>81</v>
      </c>
      <c r="D11" s="46">
        <v>15792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15792</v>
      </c>
      <c r="O11" s="47">
        <f t="shared" si="1"/>
        <v>9.165409170052234</v>
      </c>
      <c r="P11" s="9"/>
    </row>
    <row r="12" spans="1:133">
      <c r="A12" s="12"/>
      <c r="B12" s="25">
        <v>319</v>
      </c>
      <c r="C12" s="20" t="s">
        <v>95</v>
      </c>
      <c r="D12" s="46">
        <v>1650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1650</v>
      </c>
      <c r="O12" s="47">
        <f t="shared" si="1"/>
        <v>0.95763203714451539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149319</v>
      </c>
      <c r="E13" s="32">
        <f t="shared" si="3"/>
        <v>17280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166599</v>
      </c>
      <c r="O13" s="45">
        <f t="shared" si="1"/>
        <v>96.691236215902492</v>
      </c>
      <c r="P13" s="10"/>
    </row>
    <row r="14" spans="1:133">
      <c r="A14" s="12"/>
      <c r="B14" s="25">
        <v>331.2</v>
      </c>
      <c r="C14" s="20" t="s">
        <v>15</v>
      </c>
      <c r="D14" s="46">
        <v>0</v>
      </c>
      <c r="E14" s="46">
        <v>1275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1275</v>
      </c>
      <c r="O14" s="47">
        <f t="shared" si="1"/>
        <v>0.73998839233894376</v>
      </c>
      <c r="P14" s="9"/>
    </row>
    <row r="15" spans="1:133">
      <c r="A15" s="12"/>
      <c r="B15" s="25">
        <v>331.39</v>
      </c>
      <c r="C15" s="20" t="s">
        <v>67</v>
      </c>
      <c r="D15" s="46">
        <v>0</v>
      </c>
      <c r="E15" s="46">
        <v>16005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16005</v>
      </c>
      <c r="O15" s="47">
        <f t="shared" si="1"/>
        <v>9.2890307603017988</v>
      </c>
      <c r="P15" s="9"/>
    </row>
    <row r="16" spans="1:133">
      <c r="A16" s="12"/>
      <c r="B16" s="25">
        <v>335.12</v>
      </c>
      <c r="C16" s="20" t="s">
        <v>82</v>
      </c>
      <c r="D16" s="46">
        <v>52623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52623</v>
      </c>
      <c r="O16" s="47">
        <f t="shared" si="1"/>
        <v>30.541497388276262</v>
      </c>
      <c r="P16" s="9"/>
    </row>
    <row r="17" spans="1:16">
      <c r="A17" s="12"/>
      <c r="B17" s="25">
        <v>335.14</v>
      </c>
      <c r="C17" s="20" t="s">
        <v>83</v>
      </c>
      <c r="D17" s="46">
        <v>1229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1229</v>
      </c>
      <c r="O17" s="47">
        <f t="shared" si="1"/>
        <v>0.71329077190946022</v>
      </c>
      <c r="P17" s="9"/>
    </row>
    <row r="18" spans="1:16">
      <c r="A18" s="12"/>
      <c r="B18" s="25">
        <v>335.15</v>
      </c>
      <c r="C18" s="20" t="s">
        <v>84</v>
      </c>
      <c r="D18" s="46">
        <v>2042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2042</v>
      </c>
      <c r="O18" s="47">
        <f t="shared" si="1"/>
        <v>1.1851421938479396</v>
      </c>
      <c r="P18" s="9"/>
    </row>
    <row r="19" spans="1:16">
      <c r="A19" s="12"/>
      <c r="B19" s="25">
        <v>335.18</v>
      </c>
      <c r="C19" s="20" t="s">
        <v>85</v>
      </c>
      <c r="D19" s="46">
        <v>51425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51425</v>
      </c>
      <c r="O19" s="47">
        <f t="shared" si="1"/>
        <v>29.846198491004063</v>
      </c>
      <c r="P19" s="9"/>
    </row>
    <row r="20" spans="1:16">
      <c r="A20" s="12"/>
      <c r="B20" s="25">
        <v>338</v>
      </c>
      <c r="C20" s="20" t="s">
        <v>24</v>
      </c>
      <c r="D20" s="46">
        <v>42000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42000</v>
      </c>
      <c r="O20" s="47">
        <f t="shared" si="1"/>
        <v>24.376088218224027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SUM(D22:D29)</f>
        <v>60090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4120332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4180422</v>
      </c>
      <c r="O21" s="45">
        <f t="shared" si="1"/>
        <v>2426.2460824143936</v>
      </c>
      <c r="P21" s="10"/>
    </row>
    <row r="22" spans="1:16">
      <c r="A22" s="12"/>
      <c r="B22" s="25">
        <v>343.1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3069500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3069500</v>
      </c>
      <c r="O22" s="47">
        <f t="shared" si="1"/>
        <v>1781.4857806152061</v>
      </c>
      <c r="P22" s="9"/>
    </row>
    <row r="23" spans="1:16">
      <c r="A23" s="12"/>
      <c r="B23" s="25">
        <v>343.2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271459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271459</v>
      </c>
      <c r="O23" s="47">
        <f t="shared" si="1"/>
        <v>157.55020313406848</v>
      </c>
      <c r="P23" s="9"/>
    </row>
    <row r="24" spans="1:16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461814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461814</v>
      </c>
      <c r="O24" s="47">
        <f t="shared" si="1"/>
        <v>268.02901915264073</v>
      </c>
      <c r="P24" s="9"/>
    </row>
    <row r="25" spans="1:16">
      <c r="A25" s="12"/>
      <c r="B25" s="25">
        <v>343.4</v>
      </c>
      <c r="C25" s="20" t="s">
        <v>35</v>
      </c>
      <c r="D25" s="46">
        <v>10083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10083</v>
      </c>
      <c r="O25" s="47">
        <f t="shared" si="1"/>
        <v>5.8520023215322112</v>
      </c>
      <c r="P25" s="9"/>
    </row>
    <row r="26" spans="1:16">
      <c r="A26" s="12"/>
      <c r="B26" s="25">
        <v>343.5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317559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317559</v>
      </c>
      <c r="O26" s="47">
        <f t="shared" si="1"/>
        <v>184.30586186883343</v>
      </c>
      <c r="P26" s="9"/>
    </row>
    <row r="27" spans="1:16">
      <c r="A27" s="12"/>
      <c r="B27" s="25">
        <v>343.8</v>
      </c>
      <c r="C27" s="20" t="s">
        <v>37</v>
      </c>
      <c r="D27" s="46">
        <v>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4200</v>
      </c>
      <c r="O27" s="47">
        <f t="shared" si="1"/>
        <v>2.4376088218224026</v>
      </c>
      <c r="P27" s="9"/>
    </row>
    <row r="28" spans="1:16">
      <c r="A28" s="12"/>
      <c r="B28" s="25">
        <v>347.2</v>
      </c>
      <c r="C28" s="20" t="s">
        <v>39</v>
      </c>
      <c r="D28" s="46">
        <v>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255</v>
      </c>
      <c r="O28" s="47">
        <f t="shared" si="1"/>
        <v>0.14799767846778875</v>
      </c>
      <c r="P28" s="9"/>
    </row>
    <row r="29" spans="1:16">
      <c r="A29" s="12"/>
      <c r="B29" s="25">
        <v>349</v>
      </c>
      <c r="C29" s="20" t="s">
        <v>75</v>
      </c>
      <c r="D29" s="46">
        <v>45552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45552</v>
      </c>
      <c r="O29" s="47">
        <f t="shared" si="1"/>
        <v>26.437608821822401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11670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2" si="8">SUM(D30:M30)</f>
        <v>11670</v>
      </c>
      <c r="O30" s="45">
        <f t="shared" si="1"/>
        <v>6.7730702263493905</v>
      </c>
      <c r="P30" s="10"/>
    </row>
    <row r="31" spans="1:16">
      <c r="A31" s="13"/>
      <c r="B31" s="39">
        <v>351.1</v>
      </c>
      <c r="C31" s="21" t="s">
        <v>42</v>
      </c>
      <c r="D31" s="46">
        <v>11670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11670</v>
      </c>
      <c r="O31" s="47">
        <f t="shared" si="1"/>
        <v>6.7730702263493905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SUM(D33:D38)</f>
        <v>41949</v>
      </c>
      <c r="E32" s="32">
        <f t="shared" si="9"/>
        <v>3507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75263</v>
      </c>
      <c r="J32" s="32">
        <f t="shared" si="9"/>
        <v>0</v>
      </c>
      <c r="K32" s="32">
        <f t="shared" si="9"/>
        <v>68356</v>
      </c>
      <c r="L32" s="32">
        <f t="shared" si="9"/>
        <v>0</v>
      </c>
      <c r="M32" s="32">
        <f t="shared" si="9"/>
        <v>0</v>
      </c>
      <c r="N32" s="32">
        <f t="shared" si="8"/>
        <v>189075</v>
      </c>
      <c r="O32" s="45">
        <f t="shared" si="1"/>
        <v>109.73592571096924</v>
      </c>
      <c r="P32" s="10"/>
    </row>
    <row r="33" spans="1:119">
      <c r="A33" s="12"/>
      <c r="B33" s="25">
        <v>361.1</v>
      </c>
      <c r="C33" s="20" t="s">
        <v>43</v>
      </c>
      <c r="D33" s="46">
        <v>8183</v>
      </c>
      <c r="E33" s="46">
        <v>3507</v>
      </c>
      <c r="F33" s="46">
        <v>0</v>
      </c>
      <c r="G33" s="46">
        <v>0</v>
      </c>
      <c r="H33" s="46">
        <v>0</v>
      </c>
      <c r="I33" s="46">
        <v>11506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23196</v>
      </c>
      <c r="O33" s="47">
        <f t="shared" si="1"/>
        <v>13.462565293093443</v>
      </c>
      <c r="P33" s="9"/>
    </row>
    <row r="34" spans="1:119">
      <c r="A34" s="12"/>
      <c r="B34" s="25">
        <v>361.2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11133</v>
      </c>
      <c r="L34" s="46">
        <v>0</v>
      </c>
      <c r="M34" s="46">
        <v>0</v>
      </c>
      <c r="N34" s="46">
        <f t="shared" si="8"/>
        <v>11133</v>
      </c>
      <c r="O34" s="47">
        <f t="shared" si="1"/>
        <v>6.4614045269878115</v>
      </c>
      <c r="P34" s="9"/>
    </row>
    <row r="35" spans="1:119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57186</v>
      </c>
      <c r="L35" s="46">
        <v>0</v>
      </c>
      <c r="M35" s="46">
        <v>0</v>
      </c>
      <c r="N35" s="46">
        <f t="shared" si="8"/>
        <v>57186</v>
      </c>
      <c r="O35" s="47">
        <f t="shared" si="1"/>
        <v>33.189785258270462</v>
      </c>
      <c r="P35" s="9"/>
    </row>
    <row r="36" spans="1:119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51435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51435</v>
      </c>
      <c r="O36" s="47">
        <f t="shared" si="1"/>
        <v>29.852002321532211</v>
      </c>
      <c r="P36" s="9"/>
    </row>
    <row r="37" spans="1:119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37</v>
      </c>
      <c r="L37" s="46">
        <v>0</v>
      </c>
      <c r="M37" s="46">
        <v>0</v>
      </c>
      <c r="N37" s="46">
        <f t="shared" si="8"/>
        <v>37</v>
      </c>
      <c r="O37" s="47">
        <f t="shared" si="1"/>
        <v>2.1474172954149738E-2</v>
      </c>
      <c r="P37" s="9"/>
    </row>
    <row r="38" spans="1:119">
      <c r="A38" s="12"/>
      <c r="B38" s="25">
        <v>369.9</v>
      </c>
      <c r="C38" s="20" t="s">
        <v>47</v>
      </c>
      <c r="D38" s="46">
        <v>33766</v>
      </c>
      <c r="E38" s="46">
        <v>0</v>
      </c>
      <c r="F38" s="46">
        <v>0</v>
      </c>
      <c r="G38" s="46">
        <v>0</v>
      </c>
      <c r="H38" s="46">
        <v>0</v>
      </c>
      <c r="I38" s="46">
        <v>12322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46088</v>
      </c>
      <c r="O38" s="47">
        <f t="shared" si="1"/>
        <v>26.748694138131167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755165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30000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785165</v>
      </c>
      <c r="O39" s="45">
        <f t="shared" si="1"/>
        <v>455.69645966337782</v>
      </c>
      <c r="P39" s="9"/>
    </row>
    <row r="40" spans="1:119">
      <c r="A40" s="12"/>
      <c r="B40" s="25">
        <v>381</v>
      </c>
      <c r="C40" s="20" t="s">
        <v>48</v>
      </c>
      <c r="D40" s="46">
        <v>742800</v>
      </c>
      <c r="E40" s="46">
        <v>0</v>
      </c>
      <c r="F40" s="46">
        <v>0</v>
      </c>
      <c r="G40" s="46">
        <v>0</v>
      </c>
      <c r="H40" s="46">
        <v>0</v>
      </c>
      <c r="I40" s="46">
        <v>30000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772800</v>
      </c>
      <c r="O40" s="47">
        <f t="shared" si="1"/>
        <v>448.52002321532211</v>
      </c>
      <c r="P40" s="9"/>
    </row>
    <row r="41" spans="1:119" ht="15.75" thickBot="1">
      <c r="A41" s="12"/>
      <c r="B41" s="25">
        <v>384</v>
      </c>
      <c r="C41" s="20" t="s">
        <v>87</v>
      </c>
      <c r="D41" s="46">
        <v>12365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12365</v>
      </c>
      <c r="O41" s="47">
        <f t="shared" si="1"/>
        <v>7.1764364480557168</v>
      </c>
      <c r="P41" s="9"/>
    </row>
    <row r="42" spans="1:119" ht="16.5" thickBot="1">
      <c r="A42" s="14" t="s">
        <v>40</v>
      </c>
      <c r="B42" s="23"/>
      <c r="C42" s="22"/>
      <c r="D42" s="15">
        <f>SUM(D5,D13,D21,D30,D32,D39)</f>
        <v>1408697</v>
      </c>
      <c r="E42" s="15">
        <f t="shared" ref="E42:M42" si="11">SUM(E5,E13,E21,E30,E32,E39)</f>
        <v>36638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4225595</v>
      </c>
      <c r="J42" s="15">
        <f t="shared" si="11"/>
        <v>0</v>
      </c>
      <c r="K42" s="15">
        <f t="shared" si="11"/>
        <v>77159</v>
      </c>
      <c r="L42" s="15">
        <f t="shared" si="11"/>
        <v>0</v>
      </c>
      <c r="M42" s="15">
        <f t="shared" si="11"/>
        <v>0</v>
      </c>
      <c r="N42" s="15">
        <f t="shared" si="8"/>
        <v>5748089</v>
      </c>
      <c r="O42" s="38">
        <f t="shared" si="1"/>
        <v>3336.0934416715031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96</v>
      </c>
      <c r="M44" s="48"/>
      <c r="N44" s="48"/>
      <c r="O44" s="43">
        <v>1723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387935</v>
      </c>
      <c r="E5" s="27">
        <f t="shared" si="0"/>
        <v>15608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15461</v>
      </c>
      <c r="L5" s="27">
        <f t="shared" si="0"/>
        <v>0</v>
      </c>
      <c r="M5" s="27">
        <f t="shared" si="0"/>
        <v>0</v>
      </c>
      <c r="N5" s="28">
        <f t="shared" ref="N5:N22" si="1">SUM(D5:M5)</f>
        <v>419004</v>
      </c>
      <c r="O5" s="33">
        <f t="shared" ref="O5:O44" si="2">(N5/O$46)</f>
        <v>241.91916859122401</v>
      </c>
      <c r="P5" s="6"/>
    </row>
    <row r="6" spans="1:133">
      <c r="A6" s="12"/>
      <c r="B6" s="25">
        <v>311</v>
      </c>
      <c r="C6" s="20" t="s">
        <v>1</v>
      </c>
      <c r="D6" s="46">
        <v>106661</v>
      </c>
      <c r="E6" s="46">
        <v>15608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122269</v>
      </c>
      <c r="O6" s="47">
        <f t="shared" si="2"/>
        <v>70.594110854503469</v>
      </c>
      <c r="P6" s="9"/>
    </row>
    <row r="7" spans="1:133">
      <c r="A7" s="12"/>
      <c r="B7" s="25">
        <v>312.10000000000002</v>
      </c>
      <c r="C7" s="20" t="s">
        <v>9</v>
      </c>
      <c r="D7" s="46">
        <v>92903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92903</v>
      </c>
      <c r="O7" s="47">
        <f t="shared" si="2"/>
        <v>53.639145496535797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15461</v>
      </c>
      <c r="L8" s="46">
        <v>0</v>
      </c>
      <c r="M8" s="46">
        <v>0</v>
      </c>
      <c r="N8" s="46">
        <f t="shared" si="1"/>
        <v>15461</v>
      </c>
      <c r="O8" s="47">
        <f t="shared" si="2"/>
        <v>8.9266743648960745</v>
      </c>
      <c r="P8" s="9"/>
    </row>
    <row r="9" spans="1:133">
      <c r="A9" s="12"/>
      <c r="B9" s="25">
        <v>312.60000000000002</v>
      </c>
      <c r="C9" s="20" t="s">
        <v>10</v>
      </c>
      <c r="D9" s="46">
        <v>93203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93203</v>
      </c>
      <c r="O9" s="47">
        <f t="shared" si="2"/>
        <v>53.812355658198612</v>
      </c>
      <c r="P9" s="9"/>
    </row>
    <row r="10" spans="1:133">
      <c r="A10" s="12"/>
      <c r="B10" s="25">
        <v>315</v>
      </c>
      <c r="C10" s="20" t="s">
        <v>80</v>
      </c>
      <c r="D10" s="46">
        <v>85934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85934</v>
      </c>
      <c r="O10" s="47">
        <f t="shared" si="2"/>
        <v>49.615473441108549</v>
      </c>
      <c r="P10" s="9"/>
    </row>
    <row r="11" spans="1:133">
      <c r="A11" s="12"/>
      <c r="B11" s="25">
        <v>316</v>
      </c>
      <c r="C11" s="20" t="s">
        <v>81</v>
      </c>
      <c r="D11" s="46">
        <v>9234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9234</v>
      </c>
      <c r="O11" s="47">
        <f t="shared" si="2"/>
        <v>5.3314087759815241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900</v>
      </c>
      <c r="O12" s="45">
        <f t="shared" si="2"/>
        <v>0.51963048498845266</v>
      </c>
      <c r="P12" s="10"/>
    </row>
    <row r="13" spans="1:133">
      <c r="A13" s="12"/>
      <c r="B13" s="25">
        <v>329</v>
      </c>
      <c r="C13" s="20" t="s">
        <v>14</v>
      </c>
      <c r="D13" s="46">
        <v>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900</v>
      </c>
      <c r="O13" s="47">
        <f t="shared" si="2"/>
        <v>0.51963048498845266</v>
      </c>
      <c r="P13" s="9"/>
    </row>
    <row r="14" spans="1:133" ht="15.75">
      <c r="A14" s="29" t="s">
        <v>16</v>
      </c>
      <c r="B14" s="30"/>
      <c r="C14" s="31"/>
      <c r="D14" s="32">
        <f t="shared" ref="D14:M14" si="4">SUM(D15:D21)</f>
        <v>146549</v>
      </c>
      <c r="E14" s="32">
        <f t="shared" si="4"/>
        <v>635708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782257</v>
      </c>
      <c r="O14" s="45">
        <f t="shared" si="2"/>
        <v>451.64953810623558</v>
      </c>
      <c r="P14" s="10"/>
    </row>
    <row r="15" spans="1:133">
      <c r="A15" s="12"/>
      <c r="B15" s="25">
        <v>331.2</v>
      </c>
      <c r="C15" s="20" t="s">
        <v>15</v>
      </c>
      <c r="D15" s="46">
        <v>0</v>
      </c>
      <c r="E15" s="46">
        <v>1713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1713</v>
      </c>
      <c r="O15" s="47">
        <f t="shared" si="2"/>
        <v>0.98903002309468824</v>
      </c>
      <c r="P15" s="9"/>
    </row>
    <row r="16" spans="1:133">
      <c r="A16" s="12"/>
      <c r="B16" s="25">
        <v>331.39</v>
      </c>
      <c r="C16" s="20" t="s">
        <v>67</v>
      </c>
      <c r="D16" s="46">
        <v>0</v>
      </c>
      <c r="E16" s="46">
        <v>633995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633995</v>
      </c>
      <c r="O16" s="47">
        <f t="shared" si="2"/>
        <v>366.04792147806006</v>
      </c>
      <c r="P16" s="9"/>
    </row>
    <row r="17" spans="1:16">
      <c r="A17" s="12"/>
      <c r="B17" s="25">
        <v>335.12</v>
      </c>
      <c r="C17" s="20" t="s">
        <v>82</v>
      </c>
      <c r="D17" s="46">
        <v>52383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52383</v>
      </c>
      <c r="O17" s="47">
        <f t="shared" si="2"/>
        <v>30.244226327944574</v>
      </c>
      <c r="P17" s="9"/>
    </row>
    <row r="18" spans="1:16">
      <c r="A18" s="12"/>
      <c r="B18" s="25">
        <v>335.14</v>
      </c>
      <c r="C18" s="20" t="s">
        <v>83</v>
      </c>
      <c r="D18" s="46">
        <v>1402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1402</v>
      </c>
      <c r="O18" s="47">
        <f t="shared" si="2"/>
        <v>0.80946882217090066</v>
      </c>
      <c r="P18" s="9"/>
    </row>
    <row r="19" spans="1:16">
      <c r="A19" s="12"/>
      <c r="B19" s="25">
        <v>335.15</v>
      </c>
      <c r="C19" s="20" t="s">
        <v>84</v>
      </c>
      <c r="D19" s="46">
        <v>168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</v>
      </c>
      <c r="O19" s="47">
        <f t="shared" si="2"/>
        <v>9.6997690531177835E-2</v>
      </c>
      <c r="P19" s="9"/>
    </row>
    <row r="20" spans="1:16">
      <c r="A20" s="12"/>
      <c r="B20" s="25">
        <v>335.18</v>
      </c>
      <c r="C20" s="20" t="s">
        <v>85</v>
      </c>
      <c r="D20" s="46">
        <v>50596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50596</v>
      </c>
      <c r="O20" s="47">
        <f t="shared" si="2"/>
        <v>29.212471131639724</v>
      </c>
      <c r="P20" s="9"/>
    </row>
    <row r="21" spans="1:16">
      <c r="A21" s="12"/>
      <c r="B21" s="25">
        <v>338</v>
      </c>
      <c r="C21" s="20" t="s">
        <v>24</v>
      </c>
      <c r="D21" s="46">
        <v>42000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42000</v>
      </c>
      <c r="O21" s="47">
        <f t="shared" si="2"/>
        <v>24.249422632794456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SUM(D23:D30)</f>
        <v>54056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3892132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3946188</v>
      </c>
      <c r="O22" s="45">
        <f t="shared" si="2"/>
        <v>2278.3995381062355</v>
      </c>
      <c r="P22" s="10"/>
    </row>
    <row r="23" spans="1:16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2896307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2896307</v>
      </c>
      <c r="O23" s="47">
        <f t="shared" si="2"/>
        <v>1672.2326789838337</v>
      </c>
      <c r="P23" s="9"/>
    </row>
    <row r="24" spans="1:16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271894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271894</v>
      </c>
      <c r="O24" s="47">
        <f t="shared" si="2"/>
        <v>156.98267898383372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419919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419919</v>
      </c>
      <c r="O25" s="47">
        <f t="shared" si="2"/>
        <v>242.44745958429561</v>
      </c>
      <c r="P25" s="9"/>
    </row>
    <row r="26" spans="1:16">
      <c r="A26" s="12"/>
      <c r="B26" s="25">
        <v>343.4</v>
      </c>
      <c r="C26" s="20" t="s">
        <v>35</v>
      </c>
      <c r="D26" s="46">
        <v>9596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9596</v>
      </c>
      <c r="O26" s="47">
        <f t="shared" si="2"/>
        <v>5.5404157043879909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304012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304012</v>
      </c>
      <c r="O27" s="47">
        <f t="shared" si="2"/>
        <v>175.52655889145495</v>
      </c>
      <c r="P27" s="9"/>
    </row>
    <row r="28" spans="1:16">
      <c r="A28" s="12"/>
      <c r="B28" s="25">
        <v>343.8</v>
      </c>
      <c r="C28" s="20" t="s">
        <v>37</v>
      </c>
      <c r="D28" s="46">
        <v>1425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1425</v>
      </c>
      <c r="O28" s="47">
        <f t="shared" si="2"/>
        <v>0.8227482678983834</v>
      </c>
      <c r="P28" s="9"/>
    </row>
    <row r="29" spans="1:16">
      <c r="A29" s="12"/>
      <c r="B29" s="25">
        <v>347.2</v>
      </c>
      <c r="C29" s="20" t="s">
        <v>39</v>
      </c>
      <c r="D29" s="46">
        <v>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</v>
      </c>
      <c r="O29" s="47">
        <f t="shared" si="2"/>
        <v>6.0623556581986142E-2</v>
      </c>
      <c r="P29" s="9"/>
    </row>
    <row r="30" spans="1:16">
      <c r="A30" s="12"/>
      <c r="B30" s="25">
        <v>349</v>
      </c>
      <c r="C30" s="20" t="s">
        <v>75</v>
      </c>
      <c r="D30" s="46">
        <v>42930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42930</v>
      </c>
      <c r="O30" s="47">
        <f t="shared" si="2"/>
        <v>24.786374133949192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SUM(D32:D32)</f>
        <v>13572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13572</v>
      </c>
      <c r="O31" s="45">
        <f t="shared" si="2"/>
        <v>7.8360277136258665</v>
      </c>
      <c r="P31" s="10"/>
    </row>
    <row r="32" spans="1:16">
      <c r="A32" s="13"/>
      <c r="B32" s="39">
        <v>351.1</v>
      </c>
      <c r="C32" s="21" t="s">
        <v>42</v>
      </c>
      <c r="D32" s="46">
        <v>13572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13572</v>
      </c>
      <c r="O32" s="47">
        <f t="shared" si="2"/>
        <v>7.8360277136258665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SUM(D34:D40)</f>
        <v>31040</v>
      </c>
      <c r="E33" s="32">
        <f t="shared" si="8"/>
        <v>3306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79373</v>
      </c>
      <c r="J33" s="32">
        <f t="shared" si="8"/>
        <v>0</v>
      </c>
      <c r="K33" s="32">
        <f t="shared" si="8"/>
        <v>79405</v>
      </c>
      <c r="L33" s="32">
        <f t="shared" si="8"/>
        <v>0</v>
      </c>
      <c r="M33" s="32">
        <f t="shared" si="8"/>
        <v>0</v>
      </c>
      <c r="N33" s="32">
        <f>SUM(D33:M33)</f>
        <v>193124</v>
      </c>
      <c r="O33" s="45">
        <f t="shared" si="2"/>
        <v>111.50346420323325</v>
      </c>
      <c r="P33" s="10"/>
    </row>
    <row r="34" spans="1:119">
      <c r="A34" s="12"/>
      <c r="B34" s="25">
        <v>361.1</v>
      </c>
      <c r="C34" s="20" t="s">
        <v>43</v>
      </c>
      <c r="D34" s="46">
        <v>9489</v>
      </c>
      <c r="E34" s="46">
        <v>3306</v>
      </c>
      <c r="F34" s="46">
        <v>0</v>
      </c>
      <c r="G34" s="46">
        <v>0</v>
      </c>
      <c r="H34" s="46">
        <v>0</v>
      </c>
      <c r="I34" s="46">
        <v>15352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28147</v>
      </c>
      <c r="O34" s="47">
        <f t="shared" si="2"/>
        <v>16.251154734411084</v>
      </c>
      <c r="P34" s="9"/>
    </row>
    <row r="35" spans="1:119">
      <c r="A35" s="12"/>
      <c r="B35" s="25">
        <v>361.2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53339</v>
      </c>
      <c r="L35" s="46">
        <v>0</v>
      </c>
      <c r="M35" s="46">
        <v>0</v>
      </c>
      <c r="N35" s="46">
        <f t="shared" ref="N35:N40" si="9">SUM(D35:M35)</f>
        <v>53339</v>
      </c>
      <c r="O35" s="47">
        <f t="shared" si="2"/>
        <v>30.796189376443419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26013</v>
      </c>
      <c r="L36" s="46">
        <v>0</v>
      </c>
      <c r="M36" s="46">
        <v>0</v>
      </c>
      <c r="N36" s="46">
        <f t="shared" si="9"/>
        <v>26013</v>
      </c>
      <c r="O36" s="47">
        <f t="shared" si="2"/>
        <v>15.01905311778291</v>
      </c>
      <c r="P36" s="9"/>
    </row>
    <row r="37" spans="1:119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46917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46917</v>
      </c>
      <c r="O37" s="47">
        <f t="shared" si="2"/>
        <v>27.088337182448036</v>
      </c>
      <c r="P37" s="9"/>
    </row>
    <row r="38" spans="1:119">
      <c r="A38" s="12"/>
      <c r="B38" s="25">
        <v>364</v>
      </c>
      <c r="C38" s="20" t="s">
        <v>86</v>
      </c>
      <c r="D38" s="46">
        <v>630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630</v>
      </c>
      <c r="O38" s="47">
        <f t="shared" si="2"/>
        <v>0.36374133949191684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53</v>
      </c>
      <c r="L39" s="46">
        <v>0</v>
      </c>
      <c r="M39" s="46">
        <v>0</v>
      </c>
      <c r="N39" s="46">
        <f t="shared" si="9"/>
        <v>53</v>
      </c>
      <c r="O39" s="47">
        <f t="shared" si="2"/>
        <v>3.0600461893764433E-2</v>
      </c>
      <c r="P39" s="9"/>
    </row>
    <row r="40" spans="1:119">
      <c r="A40" s="12"/>
      <c r="B40" s="25">
        <v>369.9</v>
      </c>
      <c r="C40" s="20" t="s">
        <v>47</v>
      </c>
      <c r="D40" s="46">
        <v>20921</v>
      </c>
      <c r="E40" s="46">
        <v>0</v>
      </c>
      <c r="F40" s="46">
        <v>0</v>
      </c>
      <c r="G40" s="46">
        <v>0</v>
      </c>
      <c r="H40" s="46">
        <v>0</v>
      </c>
      <c r="I40" s="46">
        <v>17104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38025</v>
      </c>
      <c r="O40" s="47">
        <f t="shared" si="2"/>
        <v>21.954387990762125</v>
      </c>
      <c r="P40" s="9"/>
    </row>
    <row r="41" spans="1:119" ht="15.75">
      <c r="A41" s="29" t="s">
        <v>31</v>
      </c>
      <c r="B41" s="30"/>
      <c r="C41" s="31"/>
      <c r="D41" s="32">
        <f t="shared" ref="D41:M41" si="10">SUM(D42:D43)</f>
        <v>755222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36000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791222</v>
      </c>
      <c r="O41" s="45">
        <f t="shared" si="2"/>
        <v>456.82563510392612</v>
      </c>
      <c r="P41" s="9"/>
    </row>
    <row r="42" spans="1:119">
      <c r="A42" s="12"/>
      <c r="B42" s="25">
        <v>381</v>
      </c>
      <c r="C42" s="20" t="s">
        <v>48</v>
      </c>
      <c r="D42" s="46">
        <v>712800</v>
      </c>
      <c r="E42" s="46">
        <v>0</v>
      </c>
      <c r="F42" s="46">
        <v>0</v>
      </c>
      <c r="G42" s="46">
        <v>0</v>
      </c>
      <c r="H42" s="46">
        <v>0</v>
      </c>
      <c r="I42" s="46">
        <v>36000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748800</v>
      </c>
      <c r="O42" s="47">
        <f t="shared" si="2"/>
        <v>432.33256351039262</v>
      </c>
      <c r="P42" s="9"/>
    </row>
    <row r="43" spans="1:119" ht="15.75" thickBot="1">
      <c r="A43" s="12"/>
      <c r="B43" s="25">
        <v>384</v>
      </c>
      <c r="C43" s="20" t="s">
        <v>87</v>
      </c>
      <c r="D43" s="46">
        <v>42422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42422</v>
      </c>
      <c r="O43" s="47">
        <f t="shared" si="2"/>
        <v>24.493071593533486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1">SUM(D5,D12,D14,D22,D31,D33,D41)</f>
        <v>1389274</v>
      </c>
      <c r="E44" s="15">
        <f t="shared" si="11"/>
        <v>654622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4007505</v>
      </c>
      <c r="J44" s="15">
        <f t="shared" si="11"/>
        <v>0</v>
      </c>
      <c r="K44" s="15">
        <f t="shared" si="11"/>
        <v>94866</v>
      </c>
      <c r="L44" s="15">
        <f t="shared" si="11"/>
        <v>0</v>
      </c>
      <c r="M44" s="15">
        <f t="shared" si="11"/>
        <v>0</v>
      </c>
      <c r="N44" s="15">
        <f>SUM(D44:M44)</f>
        <v>6146267</v>
      </c>
      <c r="O44" s="38">
        <f t="shared" si="2"/>
        <v>3548.6530023094688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88</v>
      </c>
      <c r="M46" s="48"/>
      <c r="N46" s="48"/>
      <c r="O46" s="43">
        <v>1732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2023-09-11T18:58:21Z</cp:lastPrinted>
  <dcterms:created xsi:type="dcterms:W3CDTF">2000-08-31T21:26:31Z</dcterms:created>
  <dcterms:modified xsi:type="dcterms:W3CDTF">2023-09-11T18:58:24Z</dcterms:modified>
</cp:coreProperties>
</file>