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</sheets>
  <definedNames>
    <definedName name="_xlnm.Print_Area" localSheetId="11">'2007'!$A$1:$O$23</definedName>
    <definedName name="_xlnm.Print_Area" localSheetId="10">'2008'!$A$1:$O$23</definedName>
    <definedName name="_xlnm.Print_Area" localSheetId="9">'2009'!$A$1:$O$21</definedName>
    <definedName name="_xlnm.Print_Area" localSheetId="8">'2010'!$A$1:$O$23</definedName>
    <definedName name="_xlnm.Print_Area" localSheetId="7">'2011'!$A$1:$O$23</definedName>
    <definedName name="_xlnm.Print_Area" localSheetId="6">'2012'!$A$1:$O$23</definedName>
    <definedName name="_xlnm.Print_Area" localSheetId="5">'2013'!$A$1:$O$23</definedName>
    <definedName name="_xlnm.Print_Area" localSheetId="4">'2014'!$A$1:$O$20</definedName>
    <definedName name="_xlnm.Print_Area" localSheetId="3">'2015'!$A$1:$O$21</definedName>
    <definedName name="_xlnm.Print_Area" localSheetId="2">'2016'!$A$1:$O$22</definedName>
    <definedName name="_xlnm.Print_Area" localSheetId="1">'2017'!$A$1:$O$22</definedName>
    <definedName name="_xlnm.Print_Area" localSheetId="0">'2018'!$A$1:$O$21</definedName>
    <definedName name="_xlnm.Print_Titles" localSheetId="11">'2007'!$1:$4</definedName>
    <definedName name="_xlnm.Print_Titles" localSheetId="10">'2008'!$1:$4</definedName>
    <definedName name="_xlnm.Print_Titles" localSheetId="9">'2009'!$1:$4</definedName>
    <definedName name="_xlnm.Print_Titles" localSheetId="8">'2010'!$1:$4</definedName>
    <definedName name="_xlnm.Print_Titles" localSheetId="7">'2011'!$1:$4</definedName>
    <definedName name="_xlnm.Print_Titles" localSheetId="6">'2012'!$1:$4</definedName>
    <definedName name="_xlnm.Print_Titles" localSheetId="5">'2013'!$1:$4</definedName>
    <definedName name="_xlnm.Print_Titles" localSheetId="4">'2014'!$1:$4</definedName>
    <definedName name="_xlnm.Print_Titles" localSheetId="3">'2015'!$1:$4</definedName>
    <definedName name="_xlnm.Print_Titles" localSheetId="2">'2016'!$1:$4</definedName>
    <definedName name="_xlnm.Print_Titles" localSheetId="1">'2017'!$1:$4</definedName>
    <definedName name="_xlnm.Print_Titles" localSheetId="0">'2018'!$1:$4</definedName>
  </definedNames>
  <calcPr fullCalcOnLoad="1"/>
</workbook>
</file>

<file path=xl/sharedStrings.xml><?xml version="1.0" encoding="utf-8"?>
<sst xmlns="http://schemas.openxmlformats.org/spreadsheetml/2006/main" count="411" uniqueCount="66">
  <si>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</si>
  <si>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</si>
  <si>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</si>
  <si>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</si>
  <si>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</si>
  <si>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</si>
  <si>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</si>
  <si>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</si>
  <si>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</si>
  <si>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</si>
  <si>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</si>
  <si>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</si>
  <si>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</si>
  <si>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</si>
  <si>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</si>
  <si>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</si>
  <si>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</si>
  <si>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</si>
  <si>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</si>
  <si>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</si>
  <si>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</si>
  <si>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</si>
  <si>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</si>
  <si>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</si>
  <si>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</si>
  <si>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</si>
  <si>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</si>
  <si>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</si>
  <si>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</si>
  <si>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</si>
  <si>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</si>
  <si>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Hastings Expenditures Reported by Account Code and Fund Type</t>
  </si>
  <si>
    <t>Local Fiscal Year Ended September 30, 2010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</si>
  <si>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</si>
  <si>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</si>
  <si>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</si>
  <si>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</si>
  <si>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</si>
  <si>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</si>
  <si>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</si>
  <si>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</si>
  <si>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</si>
  <si>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</si>
  <si>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</si>
  <si>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</si>
  <si>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</si>
  <si>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</si>
  <si>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</si>
  <si>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</si>
  <si>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</si>
  <si>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</si>
  <si>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</si>
  <si>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Human Services</t>
  </si>
  <si>
    <t>Health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</si>
  <si>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</si>
  <si>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</si>
  <si>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</si>
  <si>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</si>
  <si>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Non-Operating Interest Expense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</si>
  <si>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</si>
  <si>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</si>
  <si>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</si>
  <si>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</si>
  <si>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</si>
  <si>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No Pop. Estimate</t>
  </si>
  <si>
    <t>Note: The Town of Hastings was disincorporated on February 28, 2018.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</si>
</sst>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41" fontId="4" fillId="0" borderId="28" xfId="0" applyNumberFormat="1" applyFont="1" applyBorder="1" applyAlignment="1" applyProtection="1">
      <alignment horizontal="right"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tabSelected="1"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180983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180983</v>
      </c>
      <c r="O5" s="30" t="e">
        <f aca="true" t="shared" si="2" ref="O5:O17">(N5/O$19)</f>
        <v>#VALUE!</v>
      </c>
      <c r="P5" s="6"/>
    </row>
    <row r="6" spans="1:16" ht="15">
      <c r="A6" s="12"/>
      <c r="B6" s="42">
        <v>512</v>
      </c>
      <c r="C6" s="19" t="s">
        <v>19</v>
      </c>
      <c r="D6" s="43">
        <v>154984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154984</v>
      </c>
      <c r="O6" s="44" t="e">
        <f t="shared" si="2"/>
        <v>#VALUE!</v>
      </c>
      <c r="P6" s="9"/>
    </row>
    <row r="7" spans="1:16" ht="15">
      <c r="A7" s="12"/>
      <c r="B7" s="42">
        <v>517</v>
      </c>
      <c r="C7" s="19" t="s">
        <v>20</v>
      </c>
      <c r="D7" s="43">
        <v>6732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6732</v>
      </c>
      <c r="O7" s="44" t="e">
        <f t="shared" si="2"/>
        <v>#VALUE!</v>
      </c>
      <c r="P7" s="9"/>
    </row>
    <row r="8" spans="1:16" ht="15">
      <c r="A8" s="12"/>
      <c r="B8" s="42">
        <v>519</v>
      </c>
      <c r="C8" s="19" t="s">
        <v>46</v>
      </c>
      <c r="D8" s="43">
        <v>19267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19267</v>
      </c>
      <c r="O8" s="44" t="e">
        <f t="shared" si="2"/>
        <v>#VALUE!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1710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1710</v>
      </c>
      <c r="O9" s="41" t="e">
        <f t="shared" si="2"/>
        <v>#VALUE!</v>
      </c>
      <c r="P9" s="10"/>
    </row>
    <row r="10" spans="1:16" ht="15">
      <c r="A10" s="12"/>
      <c r="B10" s="42">
        <v>521</v>
      </c>
      <c r="C10" s="19" t="s">
        <v>23</v>
      </c>
      <c r="D10" s="43">
        <v>1710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1710</v>
      </c>
      <c r="O10" s="44" t="e">
        <f t="shared" si="2"/>
        <v>#VALUE!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358441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358441</v>
      </c>
      <c r="O11" s="41" t="e">
        <f t="shared" si="2"/>
        <v>#VALUE!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358441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358441</v>
      </c>
      <c r="O12" s="44" t="e">
        <f t="shared" si="2"/>
        <v>#VALUE!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57984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57984</v>
      </c>
      <c r="O13" s="41" t="e">
        <f t="shared" si="2"/>
        <v>#VALUE!</v>
      </c>
      <c r="P13" s="10"/>
    </row>
    <row r="14" spans="1:16" ht="15">
      <c r="A14" s="12"/>
      <c r="B14" s="42">
        <v>541</v>
      </c>
      <c r="C14" s="19" t="s">
        <v>47</v>
      </c>
      <c r="D14" s="43">
        <v>57984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57984</v>
      </c>
      <c r="O14" s="44" t="e">
        <f t="shared" si="2"/>
        <v>#VALUE!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SUM(D16:D16)</f>
        <v>46250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46250</v>
      </c>
      <c r="O15" s="41" t="e">
        <f t="shared" si="2"/>
        <v>#VALUE!</v>
      </c>
      <c r="P15" s="9"/>
    </row>
    <row r="16" spans="1:16" ht="15.75" thickBot="1">
      <c r="A16" s="12"/>
      <c r="B16" s="42">
        <v>581</v>
      </c>
      <c r="C16" s="19" t="s">
        <v>49</v>
      </c>
      <c r="D16" s="43">
        <v>46250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46250</v>
      </c>
      <c r="O16" s="44" t="e">
        <f t="shared" si="2"/>
        <v>#VALUE!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286927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358441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645368</v>
      </c>
      <c r="O17" s="35" t="e">
        <f t="shared" si="2"/>
        <v>#VALUE!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 t="s">
        <v>65</v>
      </c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1" t="s">
        <v>63</v>
      </c>
      <c r="M19" s="91"/>
      <c r="N19" s="91"/>
      <c r="O19" s="90" t="s">
        <v>64</v>
      </c>
    </row>
    <row r="20" spans="1:15" ht="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15.75" customHeight="1" thickBot="1">
      <c r="A21" s="95" t="s">
        <v>36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403340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403340</v>
      </c>
      <c r="O5" s="30">
        <f aca="true" t="shared" si="2" ref="O5:O17">(N5/O$19)</f>
        <v>732.0145190562613</v>
      </c>
      <c r="P5" s="6"/>
    </row>
    <row r="6" spans="1:16" ht="15">
      <c r="A6" s="12"/>
      <c r="B6" s="42">
        <v>512</v>
      </c>
      <c r="C6" s="19" t="s">
        <v>19</v>
      </c>
      <c r="D6" s="43">
        <v>253769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253769</v>
      </c>
      <c r="O6" s="44">
        <f t="shared" si="2"/>
        <v>460.5607985480944</v>
      </c>
      <c r="P6" s="9"/>
    </row>
    <row r="7" spans="1:16" ht="15">
      <c r="A7" s="12"/>
      <c r="B7" s="42">
        <v>517</v>
      </c>
      <c r="C7" s="19" t="s">
        <v>20</v>
      </c>
      <c r="D7" s="43">
        <v>37913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37913</v>
      </c>
      <c r="O7" s="44">
        <f t="shared" si="2"/>
        <v>68.8076225045372</v>
      </c>
      <c r="P7" s="9"/>
    </row>
    <row r="8" spans="1:16" ht="15">
      <c r="A8" s="12"/>
      <c r="B8" s="42">
        <v>519</v>
      </c>
      <c r="C8" s="19" t="s">
        <v>21</v>
      </c>
      <c r="D8" s="43">
        <v>111658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111658</v>
      </c>
      <c r="O8" s="44">
        <f t="shared" si="2"/>
        <v>202.64609800362976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1025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1025</v>
      </c>
      <c r="O9" s="41">
        <f t="shared" si="2"/>
        <v>1.8602540834845736</v>
      </c>
      <c r="P9" s="10"/>
    </row>
    <row r="10" spans="1:16" ht="15">
      <c r="A10" s="12"/>
      <c r="B10" s="42">
        <v>521</v>
      </c>
      <c r="C10" s="19" t="s">
        <v>23</v>
      </c>
      <c r="D10" s="43">
        <v>1025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1025</v>
      </c>
      <c r="O10" s="44">
        <f t="shared" si="2"/>
        <v>1.8602540834845736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684364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684364</v>
      </c>
      <c r="O11" s="41">
        <f t="shared" si="2"/>
        <v>1242.0399274047186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684364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684364</v>
      </c>
      <c r="O12" s="44">
        <f t="shared" si="2"/>
        <v>1242.0399274047186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360020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360020</v>
      </c>
      <c r="O13" s="41">
        <f t="shared" si="2"/>
        <v>653.393829401089</v>
      </c>
      <c r="P13" s="9"/>
    </row>
    <row r="14" spans="1:16" ht="15">
      <c r="A14" s="12"/>
      <c r="B14" s="42">
        <v>572</v>
      </c>
      <c r="C14" s="19" t="s">
        <v>27</v>
      </c>
      <c r="D14" s="43">
        <v>360020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360020</v>
      </c>
      <c r="O14" s="44">
        <f t="shared" si="2"/>
        <v>653.393829401089</v>
      </c>
      <c r="P14" s="9"/>
    </row>
    <row r="15" spans="1:16" ht="15.75">
      <c r="A15" s="26" t="s">
        <v>29</v>
      </c>
      <c r="B15" s="27"/>
      <c r="C15" s="28"/>
      <c r="D15" s="29">
        <f aca="true" t="shared" si="6" ref="D15:M15">SUM(D16:D16)</f>
        <v>3000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33947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36947</v>
      </c>
      <c r="O15" s="41">
        <f t="shared" si="2"/>
        <v>67.05444646098003</v>
      </c>
      <c r="P15" s="9"/>
    </row>
    <row r="16" spans="1:16" ht="15.75" thickBot="1">
      <c r="A16" s="12"/>
      <c r="B16" s="42">
        <v>581</v>
      </c>
      <c r="C16" s="19" t="s">
        <v>28</v>
      </c>
      <c r="D16" s="43">
        <v>3000</v>
      </c>
      <c r="E16" s="43">
        <v>0</v>
      </c>
      <c r="F16" s="43">
        <v>0</v>
      </c>
      <c r="G16" s="43">
        <v>0</v>
      </c>
      <c r="H16" s="43">
        <v>0</v>
      </c>
      <c r="I16" s="43">
        <v>33947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36947</v>
      </c>
      <c r="O16" s="44">
        <f t="shared" si="2"/>
        <v>67.05444646098003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767385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718311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1485696</v>
      </c>
      <c r="O17" s="35">
        <f t="shared" si="2"/>
        <v>2696.3629764065336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1" t="s">
        <v>30</v>
      </c>
      <c r="M19" s="91"/>
      <c r="N19" s="91"/>
      <c r="O19" s="39">
        <v>551</v>
      </c>
    </row>
    <row r="20" spans="1:15" ht="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15.75" thickBot="1">
      <c r="A21" s="95" t="s">
        <v>36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434905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434905</v>
      </c>
      <c r="O5" s="30">
        <f aca="true" t="shared" si="2" ref="O5:O19">(N5/O$21)</f>
        <v>634.8978102189781</v>
      </c>
      <c r="P5" s="6"/>
    </row>
    <row r="6" spans="1:16" ht="15">
      <c r="A6" s="12"/>
      <c r="B6" s="42">
        <v>512</v>
      </c>
      <c r="C6" s="19" t="s">
        <v>19</v>
      </c>
      <c r="D6" s="43">
        <v>291116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291116</v>
      </c>
      <c r="O6" s="44">
        <f t="shared" si="2"/>
        <v>424.9868613138686</v>
      </c>
      <c r="P6" s="9"/>
    </row>
    <row r="7" spans="1:16" ht="15">
      <c r="A7" s="12"/>
      <c r="B7" s="42">
        <v>517</v>
      </c>
      <c r="C7" s="19" t="s">
        <v>20</v>
      </c>
      <c r="D7" s="43">
        <v>30430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30430</v>
      </c>
      <c r="O7" s="44">
        <f t="shared" si="2"/>
        <v>44.42335766423358</v>
      </c>
      <c r="P7" s="9"/>
    </row>
    <row r="8" spans="1:16" ht="15">
      <c r="A8" s="12"/>
      <c r="B8" s="42">
        <v>519</v>
      </c>
      <c r="C8" s="19" t="s">
        <v>21</v>
      </c>
      <c r="D8" s="43">
        <v>113359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113359</v>
      </c>
      <c r="O8" s="44">
        <f t="shared" si="2"/>
        <v>165.4875912408759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2000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2000</v>
      </c>
      <c r="O9" s="41">
        <f t="shared" si="2"/>
        <v>2.9197080291970803</v>
      </c>
      <c r="P9" s="10"/>
    </row>
    <row r="10" spans="1:16" ht="15">
      <c r="A10" s="12"/>
      <c r="B10" s="42">
        <v>521</v>
      </c>
      <c r="C10" s="19" t="s">
        <v>23</v>
      </c>
      <c r="D10" s="43">
        <v>2000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2000</v>
      </c>
      <c r="O10" s="44">
        <f t="shared" si="2"/>
        <v>2.9197080291970803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771180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771180</v>
      </c>
      <c r="O11" s="41">
        <f t="shared" si="2"/>
        <v>1125.8102189781023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771180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771180</v>
      </c>
      <c r="O12" s="44">
        <f t="shared" si="2"/>
        <v>1125.8102189781023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227000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227000</v>
      </c>
      <c r="O13" s="41">
        <f t="shared" si="2"/>
        <v>331.3868613138686</v>
      </c>
      <c r="P13" s="10"/>
    </row>
    <row r="14" spans="1:16" ht="15">
      <c r="A14" s="12"/>
      <c r="B14" s="42">
        <v>541</v>
      </c>
      <c r="C14" s="19" t="s">
        <v>34</v>
      </c>
      <c r="D14" s="43">
        <v>227000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227000</v>
      </c>
      <c r="O14" s="44">
        <f t="shared" si="2"/>
        <v>331.3868613138686</v>
      </c>
      <c r="P14" s="9"/>
    </row>
    <row r="15" spans="1:16" ht="15.75">
      <c r="A15" s="26" t="s">
        <v>26</v>
      </c>
      <c r="B15" s="27"/>
      <c r="C15" s="28"/>
      <c r="D15" s="29">
        <f aca="true" t="shared" si="6" ref="D15:M15">SUM(D16:D16)</f>
        <v>415536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415536</v>
      </c>
      <c r="O15" s="41">
        <f t="shared" si="2"/>
        <v>606.621897810219</v>
      </c>
      <c r="P15" s="9"/>
    </row>
    <row r="16" spans="1:16" ht="15">
      <c r="A16" s="12"/>
      <c r="B16" s="42">
        <v>572</v>
      </c>
      <c r="C16" s="19" t="s">
        <v>27</v>
      </c>
      <c r="D16" s="43">
        <v>415536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415536</v>
      </c>
      <c r="O16" s="44">
        <f t="shared" si="2"/>
        <v>606.621897810219</v>
      </c>
      <c r="P16" s="9"/>
    </row>
    <row r="17" spans="1:16" ht="15.75">
      <c r="A17" s="26" t="s">
        <v>29</v>
      </c>
      <c r="B17" s="27"/>
      <c r="C17" s="28"/>
      <c r="D17" s="29">
        <f aca="true" t="shared" si="7" ref="D17:M17">SUM(D18:D18)</f>
        <v>9000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9000</v>
      </c>
      <c r="O17" s="41">
        <f t="shared" si="2"/>
        <v>13.138686131386862</v>
      </c>
      <c r="P17" s="9"/>
    </row>
    <row r="18" spans="1:16" ht="15.75" thickBot="1">
      <c r="A18" s="12"/>
      <c r="B18" s="42">
        <v>581</v>
      </c>
      <c r="C18" s="19" t="s">
        <v>28</v>
      </c>
      <c r="D18" s="43">
        <v>9000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9000</v>
      </c>
      <c r="O18" s="44">
        <f t="shared" si="2"/>
        <v>13.138686131386862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1088441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771180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1859621</v>
      </c>
      <c r="O19" s="35">
        <f t="shared" si="2"/>
        <v>2714.775182481752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44</v>
      </c>
      <c r="M21" s="91"/>
      <c r="N21" s="91"/>
      <c r="O21" s="39">
        <v>685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customHeight="1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507823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43511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551334</v>
      </c>
      <c r="O5" s="30">
        <f aca="true" t="shared" si="2" ref="O5:O19">(N5/O$21)</f>
        <v>804.8671532846715</v>
      </c>
      <c r="P5" s="6"/>
    </row>
    <row r="6" spans="1:16" ht="15">
      <c r="A6" s="12"/>
      <c r="B6" s="42">
        <v>512</v>
      </c>
      <c r="C6" s="19" t="s">
        <v>19</v>
      </c>
      <c r="D6" s="43">
        <v>357882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357882</v>
      </c>
      <c r="O6" s="44">
        <f t="shared" si="2"/>
        <v>522.4554744525548</v>
      </c>
      <c r="P6" s="9"/>
    </row>
    <row r="7" spans="1:16" ht="15">
      <c r="A7" s="12"/>
      <c r="B7" s="42">
        <v>517</v>
      </c>
      <c r="C7" s="19" t="s">
        <v>20</v>
      </c>
      <c r="D7" s="43">
        <v>47175</v>
      </c>
      <c r="E7" s="43">
        <v>0</v>
      </c>
      <c r="F7" s="43">
        <v>0</v>
      </c>
      <c r="G7" s="43">
        <v>0</v>
      </c>
      <c r="H7" s="43">
        <v>0</v>
      </c>
      <c r="I7" s="43">
        <v>43511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90686</v>
      </c>
      <c r="O7" s="44">
        <f t="shared" si="2"/>
        <v>132.38832116788322</v>
      </c>
      <c r="P7" s="9"/>
    </row>
    <row r="8" spans="1:16" ht="15">
      <c r="A8" s="12"/>
      <c r="B8" s="42">
        <v>519</v>
      </c>
      <c r="C8" s="19" t="s">
        <v>21</v>
      </c>
      <c r="D8" s="43">
        <v>102766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102766</v>
      </c>
      <c r="O8" s="44">
        <f t="shared" si="2"/>
        <v>150.02335766423357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1700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1700</v>
      </c>
      <c r="O9" s="41">
        <f t="shared" si="2"/>
        <v>2.4817518248175183</v>
      </c>
      <c r="P9" s="10"/>
    </row>
    <row r="10" spans="1:16" ht="15">
      <c r="A10" s="12"/>
      <c r="B10" s="42">
        <v>521</v>
      </c>
      <c r="C10" s="19" t="s">
        <v>23</v>
      </c>
      <c r="D10" s="43">
        <v>1700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1700</v>
      </c>
      <c r="O10" s="44">
        <f t="shared" si="2"/>
        <v>2.4817518248175183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761611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761611</v>
      </c>
      <c r="O11" s="41">
        <f t="shared" si="2"/>
        <v>1111.8408759124088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761611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761611</v>
      </c>
      <c r="O12" s="44">
        <f t="shared" si="2"/>
        <v>1111.8408759124088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158490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158490</v>
      </c>
      <c r="O13" s="41">
        <f t="shared" si="2"/>
        <v>231.37226277372264</v>
      </c>
      <c r="P13" s="10"/>
    </row>
    <row r="14" spans="1:16" ht="15">
      <c r="A14" s="12"/>
      <c r="B14" s="42">
        <v>541</v>
      </c>
      <c r="C14" s="19" t="s">
        <v>34</v>
      </c>
      <c r="D14" s="43">
        <v>158490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158490</v>
      </c>
      <c r="O14" s="44">
        <f t="shared" si="2"/>
        <v>231.37226277372264</v>
      </c>
      <c r="P14" s="9"/>
    </row>
    <row r="15" spans="1:16" ht="15.75">
      <c r="A15" s="26" t="s">
        <v>52</v>
      </c>
      <c r="B15" s="27"/>
      <c r="C15" s="28"/>
      <c r="D15" s="29">
        <f aca="true" t="shared" si="6" ref="D15:M15">SUM(D16:D16)</f>
        <v>19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19</v>
      </c>
      <c r="O15" s="41">
        <f t="shared" si="2"/>
        <v>0.027737226277372264</v>
      </c>
      <c r="P15" s="10"/>
    </row>
    <row r="16" spans="1:16" ht="15">
      <c r="A16" s="12"/>
      <c r="B16" s="42">
        <v>562</v>
      </c>
      <c r="C16" s="19" t="s">
        <v>53</v>
      </c>
      <c r="D16" s="43">
        <v>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</v>
      </c>
      <c r="O16" s="44">
        <f t="shared" si="2"/>
        <v>0.027737226277372264</v>
      </c>
      <c r="P16" s="9"/>
    </row>
    <row r="17" spans="1:16" ht="15.75">
      <c r="A17" s="26" t="s">
        <v>26</v>
      </c>
      <c r="B17" s="27"/>
      <c r="C17" s="28"/>
      <c r="D17" s="29">
        <f aca="true" t="shared" si="7" ref="D17:M17">SUM(D18:D18)</f>
        <v>53674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53674</v>
      </c>
      <c r="O17" s="41">
        <f t="shared" si="2"/>
        <v>78.35620437956204</v>
      </c>
      <c r="P17" s="9"/>
    </row>
    <row r="18" spans="1:16" ht="15.75" thickBot="1">
      <c r="A18" s="12"/>
      <c r="B18" s="42">
        <v>572</v>
      </c>
      <c r="C18" s="19" t="s">
        <v>27</v>
      </c>
      <c r="D18" s="43">
        <v>53674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53674</v>
      </c>
      <c r="O18" s="44">
        <f t="shared" si="2"/>
        <v>78.35620437956204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721706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805122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1526828</v>
      </c>
      <c r="O19" s="35">
        <f t="shared" si="2"/>
        <v>2228.94598540146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54</v>
      </c>
      <c r="M21" s="91"/>
      <c r="N21" s="91"/>
      <c r="O21" s="39">
        <v>685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customHeight="1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377711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377711</v>
      </c>
      <c r="O5" s="30">
        <f aca="true" t="shared" si="2" ref="O5:O18">(N5/O$20)</f>
        <v>588.3348909657321</v>
      </c>
      <c r="P5" s="6"/>
    </row>
    <row r="6" spans="1:16" ht="15">
      <c r="A6" s="12"/>
      <c r="B6" s="42">
        <v>512</v>
      </c>
      <c r="C6" s="19" t="s">
        <v>19</v>
      </c>
      <c r="D6" s="43">
        <v>310844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310844</v>
      </c>
      <c r="O6" s="44">
        <f t="shared" si="2"/>
        <v>484.18068535825546</v>
      </c>
      <c r="P6" s="9"/>
    </row>
    <row r="7" spans="1:16" ht="15">
      <c r="A7" s="12"/>
      <c r="B7" s="42">
        <v>517</v>
      </c>
      <c r="C7" s="19" t="s">
        <v>20</v>
      </c>
      <c r="D7" s="43">
        <v>16200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16200</v>
      </c>
      <c r="O7" s="44">
        <f t="shared" si="2"/>
        <v>25.233644859813083</v>
      </c>
      <c r="P7" s="9"/>
    </row>
    <row r="8" spans="1:16" ht="15">
      <c r="A8" s="12"/>
      <c r="B8" s="42">
        <v>519</v>
      </c>
      <c r="C8" s="19" t="s">
        <v>46</v>
      </c>
      <c r="D8" s="43">
        <v>50667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50667</v>
      </c>
      <c r="O8" s="44">
        <f t="shared" si="2"/>
        <v>78.92056074766356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2136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2136</v>
      </c>
      <c r="O9" s="41">
        <f t="shared" si="2"/>
        <v>3.3271028037383177</v>
      </c>
      <c r="P9" s="10"/>
    </row>
    <row r="10" spans="1:16" ht="15">
      <c r="A10" s="12"/>
      <c r="B10" s="42">
        <v>521</v>
      </c>
      <c r="C10" s="19" t="s">
        <v>23</v>
      </c>
      <c r="D10" s="43">
        <v>2136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2136</v>
      </c>
      <c r="O10" s="44">
        <f t="shared" si="2"/>
        <v>3.3271028037383177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704004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704004</v>
      </c>
      <c r="O11" s="41">
        <f t="shared" si="2"/>
        <v>1096.5794392523364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704004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704004</v>
      </c>
      <c r="O12" s="44">
        <f t="shared" si="2"/>
        <v>1096.5794392523364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148611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148611</v>
      </c>
      <c r="O13" s="41">
        <f t="shared" si="2"/>
        <v>231.48130841121494</v>
      </c>
      <c r="P13" s="10"/>
    </row>
    <row r="14" spans="1:16" ht="15">
      <c r="A14" s="12"/>
      <c r="B14" s="42">
        <v>541</v>
      </c>
      <c r="C14" s="19" t="s">
        <v>47</v>
      </c>
      <c r="D14" s="43">
        <v>148611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148611</v>
      </c>
      <c r="O14" s="44">
        <f t="shared" si="2"/>
        <v>231.48130841121494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SUM(D16:D17)</f>
        <v>7937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32531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40468</v>
      </c>
      <c r="O15" s="41">
        <f t="shared" si="2"/>
        <v>63.034267912772584</v>
      </c>
      <c r="P15" s="9"/>
    </row>
    <row r="16" spans="1:16" ht="15">
      <c r="A16" s="12"/>
      <c r="B16" s="42">
        <v>581</v>
      </c>
      <c r="C16" s="19" t="s">
        <v>49</v>
      </c>
      <c r="D16" s="43">
        <v>7937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7937</v>
      </c>
      <c r="O16" s="44">
        <f t="shared" si="2"/>
        <v>12.362928348909657</v>
      </c>
      <c r="P16" s="9"/>
    </row>
    <row r="17" spans="1:16" ht="15.75" thickBot="1">
      <c r="A17" s="12"/>
      <c r="B17" s="42">
        <v>591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32531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32531</v>
      </c>
      <c r="O17" s="44">
        <f t="shared" si="2"/>
        <v>50.67133956386293</v>
      </c>
      <c r="P17" s="9"/>
    </row>
    <row r="18" spans="1:119" ht="16.5" thickBot="1">
      <c r="A18" s="13" t="s">
        <v>10</v>
      </c>
      <c r="B18" s="21"/>
      <c r="C18" s="20"/>
      <c r="D18" s="14">
        <f>SUM(D5,D9,D11,D13,D15)</f>
        <v>536395</v>
      </c>
      <c r="E18" s="14">
        <f aca="true" t="shared" si="7" ref="E18:M18">SUM(E5,E9,E11,E13,E15)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736535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1272930</v>
      </c>
      <c r="O18" s="35">
        <f t="shared" si="2"/>
        <v>1982.7570093457944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1" t="s">
        <v>61</v>
      </c>
      <c r="M20" s="91"/>
      <c r="N20" s="91"/>
      <c r="O20" s="39">
        <v>642</v>
      </c>
    </row>
    <row r="21" spans="1:15" ht="1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1:15" ht="15.75" customHeight="1" thickBot="1">
      <c r="A22" s="95" t="s">
        <v>36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434913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434913</v>
      </c>
      <c r="O5" s="30">
        <f aca="true" t="shared" si="2" ref="O5:O18">(N5/O$20)</f>
        <v>706.0275974025974</v>
      </c>
      <c r="P5" s="6"/>
    </row>
    <row r="6" spans="1:16" ht="15">
      <c r="A6" s="12"/>
      <c r="B6" s="42">
        <v>512</v>
      </c>
      <c r="C6" s="19" t="s">
        <v>19</v>
      </c>
      <c r="D6" s="43">
        <v>309159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309159</v>
      </c>
      <c r="O6" s="44">
        <f t="shared" si="2"/>
        <v>501.8814935064935</v>
      </c>
      <c r="P6" s="9"/>
    </row>
    <row r="7" spans="1:16" ht="15">
      <c r="A7" s="12"/>
      <c r="B7" s="42">
        <v>517</v>
      </c>
      <c r="C7" s="19" t="s">
        <v>20</v>
      </c>
      <c r="D7" s="43">
        <v>16157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16157</v>
      </c>
      <c r="O7" s="44">
        <f t="shared" si="2"/>
        <v>26.228896103896105</v>
      </c>
      <c r="P7" s="9"/>
    </row>
    <row r="8" spans="1:16" ht="15">
      <c r="A8" s="12"/>
      <c r="B8" s="42">
        <v>519</v>
      </c>
      <c r="C8" s="19" t="s">
        <v>46</v>
      </c>
      <c r="D8" s="43">
        <v>109597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109597</v>
      </c>
      <c r="O8" s="44">
        <f t="shared" si="2"/>
        <v>177.9172077922078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3309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3309</v>
      </c>
      <c r="O9" s="41">
        <f t="shared" si="2"/>
        <v>5.371753246753247</v>
      </c>
      <c r="P9" s="10"/>
    </row>
    <row r="10" spans="1:16" ht="15">
      <c r="A10" s="12"/>
      <c r="B10" s="42">
        <v>521</v>
      </c>
      <c r="C10" s="19" t="s">
        <v>23</v>
      </c>
      <c r="D10" s="43">
        <v>3309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3309</v>
      </c>
      <c r="O10" s="44">
        <f t="shared" si="2"/>
        <v>5.371753246753247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675423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675423</v>
      </c>
      <c r="O11" s="41">
        <f t="shared" si="2"/>
        <v>1096.465909090909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675423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675423</v>
      </c>
      <c r="O12" s="44">
        <f t="shared" si="2"/>
        <v>1096.465909090909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171757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171757</v>
      </c>
      <c r="O13" s="41">
        <f t="shared" si="2"/>
        <v>278.8262987012987</v>
      </c>
      <c r="P13" s="10"/>
    </row>
    <row r="14" spans="1:16" ht="15">
      <c r="A14" s="12"/>
      <c r="B14" s="42">
        <v>541</v>
      </c>
      <c r="C14" s="19" t="s">
        <v>47</v>
      </c>
      <c r="D14" s="43">
        <v>171757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171757</v>
      </c>
      <c r="O14" s="44">
        <f t="shared" si="2"/>
        <v>278.8262987012987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SUM(D16:D17)</f>
        <v>3000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33962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36962</v>
      </c>
      <c r="O15" s="41">
        <f t="shared" si="2"/>
        <v>60.003246753246756</v>
      </c>
      <c r="P15" s="9"/>
    </row>
    <row r="16" spans="1:16" ht="15">
      <c r="A16" s="12"/>
      <c r="B16" s="42">
        <v>581</v>
      </c>
      <c r="C16" s="19" t="s">
        <v>49</v>
      </c>
      <c r="D16" s="43">
        <v>3000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3000</v>
      </c>
      <c r="O16" s="44">
        <f t="shared" si="2"/>
        <v>4.87012987012987</v>
      </c>
      <c r="P16" s="9"/>
    </row>
    <row r="17" spans="1:16" ht="15.75" thickBot="1">
      <c r="A17" s="12"/>
      <c r="B17" s="42">
        <v>591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33962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33962</v>
      </c>
      <c r="O17" s="44">
        <f t="shared" si="2"/>
        <v>55.133116883116884</v>
      </c>
      <c r="P17" s="9"/>
    </row>
    <row r="18" spans="1:119" ht="16.5" thickBot="1">
      <c r="A18" s="13" t="s">
        <v>10</v>
      </c>
      <c r="B18" s="21"/>
      <c r="C18" s="20"/>
      <c r="D18" s="14">
        <f>SUM(D5,D9,D11,D13,D15)</f>
        <v>612979</v>
      </c>
      <c r="E18" s="14">
        <f aca="true" t="shared" si="7" ref="E18:M18">SUM(E5,E9,E11,E13,E15)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709385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1322364</v>
      </c>
      <c r="O18" s="35">
        <f t="shared" si="2"/>
        <v>2146.694805194805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1" t="s">
        <v>59</v>
      </c>
      <c r="M20" s="91"/>
      <c r="N20" s="91"/>
      <c r="O20" s="39">
        <v>616</v>
      </c>
    </row>
    <row r="21" spans="1:15" ht="1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1:15" ht="15.75" customHeight="1" thickBot="1">
      <c r="A22" s="95" t="s">
        <v>36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368293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368293</v>
      </c>
      <c r="O5" s="30">
        <f aca="true" t="shared" si="2" ref="O5:O17">(N5/O$19)</f>
        <v>609.7566225165563</v>
      </c>
      <c r="P5" s="6"/>
    </row>
    <row r="6" spans="1:16" ht="15">
      <c r="A6" s="12"/>
      <c r="B6" s="42">
        <v>512</v>
      </c>
      <c r="C6" s="19" t="s">
        <v>19</v>
      </c>
      <c r="D6" s="43">
        <v>284497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284497</v>
      </c>
      <c r="O6" s="44">
        <f t="shared" si="2"/>
        <v>471.02152317880797</v>
      </c>
      <c r="P6" s="9"/>
    </row>
    <row r="7" spans="1:16" ht="15">
      <c r="A7" s="12"/>
      <c r="B7" s="42">
        <v>517</v>
      </c>
      <c r="C7" s="19" t="s">
        <v>20</v>
      </c>
      <c r="D7" s="43">
        <v>6732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6732</v>
      </c>
      <c r="O7" s="44">
        <f t="shared" si="2"/>
        <v>11.14569536423841</v>
      </c>
      <c r="P7" s="9"/>
    </row>
    <row r="8" spans="1:16" ht="15">
      <c r="A8" s="12"/>
      <c r="B8" s="42">
        <v>519</v>
      </c>
      <c r="C8" s="19" t="s">
        <v>46</v>
      </c>
      <c r="D8" s="43">
        <v>77064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77064</v>
      </c>
      <c r="O8" s="44">
        <f t="shared" si="2"/>
        <v>127.58940397350993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3232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3232</v>
      </c>
      <c r="O9" s="41">
        <f t="shared" si="2"/>
        <v>5.3509933774834435</v>
      </c>
      <c r="P9" s="10"/>
    </row>
    <row r="10" spans="1:16" ht="15">
      <c r="A10" s="12"/>
      <c r="B10" s="42">
        <v>521</v>
      </c>
      <c r="C10" s="19" t="s">
        <v>23</v>
      </c>
      <c r="D10" s="43">
        <v>3232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3232</v>
      </c>
      <c r="O10" s="44">
        <f t="shared" si="2"/>
        <v>5.3509933774834435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749442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749442</v>
      </c>
      <c r="O11" s="41">
        <f t="shared" si="2"/>
        <v>1240.7980132450332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749442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749442</v>
      </c>
      <c r="O12" s="44">
        <f t="shared" si="2"/>
        <v>1240.7980132450332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134945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134945</v>
      </c>
      <c r="O13" s="41">
        <f t="shared" si="2"/>
        <v>223.41887417218544</v>
      </c>
      <c r="P13" s="10"/>
    </row>
    <row r="14" spans="1:16" ht="15">
      <c r="A14" s="12"/>
      <c r="B14" s="42">
        <v>541</v>
      </c>
      <c r="C14" s="19" t="s">
        <v>47</v>
      </c>
      <c r="D14" s="43">
        <v>134945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134945</v>
      </c>
      <c r="O14" s="44">
        <f t="shared" si="2"/>
        <v>223.41887417218544</v>
      </c>
      <c r="P14" s="9"/>
    </row>
    <row r="15" spans="1:16" ht="15.75">
      <c r="A15" s="26" t="s">
        <v>48</v>
      </c>
      <c r="B15" s="27"/>
      <c r="C15" s="28"/>
      <c r="D15" s="29">
        <f aca="true" t="shared" si="6" ref="D15:M15">SUM(D16:D16)</f>
        <v>3000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3000</v>
      </c>
      <c r="O15" s="41">
        <f t="shared" si="2"/>
        <v>4.966887417218543</v>
      </c>
      <c r="P15" s="9"/>
    </row>
    <row r="16" spans="1:16" ht="15.75" thickBot="1">
      <c r="A16" s="12"/>
      <c r="B16" s="42">
        <v>581</v>
      </c>
      <c r="C16" s="19" t="s">
        <v>49</v>
      </c>
      <c r="D16" s="43">
        <v>3000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3000</v>
      </c>
      <c r="O16" s="44">
        <f t="shared" si="2"/>
        <v>4.966887417218543</v>
      </c>
      <c r="P16" s="9"/>
    </row>
    <row r="17" spans="1:119" ht="16.5" thickBot="1">
      <c r="A17" s="13" t="s">
        <v>10</v>
      </c>
      <c r="B17" s="21"/>
      <c r="C17" s="20"/>
      <c r="D17" s="14">
        <f>SUM(D5,D9,D11,D13,D15)</f>
        <v>509470</v>
      </c>
      <c r="E17" s="14">
        <f aca="true" t="shared" si="7" ref="E17:M17">SUM(E5,E9,E11,E13,E15)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749442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1"/>
        <v>1258912</v>
      </c>
      <c r="O17" s="35">
        <f t="shared" si="2"/>
        <v>2084.291390728477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1" t="s">
        <v>56</v>
      </c>
      <c r="M19" s="91"/>
      <c r="N19" s="91"/>
      <c r="O19" s="39">
        <v>604</v>
      </c>
    </row>
    <row r="20" spans="1:15" ht="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1:15" ht="15.75" customHeight="1" thickBot="1">
      <c r="A21" s="95" t="s">
        <v>36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2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5"/>
      <c r="Q1" s="46"/>
    </row>
    <row r="2" spans="1:17" ht="24" thickBot="1">
      <c r="A2" s="125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5"/>
      <c r="Q2" s="46"/>
    </row>
    <row r="3" spans="1:17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7"/>
      <c r="N3" s="48"/>
      <c r="O3" s="137" t="s">
        <v>17</v>
      </c>
      <c r="P3" s="49"/>
      <c r="Q3" s="46"/>
    </row>
    <row r="4" spans="1:133" ht="32.25" customHeight="1" thickBot="1">
      <c r="A4" s="131"/>
      <c r="B4" s="132"/>
      <c r="C4" s="133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8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330967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6">SUM(D5:M5)</f>
        <v>330967</v>
      </c>
      <c r="O5" s="58">
        <f aca="true" t="shared" si="2" ref="O5:O16">(N5/O$18)</f>
        <v>545.2504118616145</v>
      </c>
      <c r="P5" s="59"/>
    </row>
    <row r="6" spans="1:16" ht="15">
      <c r="A6" s="61"/>
      <c r="B6" s="62">
        <v>512</v>
      </c>
      <c r="C6" s="63" t="s">
        <v>19</v>
      </c>
      <c r="D6" s="64">
        <v>274340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274340</v>
      </c>
      <c r="O6" s="65">
        <f t="shared" si="2"/>
        <v>451.96046128500825</v>
      </c>
      <c r="P6" s="66"/>
    </row>
    <row r="7" spans="1:16" ht="15">
      <c r="A7" s="61"/>
      <c r="B7" s="62">
        <v>519</v>
      </c>
      <c r="C7" s="63" t="s">
        <v>46</v>
      </c>
      <c r="D7" s="64">
        <v>56627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56627</v>
      </c>
      <c r="O7" s="65">
        <f t="shared" si="2"/>
        <v>93.28995057660626</v>
      </c>
      <c r="P7" s="66"/>
    </row>
    <row r="8" spans="1:16" ht="15.75">
      <c r="A8" s="67" t="s">
        <v>22</v>
      </c>
      <c r="B8" s="68"/>
      <c r="C8" s="69"/>
      <c r="D8" s="70">
        <f aca="true" t="shared" si="3" ref="D8:M8">SUM(D9:D9)</f>
        <v>1717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1717</v>
      </c>
      <c r="O8" s="72">
        <f t="shared" si="2"/>
        <v>2.828665568369028</v>
      </c>
      <c r="P8" s="73"/>
    </row>
    <row r="9" spans="1:16" ht="15">
      <c r="A9" s="61"/>
      <c r="B9" s="62">
        <v>521</v>
      </c>
      <c r="C9" s="63" t="s">
        <v>23</v>
      </c>
      <c r="D9" s="64">
        <v>1717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1717</v>
      </c>
      <c r="O9" s="65">
        <f t="shared" si="2"/>
        <v>2.828665568369028</v>
      </c>
      <c r="P9" s="66"/>
    </row>
    <row r="10" spans="1:16" ht="15.75">
      <c r="A10" s="67" t="s">
        <v>24</v>
      </c>
      <c r="B10" s="68"/>
      <c r="C10" s="69"/>
      <c r="D10" s="70">
        <f aca="true" t="shared" si="4" ref="D10:M10">SUM(D11:D11)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685513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685513</v>
      </c>
      <c r="O10" s="72">
        <f t="shared" si="2"/>
        <v>1129.345963756178</v>
      </c>
      <c r="P10" s="73"/>
    </row>
    <row r="11" spans="1:16" ht="15">
      <c r="A11" s="61"/>
      <c r="B11" s="62">
        <v>533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685513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685513</v>
      </c>
      <c r="O11" s="65">
        <f t="shared" si="2"/>
        <v>1129.345963756178</v>
      </c>
      <c r="P11" s="66"/>
    </row>
    <row r="12" spans="1:16" ht="15.75">
      <c r="A12" s="67" t="s">
        <v>33</v>
      </c>
      <c r="B12" s="68"/>
      <c r="C12" s="69"/>
      <c r="D12" s="70">
        <f aca="true" t="shared" si="5" ref="D12:M12">SUM(D13:D13)</f>
        <v>162657</v>
      </c>
      <c r="E12" s="70">
        <f t="shared" si="5"/>
        <v>0</v>
      </c>
      <c r="F12" s="70">
        <f t="shared" si="5"/>
        <v>0</v>
      </c>
      <c r="G12" s="70">
        <f t="shared" si="5"/>
        <v>0</v>
      </c>
      <c r="H12" s="70">
        <f t="shared" si="5"/>
        <v>0</v>
      </c>
      <c r="I12" s="70">
        <f t="shared" si="5"/>
        <v>0</v>
      </c>
      <c r="J12" s="70">
        <f t="shared" si="5"/>
        <v>0</v>
      </c>
      <c r="K12" s="70">
        <f t="shared" si="5"/>
        <v>0</v>
      </c>
      <c r="L12" s="70">
        <f t="shared" si="5"/>
        <v>0</v>
      </c>
      <c r="M12" s="70">
        <f t="shared" si="5"/>
        <v>0</v>
      </c>
      <c r="N12" s="70">
        <f t="shared" si="1"/>
        <v>162657</v>
      </c>
      <c r="O12" s="72">
        <f t="shared" si="2"/>
        <v>267.9686985172982</v>
      </c>
      <c r="P12" s="73"/>
    </row>
    <row r="13" spans="1:16" ht="15">
      <c r="A13" s="61"/>
      <c r="B13" s="62">
        <v>541</v>
      </c>
      <c r="C13" s="63" t="s">
        <v>47</v>
      </c>
      <c r="D13" s="64">
        <v>162657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162657</v>
      </c>
      <c r="O13" s="65">
        <f t="shared" si="2"/>
        <v>267.9686985172982</v>
      </c>
      <c r="P13" s="66"/>
    </row>
    <row r="14" spans="1:16" ht="15.75">
      <c r="A14" s="67" t="s">
        <v>48</v>
      </c>
      <c r="B14" s="68"/>
      <c r="C14" s="69"/>
      <c r="D14" s="70">
        <f aca="true" t="shared" si="6" ref="D14:M14">SUM(D15:D15)</f>
        <v>3639</v>
      </c>
      <c r="E14" s="70">
        <f t="shared" si="6"/>
        <v>0</v>
      </c>
      <c r="F14" s="70">
        <f t="shared" si="6"/>
        <v>0</v>
      </c>
      <c r="G14" s="70">
        <f t="shared" si="6"/>
        <v>0</v>
      </c>
      <c r="H14" s="70">
        <f t="shared" si="6"/>
        <v>0</v>
      </c>
      <c r="I14" s="70">
        <f t="shared" si="6"/>
        <v>20000</v>
      </c>
      <c r="J14" s="70">
        <f t="shared" si="6"/>
        <v>0</v>
      </c>
      <c r="K14" s="70">
        <f t="shared" si="6"/>
        <v>0</v>
      </c>
      <c r="L14" s="70">
        <f t="shared" si="6"/>
        <v>0</v>
      </c>
      <c r="M14" s="70">
        <f t="shared" si="6"/>
        <v>0</v>
      </c>
      <c r="N14" s="70">
        <f t="shared" si="1"/>
        <v>23639</v>
      </c>
      <c r="O14" s="72">
        <f t="shared" si="2"/>
        <v>38.943986820428336</v>
      </c>
      <c r="P14" s="66"/>
    </row>
    <row r="15" spans="1:16" ht="15.75" thickBot="1">
      <c r="A15" s="61"/>
      <c r="B15" s="62">
        <v>581</v>
      </c>
      <c r="C15" s="63" t="s">
        <v>49</v>
      </c>
      <c r="D15" s="64">
        <v>3639</v>
      </c>
      <c r="E15" s="64">
        <v>0</v>
      </c>
      <c r="F15" s="64">
        <v>0</v>
      </c>
      <c r="G15" s="64">
        <v>0</v>
      </c>
      <c r="H15" s="64">
        <v>0</v>
      </c>
      <c r="I15" s="64">
        <v>20000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23639</v>
      </c>
      <c r="O15" s="65">
        <f t="shared" si="2"/>
        <v>38.943986820428336</v>
      </c>
      <c r="P15" s="66"/>
    </row>
    <row r="16" spans="1:119" ht="16.5" thickBot="1">
      <c r="A16" s="74" t="s">
        <v>10</v>
      </c>
      <c r="B16" s="75"/>
      <c r="C16" s="76"/>
      <c r="D16" s="77">
        <f>SUM(D5,D8,D10,D12,D14)</f>
        <v>498980</v>
      </c>
      <c r="E16" s="77">
        <f aca="true" t="shared" si="7" ref="E16:M16">SUM(E5,E8,E10,E12,E14)</f>
        <v>0</v>
      </c>
      <c r="F16" s="77">
        <f t="shared" si="7"/>
        <v>0</v>
      </c>
      <c r="G16" s="77">
        <f t="shared" si="7"/>
        <v>0</v>
      </c>
      <c r="H16" s="77">
        <f t="shared" si="7"/>
        <v>0</v>
      </c>
      <c r="I16" s="77">
        <f t="shared" si="7"/>
        <v>705513</v>
      </c>
      <c r="J16" s="77">
        <f t="shared" si="7"/>
        <v>0</v>
      </c>
      <c r="K16" s="77">
        <f t="shared" si="7"/>
        <v>0</v>
      </c>
      <c r="L16" s="77">
        <f t="shared" si="7"/>
        <v>0</v>
      </c>
      <c r="M16" s="77">
        <f t="shared" si="7"/>
        <v>0</v>
      </c>
      <c r="N16" s="77">
        <f t="shared" si="1"/>
        <v>1204493</v>
      </c>
      <c r="O16" s="78">
        <f t="shared" si="2"/>
        <v>1984.337726523888</v>
      </c>
      <c r="P16" s="59"/>
      <c r="Q16" s="79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</row>
    <row r="17" spans="1:15" ht="15">
      <c r="A17" s="81"/>
      <c r="B17" s="82"/>
      <c r="C17" s="82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 ht="15">
      <c r="A18" s="85"/>
      <c r="B18" s="86"/>
      <c r="C18" s="86"/>
      <c r="D18" s="87"/>
      <c r="E18" s="87"/>
      <c r="F18" s="87"/>
      <c r="G18" s="87"/>
      <c r="H18" s="87"/>
      <c r="I18" s="87"/>
      <c r="J18" s="87"/>
      <c r="K18" s="87"/>
      <c r="L18" s="115" t="s">
        <v>50</v>
      </c>
      <c r="M18" s="115"/>
      <c r="N18" s="115"/>
      <c r="O18" s="88">
        <v>607</v>
      </c>
    </row>
    <row r="19" spans="1:15" ht="1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8"/>
    </row>
    <row r="20" spans="1:15" ht="15.75" customHeight="1" thickBot="1">
      <c r="A20" s="119" t="s">
        <v>36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1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301131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301131</v>
      </c>
      <c r="O5" s="30">
        <f aca="true" t="shared" si="2" ref="O5:O19">(N5/O$21)</f>
        <v>489.6439024390244</v>
      </c>
      <c r="P5" s="6"/>
    </row>
    <row r="6" spans="1:16" ht="15">
      <c r="A6" s="12"/>
      <c r="B6" s="42">
        <v>512</v>
      </c>
      <c r="C6" s="19" t="s">
        <v>19</v>
      </c>
      <c r="D6" s="43">
        <v>247691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247691</v>
      </c>
      <c r="O6" s="44">
        <f t="shared" si="2"/>
        <v>402.74959349593496</v>
      </c>
      <c r="P6" s="9"/>
    </row>
    <row r="7" spans="1:16" ht="15">
      <c r="A7" s="12"/>
      <c r="B7" s="42">
        <v>517</v>
      </c>
      <c r="C7" s="19" t="s">
        <v>20</v>
      </c>
      <c r="D7" s="43">
        <v>7420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7420</v>
      </c>
      <c r="O7" s="44">
        <f t="shared" si="2"/>
        <v>12.065040650406504</v>
      </c>
      <c r="P7" s="9"/>
    </row>
    <row r="8" spans="1:16" ht="15">
      <c r="A8" s="12"/>
      <c r="B8" s="42">
        <v>519</v>
      </c>
      <c r="C8" s="19" t="s">
        <v>21</v>
      </c>
      <c r="D8" s="43">
        <v>46020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46020</v>
      </c>
      <c r="O8" s="44">
        <f t="shared" si="2"/>
        <v>74.82926829268293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1254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1254</v>
      </c>
      <c r="O9" s="41">
        <f t="shared" si="2"/>
        <v>2.0390243902439025</v>
      </c>
      <c r="P9" s="10"/>
    </row>
    <row r="10" spans="1:16" ht="15">
      <c r="A10" s="12"/>
      <c r="B10" s="42">
        <v>521</v>
      </c>
      <c r="C10" s="19" t="s">
        <v>23</v>
      </c>
      <c r="D10" s="43">
        <v>1254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1254</v>
      </c>
      <c r="O10" s="44">
        <f t="shared" si="2"/>
        <v>2.0390243902439025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702092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702092</v>
      </c>
      <c r="O11" s="41">
        <f t="shared" si="2"/>
        <v>1141.6130081300812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702092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702092</v>
      </c>
      <c r="O12" s="44">
        <f t="shared" si="2"/>
        <v>1141.6130081300812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161248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161248</v>
      </c>
      <c r="O13" s="41">
        <f t="shared" si="2"/>
        <v>262.1918699186992</v>
      </c>
      <c r="P13" s="10"/>
    </row>
    <row r="14" spans="1:16" ht="15">
      <c r="A14" s="12"/>
      <c r="B14" s="42">
        <v>541</v>
      </c>
      <c r="C14" s="19" t="s">
        <v>34</v>
      </c>
      <c r="D14" s="43">
        <v>161248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161248</v>
      </c>
      <c r="O14" s="44">
        <f t="shared" si="2"/>
        <v>262.1918699186992</v>
      </c>
      <c r="P14" s="9"/>
    </row>
    <row r="15" spans="1:16" ht="15.75">
      <c r="A15" s="26" t="s">
        <v>26</v>
      </c>
      <c r="B15" s="27"/>
      <c r="C15" s="28"/>
      <c r="D15" s="29">
        <f aca="true" t="shared" si="6" ref="D15:M15">SUM(D16:D16)</f>
        <v>526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526</v>
      </c>
      <c r="O15" s="41">
        <f t="shared" si="2"/>
        <v>0.8552845528455284</v>
      </c>
      <c r="P15" s="9"/>
    </row>
    <row r="16" spans="1:16" ht="15">
      <c r="A16" s="12"/>
      <c r="B16" s="42">
        <v>572</v>
      </c>
      <c r="C16" s="19" t="s">
        <v>27</v>
      </c>
      <c r="D16" s="43">
        <v>526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526</v>
      </c>
      <c r="O16" s="44">
        <f t="shared" si="2"/>
        <v>0.8552845528455284</v>
      </c>
      <c r="P16" s="9"/>
    </row>
    <row r="17" spans="1:16" ht="15.75">
      <c r="A17" s="26" t="s">
        <v>29</v>
      </c>
      <c r="B17" s="27"/>
      <c r="C17" s="28"/>
      <c r="D17" s="29">
        <f aca="true" t="shared" si="7" ref="D17:M17">SUM(D18:D18)</f>
        <v>3000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3000</v>
      </c>
      <c r="O17" s="41">
        <f t="shared" si="2"/>
        <v>4.878048780487805</v>
      </c>
      <c r="P17" s="9"/>
    </row>
    <row r="18" spans="1:16" ht="15.75" thickBot="1">
      <c r="A18" s="12"/>
      <c r="B18" s="42">
        <v>581</v>
      </c>
      <c r="C18" s="19" t="s">
        <v>28</v>
      </c>
      <c r="D18" s="43">
        <v>3000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3000</v>
      </c>
      <c r="O18" s="44">
        <f t="shared" si="2"/>
        <v>4.878048780487805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467159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702092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1169251</v>
      </c>
      <c r="O19" s="35">
        <f t="shared" si="2"/>
        <v>1901.2211382113821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42</v>
      </c>
      <c r="M21" s="91"/>
      <c r="N21" s="91"/>
      <c r="O21" s="39">
        <v>615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customHeight="1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292469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292469</v>
      </c>
      <c r="O5" s="30">
        <f aca="true" t="shared" si="2" ref="O5:O19">(N5/O$21)</f>
        <v>493.20236087689716</v>
      </c>
      <c r="P5" s="6"/>
    </row>
    <row r="6" spans="1:16" ht="15">
      <c r="A6" s="12"/>
      <c r="B6" s="42">
        <v>512</v>
      </c>
      <c r="C6" s="19" t="s">
        <v>19</v>
      </c>
      <c r="D6" s="43">
        <v>248296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248296</v>
      </c>
      <c r="O6" s="44">
        <f t="shared" si="2"/>
        <v>418.7116357504216</v>
      </c>
      <c r="P6" s="9"/>
    </row>
    <row r="7" spans="1:16" ht="15">
      <c r="A7" s="12"/>
      <c r="B7" s="42">
        <v>517</v>
      </c>
      <c r="C7" s="19" t="s">
        <v>20</v>
      </c>
      <c r="D7" s="43">
        <v>11155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11155</v>
      </c>
      <c r="O7" s="44">
        <f t="shared" si="2"/>
        <v>18.811129848229342</v>
      </c>
      <c r="P7" s="9"/>
    </row>
    <row r="8" spans="1:16" ht="15">
      <c r="A8" s="12"/>
      <c r="B8" s="42">
        <v>519</v>
      </c>
      <c r="C8" s="19" t="s">
        <v>21</v>
      </c>
      <c r="D8" s="43">
        <v>33018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33018</v>
      </c>
      <c r="O8" s="44">
        <f t="shared" si="2"/>
        <v>55.679595278246204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100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100</v>
      </c>
      <c r="O9" s="41">
        <f t="shared" si="2"/>
        <v>0.16863406408094436</v>
      </c>
      <c r="P9" s="10"/>
    </row>
    <row r="10" spans="1:16" ht="15">
      <c r="A10" s="12"/>
      <c r="B10" s="42">
        <v>521</v>
      </c>
      <c r="C10" s="19" t="s">
        <v>23</v>
      </c>
      <c r="D10" s="43">
        <v>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</v>
      </c>
      <c r="O10" s="44">
        <f t="shared" si="2"/>
        <v>0.16863406408094436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669463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669463</v>
      </c>
      <c r="O11" s="41">
        <f t="shared" si="2"/>
        <v>1128.9426644182124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669463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669463</v>
      </c>
      <c r="O12" s="44">
        <f t="shared" si="2"/>
        <v>1128.9426644182124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149438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149438</v>
      </c>
      <c r="O13" s="41">
        <f t="shared" si="2"/>
        <v>252.00337268128163</v>
      </c>
      <c r="P13" s="10"/>
    </row>
    <row r="14" spans="1:16" ht="15">
      <c r="A14" s="12"/>
      <c r="B14" s="42">
        <v>541</v>
      </c>
      <c r="C14" s="19" t="s">
        <v>34</v>
      </c>
      <c r="D14" s="43">
        <v>149438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149438</v>
      </c>
      <c r="O14" s="44">
        <f t="shared" si="2"/>
        <v>252.00337268128163</v>
      </c>
      <c r="P14" s="9"/>
    </row>
    <row r="15" spans="1:16" ht="15.75">
      <c r="A15" s="26" t="s">
        <v>26</v>
      </c>
      <c r="B15" s="27"/>
      <c r="C15" s="28"/>
      <c r="D15" s="29">
        <f aca="true" t="shared" si="6" ref="D15:M15">SUM(D16:D16)</f>
        <v>689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689</v>
      </c>
      <c r="O15" s="41">
        <f t="shared" si="2"/>
        <v>1.1618887015177066</v>
      </c>
      <c r="P15" s="9"/>
    </row>
    <row r="16" spans="1:16" ht="15">
      <c r="A16" s="12"/>
      <c r="B16" s="42">
        <v>572</v>
      </c>
      <c r="C16" s="19" t="s">
        <v>27</v>
      </c>
      <c r="D16" s="43">
        <v>689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689</v>
      </c>
      <c r="O16" s="44">
        <f t="shared" si="2"/>
        <v>1.1618887015177066</v>
      </c>
      <c r="P16" s="9"/>
    </row>
    <row r="17" spans="1:16" ht="15.75">
      <c r="A17" s="26" t="s">
        <v>29</v>
      </c>
      <c r="B17" s="27"/>
      <c r="C17" s="28"/>
      <c r="D17" s="29">
        <f aca="true" t="shared" si="7" ref="D17:M17">SUM(D18:D18)</f>
        <v>3000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3000</v>
      </c>
      <c r="O17" s="41">
        <f t="shared" si="2"/>
        <v>5.059021922428331</v>
      </c>
      <c r="P17" s="9"/>
    </row>
    <row r="18" spans="1:16" ht="15.75" thickBot="1">
      <c r="A18" s="12"/>
      <c r="B18" s="42">
        <v>581</v>
      </c>
      <c r="C18" s="19" t="s">
        <v>28</v>
      </c>
      <c r="D18" s="43">
        <v>3000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3000</v>
      </c>
      <c r="O18" s="44">
        <f t="shared" si="2"/>
        <v>5.059021922428331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445696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669463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1115159</v>
      </c>
      <c r="O19" s="35">
        <f t="shared" si="2"/>
        <v>1880.5379426644183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40</v>
      </c>
      <c r="M21" s="91"/>
      <c r="N21" s="91"/>
      <c r="O21" s="39">
        <v>593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customHeight="1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313961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313961</v>
      </c>
      <c r="O5" s="30">
        <f aca="true" t="shared" si="2" ref="O5:O19">(N5/O$21)</f>
        <v>521.5299003322259</v>
      </c>
      <c r="P5" s="6"/>
    </row>
    <row r="6" spans="1:16" ht="15">
      <c r="A6" s="12"/>
      <c r="B6" s="42">
        <v>512</v>
      </c>
      <c r="C6" s="19" t="s">
        <v>19</v>
      </c>
      <c r="D6" s="43">
        <v>264657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264657</v>
      </c>
      <c r="O6" s="44">
        <f t="shared" si="2"/>
        <v>439.6295681063123</v>
      </c>
      <c r="P6" s="9"/>
    </row>
    <row r="7" spans="1:16" ht="15">
      <c r="A7" s="12"/>
      <c r="B7" s="42">
        <v>517</v>
      </c>
      <c r="C7" s="19" t="s">
        <v>20</v>
      </c>
      <c r="D7" s="43">
        <v>11155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11155</v>
      </c>
      <c r="O7" s="44">
        <f t="shared" si="2"/>
        <v>18.529900332225914</v>
      </c>
      <c r="P7" s="9"/>
    </row>
    <row r="8" spans="1:16" ht="15">
      <c r="A8" s="12"/>
      <c r="B8" s="42">
        <v>519</v>
      </c>
      <c r="C8" s="19" t="s">
        <v>21</v>
      </c>
      <c r="D8" s="43">
        <v>38149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38149</v>
      </c>
      <c r="O8" s="44">
        <f t="shared" si="2"/>
        <v>63.37043189368771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1763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1763</v>
      </c>
      <c r="O9" s="41">
        <f t="shared" si="2"/>
        <v>2.9285714285714284</v>
      </c>
      <c r="P9" s="10"/>
    </row>
    <row r="10" spans="1:16" ht="15">
      <c r="A10" s="12"/>
      <c r="B10" s="42">
        <v>521</v>
      </c>
      <c r="C10" s="19" t="s">
        <v>23</v>
      </c>
      <c r="D10" s="43">
        <v>1763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1763</v>
      </c>
      <c r="O10" s="44">
        <f t="shared" si="2"/>
        <v>2.9285714285714284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694063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694063</v>
      </c>
      <c r="O11" s="41">
        <f t="shared" si="2"/>
        <v>1152.9285714285713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694063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694063</v>
      </c>
      <c r="O12" s="44">
        <f t="shared" si="2"/>
        <v>1152.9285714285713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163282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163282</v>
      </c>
      <c r="O13" s="41">
        <f t="shared" si="2"/>
        <v>271.2325581395349</v>
      </c>
      <c r="P13" s="10"/>
    </row>
    <row r="14" spans="1:16" ht="15">
      <c r="A14" s="12"/>
      <c r="B14" s="42">
        <v>541</v>
      </c>
      <c r="C14" s="19" t="s">
        <v>34</v>
      </c>
      <c r="D14" s="43">
        <v>163282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163282</v>
      </c>
      <c r="O14" s="44">
        <f t="shared" si="2"/>
        <v>271.2325581395349</v>
      </c>
      <c r="P14" s="9"/>
    </row>
    <row r="15" spans="1:16" ht="15.75">
      <c r="A15" s="26" t="s">
        <v>26</v>
      </c>
      <c r="B15" s="27"/>
      <c r="C15" s="28"/>
      <c r="D15" s="29">
        <f aca="true" t="shared" si="6" ref="D15:M15">SUM(D16:D16)</f>
        <v>33603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33603</v>
      </c>
      <c r="O15" s="41">
        <f t="shared" si="2"/>
        <v>55.81893687707641</v>
      </c>
      <c r="P15" s="9"/>
    </row>
    <row r="16" spans="1:16" ht="15">
      <c r="A16" s="12"/>
      <c r="B16" s="42">
        <v>572</v>
      </c>
      <c r="C16" s="19" t="s">
        <v>27</v>
      </c>
      <c r="D16" s="43">
        <v>33603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33603</v>
      </c>
      <c r="O16" s="44">
        <f t="shared" si="2"/>
        <v>55.81893687707641</v>
      </c>
      <c r="P16" s="9"/>
    </row>
    <row r="17" spans="1:16" ht="15.75">
      <c r="A17" s="26" t="s">
        <v>29</v>
      </c>
      <c r="B17" s="27"/>
      <c r="C17" s="28"/>
      <c r="D17" s="29">
        <f aca="true" t="shared" si="7" ref="D17:M17">SUM(D18:D18)</f>
        <v>3000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33441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36441</v>
      </c>
      <c r="O17" s="41">
        <f t="shared" si="2"/>
        <v>60.533222591362126</v>
      </c>
      <c r="P17" s="9"/>
    </row>
    <row r="18" spans="1:16" ht="15.75" thickBot="1">
      <c r="A18" s="12"/>
      <c r="B18" s="42">
        <v>581</v>
      </c>
      <c r="C18" s="19" t="s">
        <v>28</v>
      </c>
      <c r="D18" s="43">
        <v>3000</v>
      </c>
      <c r="E18" s="43">
        <v>0</v>
      </c>
      <c r="F18" s="43">
        <v>0</v>
      </c>
      <c r="G18" s="43">
        <v>0</v>
      </c>
      <c r="H18" s="43">
        <v>0</v>
      </c>
      <c r="I18" s="43">
        <v>33441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36441</v>
      </c>
      <c r="O18" s="44">
        <f t="shared" si="2"/>
        <v>60.533222591362126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515609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727504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1243113</v>
      </c>
      <c r="O19" s="35">
        <f t="shared" si="2"/>
        <v>2064.971760797342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38</v>
      </c>
      <c r="M21" s="91"/>
      <c r="N21" s="91"/>
      <c r="O21" s="39">
        <v>602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customHeight="1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336873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336873</v>
      </c>
      <c r="O5" s="30">
        <f aca="true" t="shared" si="2" ref="O5:O19">(N5/O$21)</f>
        <v>580.8155172413793</v>
      </c>
      <c r="P5" s="6"/>
    </row>
    <row r="6" spans="1:16" ht="15">
      <c r="A6" s="12"/>
      <c r="B6" s="42">
        <v>512</v>
      </c>
      <c r="C6" s="19" t="s">
        <v>19</v>
      </c>
      <c r="D6" s="43">
        <v>252097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252097</v>
      </c>
      <c r="O6" s="44">
        <f t="shared" si="2"/>
        <v>434.65</v>
      </c>
      <c r="P6" s="9"/>
    </row>
    <row r="7" spans="1:16" ht="15">
      <c r="A7" s="12"/>
      <c r="B7" s="42">
        <v>517</v>
      </c>
      <c r="C7" s="19" t="s">
        <v>20</v>
      </c>
      <c r="D7" s="43">
        <v>37867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37867</v>
      </c>
      <c r="O7" s="44">
        <f t="shared" si="2"/>
        <v>65.28793103448275</v>
      </c>
      <c r="P7" s="9"/>
    </row>
    <row r="8" spans="1:16" ht="15">
      <c r="A8" s="12"/>
      <c r="B8" s="42">
        <v>519</v>
      </c>
      <c r="C8" s="19" t="s">
        <v>21</v>
      </c>
      <c r="D8" s="43">
        <v>46909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46909</v>
      </c>
      <c r="O8" s="44">
        <f t="shared" si="2"/>
        <v>80.87758620689655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SUM(D10:D10)</f>
        <v>900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900</v>
      </c>
      <c r="O9" s="41">
        <f t="shared" si="2"/>
        <v>1.5517241379310345</v>
      </c>
      <c r="P9" s="10"/>
    </row>
    <row r="10" spans="1:16" ht="15">
      <c r="A10" s="12"/>
      <c r="B10" s="42">
        <v>521</v>
      </c>
      <c r="C10" s="19" t="s">
        <v>23</v>
      </c>
      <c r="D10" s="43">
        <v>900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900</v>
      </c>
      <c r="O10" s="44">
        <f t="shared" si="2"/>
        <v>1.5517241379310345</v>
      </c>
      <c r="P10" s="9"/>
    </row>
    <row r="11" spans="1:16" ht="15.75">
      <c r="A11" s="26" t="s">
        <v>24</v>
      </c>
      <c r="B11" s="27"/>
      <c r="C11" s="28"/>
      <c r="D11" s="29">
        <f aca="true" t="shared" si="4" ref="D11:M11">SUM(D12:D12)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682816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682816</v>
      </c>
      <c r="O11" s="41">
        <f t="shared" si="2"/>
        <v>1177.2689655172414</v>
      </c>
      <c r="P11" s="10"/>
    </row>
    <row r="12" spans="1:16" ht="15">
      <c r="A12" s="12"/>
      <c r="B12" s="42">
        <v>533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682816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682816</v>
      </c>
      <c r="O12" s="44">
        <f t="shared" si="2"/>
        <v>1177.2689655172414</v>
      </c>
      <c r="P12" s="9"/>
    </row>
    <row r="13" spans="1:16" ht="15.75">
      <c r="A13" s="26" t="s">
        <v>33</v>
      </c>
      <c r="B13" s="27"/>
      <c r="C13" s="28"/>
      <c r="D13" s="29">
        <f aca="true" t="shared" si="5" ref="D13:M13">SUM(D14:D14)</f>
        <v>157505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157505</v>
      </c>
      <c r="O13" s="41">
        <f t="shared" si="2"/>
        <v>271.5603448275862</v>
      </c>
      <c r="P13" s="10"/>
    </row>
    <row r="14" spans="1:16" ht="15">
      <c r="A14" s="12"/>
      <c r="B14" s="42">
        <v>541</v>
      </c>
      <c r="C14" s="19" t="s">
        <v>34</v>
      </c>
      <c r="D14" s="43">
        <v>157505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157505</v>
      </c>
      <c r="O14" s="44">
        <f t="shared" si="2"/>
        <v>271.5603448275862</v>
      </c>
      <c r="P14" s="9"/>
    </row>
    <row r="15" spans="1:16" ht="15.75">
      <c r="A15" s="26" t="s">
        <v>26</v>
      </c>
      <c r="B15" s="27"/>
      <c r="C15" s="28"/>
      <c r="D15" s="29">
        <f aca="true" t="shared" si="6" ref="D15:M15">SUM(D16:D16)</f>
        <v>6171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6171</v>
      </c>
      <c r="O15" s="41">
        <f t="shared" si="2"/>
        <v>10.639655172413793</v>
      </c>
      <c r="P15" s="9"/>
    </row>
    <row r="16" spans="1:16" ht="15">
      <c r="A16" s="12"/>
      <c r="B16" s="42">
        <v>572</v>
      </c>
      <c r="C16" s="19" t="s">
        <v>27</v>
      </c>
      <c r="D16" s="43">
        <v>6171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6171</v>
      </c>
      <c r="O16" s="44">
        <f t="shared" si="2"/>
        <v>10.639655172413793</v>
      </c>
      <c r="P16" s="9"/>
    </row>
    <row r="17" spans="1:16" ht="15.75">
      <c r="A17" s="26" t="s">
        <v>29</v>
      </c>
      <c r="B17" s="27"/>
      <c r="C17" s="28"/>
      <c r="D17" s="29">
        <f aca="true" t="shared" si="7" ref="D17:M17">SUM(D18:D18)</f>
        <v>3000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35955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38955</v>
      </c>
      <c r="O17" s="41">
        <f t="shared" si="2"/>
        <v>67.16379310344827</v>
      </c>
      <c r="P17" s="9"/>
    </row>
    <row r="18" spans="1:16" ht="15.75" thickBot="1">
      <c r="A18" s="12"/>
      <c r="B18" s="42">
        <v>581</v>
      </c>
      <c r="C18" s="19" t="s">
        <v>28</v>
      </c>
      <c r="D18" s="43">
        <v>3000</v>
      </c>
      <c r="E18" s="43">
        <v>0</v>
      </c>
      <c r="F18" s="43">
        <v>0</v>
      </c>
      <c r="G18" s="43">
        <v>0</v>
      </c>
      <c r="H18" s="43">
        <v>0</v>
      </c>
      <c r="I18" s="43">
        <v>35955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38955</v>
      </c>
      <c r="O18" s="44">
        <f t="shared" si="2"/>
        <v>67.16379310344827</v>
      </c>
      <c r="P18" s="9"/>
    </row>
    <row r="19" spans="1:119" ht="16.5" thickBot="1">
      <c r="A19" s="13" t="s">
        <v>10</v>
      </c>
      <c r="B19" s="21"/>
      <c r="C19" s="20"/>
      <c r="D19" s="14">
        <f>SUM(D5,D9,D11,D13,D15,D17)</f>
        <v>504449</v>
      </c>
      <c r="E19" s="14">
        <f aca="true" t="shared" si="8" ref="E19:M19">SUM(E5,E9,E11,E13,E15,E17)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718771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1223220</v>
      </c>
      <c r="O19" s="35">
        <f t="shared" si="2"/>
        <v>2109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1" t="s">
        <v>35</v>
      </c>
      <c r="M21" s="91"/>
      <c r="N21" s="91"/>
      <c r="O21" s="39">
        <v>580</v>
      </c>
    </row>
    <row r="22" spans="1:15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1:15" ht="15.75" thickBot="1">
      <c r="A23" s="95" t="s">
        <v>36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2020-06-17T21:31:18Z</cp:lastPrinted>
  <dcterms:created xsi:type="dcterms:W3CDTF">2000-08-31T21:26:31Z</dcterms:created>
  <dcterms:modified xsi:type="dcterms:W3CDTF">2020-06-17T21:34:44Z</dcterms:modified>
  <cp:category/>
  <cp:version/>
  <cp:contentType/>
  <cp:contentStatus/>
</cp:coreProperties>
</file>