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'2007'!$A$1:$O$18</definedName>
    <definedName name="_xlnm.Print_Area" localSheetId="13">'2008'!$A$1:$O$18</definedName>
    <definedName name="_xlnm.Print_Area" localSheetId="12">'2009'!$A$1:$O$19</definedName>
    <definedName name="_xlnm.Print_Area" localSheetId="11">'2010'!$A$1:$O$20</definedName>
    <definedName name="_xlnm.Print_Area" localSheetId="10">'2011'!$A$1:$O$22</definedName>
    <definedName name="_xlnm.Print_Area" localSheetId="9">'2012'!$A$1:$O$19</definedName>
    <definedName name="_xlnm.Print_Area" localSheetId="8">'2013'!$A$1:$O$19</definedName>
    <definedName name="_xlnm.Print_Area" localSheetId="7">'2014'!$A$1:$O$21</definedName>
    <definedName name="_xlnm.Print_Area" localSheetId="6">'2015'!$A$1:$O$21</definedName>
    <definedName name="_xlnm.Print_Area" localSheetId="5">'2016'!$A$1:$O$19</definedName>
    <definedName name="_xlnm.Print_Area" localSheetId="4">'2017'!$A$1:$O$21</definedName>
    <definedName name="_xlnm.Print_Area" localSheetId="3">'2018'!$A$1:$O$19</definedName>
    <definedName name="_xlnm.Print_Area" localSheetId="2">'2019'!$A$1:$O$19</definedName>
    <definedName name="_xlnm.Print_Area" localSheetId="1">'2020'!$A$1:$O$18</definedName>
    <definedName name="_xlnm.Print_Area" localSheetId="0">'2021'!$A$1:$P$18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<sst xmlns="http://schemas.openxmlformats.org/spreadsheetml/2006/main" count="472" uniqueCount="72">
  <si>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</si>
  <si>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</si>
  <si>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</si>
  <si>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</si>
  <si>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</si>
  <si>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</si>
  <si>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</si>
  <si>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</si>
  <si>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</si>
  <si>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</si>
  <si>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</si>
  <si>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</si>
  <si>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</si>
  <si>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</si>
  <si>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</si>
  <si>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</si>
  <si>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</si>
  <si>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</si>
  <si>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</si>
  <si>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</si>
  <si>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</si>
  <si>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Physical Environment</t>
  </si>
  <si>
    <t>Water Utility Services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</si>
  <si>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</si>
  <si>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</si>
  <si>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</si>
  <si>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</si>
  <si>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</si>
  <si>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</si>
  <si>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Greenwood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</si>
  <si>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</si>
  <si>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</si>
  <si>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</si>
  <si>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</si>
  <si>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</si>
  <si>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</si>
  <si>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</si>
  <si>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</si>
  <si>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</si>
  <si>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</si>
  <si>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</si>
  <si>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</si>
  <si>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</si>
  <si>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</si>
  <si>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</si>
  <si>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</si>
  <si>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</si>
  <si>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</si>
  <si>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</si>
  <si>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</si>
  <si>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</si>
  <si>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</si>
  <si>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</si>
  <si>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</si>
  <si>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</si>
  <si>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</si>
  <si>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</si>
  <si>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</si>
  <si>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</si>
  <si>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</si>
  <si>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</si>
  <si>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</si>
  <si>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</si>
  <si>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</si>
  <si>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Water / Sewer Services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</si>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</sst>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68</v>
      </c>
      <c r="N4" s="32" t="s">
        <v>5</v>
      </c>
      <c r="O4" s="32" t="s">
        <v>69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133838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133838</v>
      </c>
      <c r="P5" s="30">
        <f>(O5/P$16)</f>
        <v>242.90018148820326</v>
      </c>
      <c r="Q5" s="6"/>
    </row>
    <row r="6" spans="1:17" ht="15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7200</v>
      </c>
      <c r="P6" s="44">
        <f>(O6/P$16)</f>
        <v>13.067150635208712</v>
      </c>
      <c r="Q6" s="9"/>
    </row>
    <row r="7" spans="1:17" ht="15">
      <c r="A7" s="12"/>
      <c r="B7" s="42">
        <v>513</v>
      </c>
      <c r="C7" s="19" t="s">
        <v>20</v>
      </c>
      <c r="D7" s="43">
        <v>126638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126638</v>
      </c>
      <c r="P7" s="44">
        <f>(O7/P$16)</f>
        <v>229.83303085299457</v>
      </c>
      <c r="Q7" s="9"/>
    </row>
    <row r="8" spans="1:17" ht="15.75">
      <c r="A8" s="26" t="s">
        <v>21</v>
      </c>
      <c r="B8" s="27"/>
      <c r="C8" s="28"/>
      <c r="D8" s="29">
        <f>SUM(D9:D9)</f>
        <v>0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277569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277569</v>
      </c>
      <c r="P8" s="41">
        <f>(O8/P$16)</f>
        <v>503.7549909255898</v>
      </c>
      <c r="Q8" s="10"/>
    </row>
    <row r="9" spans="1:17" ht="15">
      <c r="A9" s="12"/>
      <c r="B9" s="42">
        <v>536</v>
      </c>
      <c r="C9" s="19" t="s">
        <v>70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277569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277569</v>
      </c>
      <c r="P9" s="44">
        <f>(O9/P$16)</f>
        <v>503.7549909255898</v>
      </c>
      <c r="Q9" s="9"/>
    </row>
    <row r="10" spans="1:17" ht="15.75">
      <c r="A10" s="26" t="s">
        <v>24</v>
      </c>
      <c r="B10" s="27"/>
      <c r="C10" s="28"/>
      <c r="D10" s="29">
        <f>SUM(D11:D11)</f>
        <v>96802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29">
        <f>SUM(D10:N10)</f>
        <v>96802</v>
      </c>
      <c r="P10" s="41">
        <f>(O10/P$16)</f>
        <v>175.68421052631578</v>
      </c>
      <c r="Q10" s="10"/>
    </row>
    <row r="11" spans="1:17" ht="15">
      <c r="A11" s="12"/>
      <c r="B11" s="42">
        <v>541</v>
      </c>
      <c r="C11" s="19" t="s">
        <v>25</v>
      </c>
      <c r="D11" s="43">
        <v>96802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96802</v>
      </c>
      <c r="P11" s="44">
        <f>(O11/P$16)</f>
        <v>175.68421052631578</v>
      </c>
      <c r="Q11" s="9"/>
    </row>
    <row r="12" spans="1:17" ht="15.75">
      <c r="A12" s="26" t="s">
        <v>26</v>
      </c>
      <c r="B12" s="27"/>
      <c r="C12" s="28"/>
      <c r="D12" s="29">
        <f>SUM(D13:D13)</f>
        <v>28140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28140</v>
      </c>
      <c r="P12" s="41">
        <f>(O12/P$16)</f>
        <v>51.07078039927405</v>
      </c>
      <c r="Q12" s="9"/>
    </row>
    <row r="13" spans="1:17" ht="15.75" thickBot="1">
      <c r="A13" s="12"/>
      <c r="B13" s="42">
        <v>572</v>
      </c>
      <c r="C13" s="19" t="s">
        <v>27</v>
      </c>
      <c r="D13" s="43">
        <v>28140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28140</v>
      </c>
      <c r="P13" s="44">
        <f>(O13/P$16)</f>
        <v>51.07078039927405</v>
      </c>
      <c r="Q13" s="9"/>
    </row>
    <row r="14" spans="1:120" ht="16.5" thickBot="1">
      <c r="A14" s="13" t="s">
        <v>10</v>
      </c>
      <c r="B14" s="21"/>
      <c r="C14" s="20"/>
      <c r="D14" s="14">
        <f>SUM(D5,D8,D10,D12)</f>
        <v>258780</v>
      </c>
      <c r="E14" s="14">
        <f aca="true" t="shared" si="0" ref="E14:N14">SUM(E5,E8,E10,E12)</f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277569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>SUM(D14:N14)</f>
        <v>536349</v>
      </c>
      <c r="P14" s="35">
        <f>(O14/P$16)</f>
        <v>973.410163339383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6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6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71</v>
      </c>
      <c r="N16" s="90"/>
      <c r="O16" s="90"/>
      <c r="P16" s="39">
        <v>551</v>
      </c>
    </row>
    <row r="17" spans="1:16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sheetProtection/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126723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126723</v>
      </c>
      <c r="O5" s="30">
        <f aca="true" t="shared" si="2" ref="O5:O15">(N5/O$17)</f>
        <v>188.01632047477744</v>
      </c>
      <c r="P5" s="6"/>
    </row>
    <row r="6" spans="1:16" ht="15">
      <c r="A6" s="12"/>
      <c r="B6" s="42">
        <v>511</v>
      </c>
      <c r="C6" s="19" t="s">
        <v>19</v>
      </c>
      <c r="D6" s="43">
        <v>4143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4143</v>
      </c>
      <c r="O6" s="44">
        <f t="shared" si="2"/>
        <v>6.146884272997033</v>
      </c>
      <c r="P6" s="9"/>
    </row>
    <row r="7" spans="1:16" ht="15">
      <c r="A7" s="12"/>
      <c r="B7" s="42">
        <v>513</v>
      </c>
      <c r="C7" s="19" t="s">
        <v>20</v>
      </c>
      <c r="D7" s="43">
        <v>122580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122580</v>
      </c>
      <c r="O7" s="44">
        <f t="shared" si="2"/>
        <v>181.86943620178042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185930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185930</v>
      </c>
      <c r="O8" s="41">
        <f t="shared" si="2"/>
        <v>275.86053412462905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159477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159477</v>
      </c>
      <c r="O9" s="44">
        <f t="shared" si="2"/>
        <v>236.61275964391692</v>
      </c>
      <c r="P9" s="9"/>
    </row>
    <row r="10" spans="1:16" ht="15">
      <c r="A10" s="12"/>
      <c r="B10" s="42">
        <v>534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26453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26453</v>
      </c>
      <c r="O10" s="44">
        <f t="shared" si="2"/>
        <v>39.24777448071217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84360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84360</v>
      </c>
      <c r="O11" s="41">
        <f t="shared" si="2"/>
        <v>125.16320474777449</v>
      </c>
      <c r="P11" s="10"/>
    </row>
    <row r="12" spans="1:16" ht="15">
      <c r="A12" s="12"/>
      <c r="B12" s="42">
        <v>541</v>
      </c>
      <c r="C12" s="19" t="s">
        <v>25</v>
      </c>
      <c r="D12" s="43">
        <v>84360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84360</v>
      </c>
      <c r="O12" s="44">
        <f t="shared" si="2"/>
        <v>125.16320474777449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16847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16847</v>
      </c>
      <c r="O13" s="41">
        <f t="shared" si="2"/>
        <v>24.995548961424333</v>
      </c>
      <c r="P13" s="9"/>
    </row>
    <row r="14" spans="1:16" ht="15.75" thickBot="1">
      <c r="A14" s="12"/>
      <c r="B14" s="42">
        <v>572</v>
      </c>
      <c r="C14" s="19" t="s">
        <v>27</v>
      </c>
      <c r="D14" s="43">
        <v>16847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16847</v>
      </c>
      <c r="O14" s="44">
        <f t="shared" si="2"/>
        <v>24.995548961424333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227930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185930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413860</v>
      </c>
      <c r="O15" s="35">
        <f t="shared" si="2"/>
        <v>614.0356083086053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39</v>
      </c>
      <c r="M17" s="90"/>
      <c r="N17" s="90"/>
      <c r="O17" s="39">
        <v>674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192587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192587</v>
      </c>
      <c r="O5" s="30">
        <f aca="true" t="shared" si="2" ref="O5:O18">(N5/O$20)</f>
        <v>281.5599415204678</v>
      </c>
      <c r="P5" s="6"/>
    </row>
    <row r="6" spans="1:16" ht="15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6.578947368421052</v>
      </c>
      <c r="P6" s="9"/>
    </row>
    <row r="7" spans="1:16" ht="15">
      <c r="A7" s="12"/>
      <c r="B7" s="42">
        <v>513</v>
      </c>
      <c r="C7" s="19" t="s">
        <v>20</v>
      </c>
      <c r="D7" s="43">
        <v>132032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132032</v>
      </c>
      <c r="O7" s="44">
        <f t="shared" si="2"/>
        <v>193.02923976608187</v>
      </c>
      <c r="P7" s="9"/>
    </row>
    <row r="8" spans="1:16" ht="15">
      <c r="A8" s="12"/>
      <c r="B8" s="42">
        <v>517</v>
      </c>
      <c r="C8" s="19" t="s">
        <v>31</v>
      </c>
      <c r="D8" s="43">
        <v>56055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56055</v>
      </c>
      <c r="O8" s="44">
        <f t="shared" si="2"/>
        <v>81.95175438596492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176930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176930</v>
      </c>
      <c r="O9" s="41">
        <f t="shared" si="2"/>
        <v>258.66959064327483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150797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150797</v>
      </c>
      <c r="O10" s="44">
        <f t="shared" si="2"/>
        <v>220.46345029239765</v>
      </c>
      <c r="P10" s="9"/>
    </row>
    <row r="11" spans="1:16" ht="15">
      <c r="A11" s="12"/>
      <c r="B11" s="42">
        <v>534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26133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26133</v>
      </c>
      <c r="O11" s="44">
        <f t="shared" si="2"/>
        <v>38.20614035087719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98023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98023</v>
      </c>
      <c r="O12" s="41">
        <f t="shared" si="2"/>
        <v>143.30847953216374</v>
      </c>
      <c r="P12" s="10"/>
    </row>
    <row r="13" spans="1:16" ht="15">
      <c r="A13" s="12"/>
      <c r="B13" s="42">
        <v>541</v>
      </c>
      <c r="C13" s="19" t="s">
        <v>25</v>
      </c>
      <c r="D13" s="43">
        <v>98023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98023</v>
      </c>
      <c r="O13" s="44">
        <f t="shared" si="2"/>
        <v>143.30847953216374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SUM(D15:D15)</f>
        <v>88002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88002</v>
      </c>
      <c r="O14" s="41">
        <f t="shared" si="2"/>
        <v>128.6578947368421</v>
      </c>
      <c r="P14" s="9"/>
    </row>
    <row r="15" spans="1:16" ht="15">
      <c r="A15" s="12"/>
      <c r="B15" s="42">
        <v>572</v>
      </c>
      <c r="C15" s="19" t="s">
        <v>27</v>
      </c>
      <c r="D15" s="43">
        <v>88002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88002</v>
      </c>
      <c r="O15" s="44">
        <f t="shared" si="2"/>
        <v>128.6578947368421</v>
      </c>
      <c r="P15" s="9"/>
    </row>
    <row r="16" spans="1:16" ht="15.75">
      <c r="A16" s="26" t="s">
        <v>35</v>
      </c>
      <c r="B16" s="27"/>
      <c r="C16" s="28"/>
      <c r="D16" s="29">
        <f aca="true" t="shared" si="6" ref="D16:M16">SUM(D17:D17)</f>
        <v>35063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35063</v>
      </c>
      <c r="O16" s="41">
        <f t="shared" si="2"/>
        <v>51.26169590643275</v>
      </c>
      <c r="P16" s="9"/>
    </row>
    <row r="17" spans="1:16" ht="15.75" thickBot="1">
      <c r="A17" s="12"/>
      <c r="B17" s="42">
        <v>581</v>
      </c>
      <c r="C17" s="19" t="s">
        <v>36</v>
      </c>
      <c r="D17" s="43">
        <v>35063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35063</v>
      </c>
      <c r="O17" s="44">
        <f t="shared" si="2"/>
        <v>51.26169590643275</v>
      </c>
      <c r="P17" s="9"/>
    </row>
    <row r="18" spans="1:119" ht="16.5" thickBot="1">
      <c r="A18" s="13" t="s">
        <v>10</v>
      </c>
      <c r="B18" s="21"/>
      <c r="C18" s="20"/>
      <c r="D18" s="14">
        <f>SUM(D5,D9,D12,D14,D16)</f>
        <v>413675</v>
      </c>
      <c r="E18" s="14">
        <f aca="true" t="shared" si="7" ref="E18:M18">SUM(E5,E9,E12,E14,E16)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176930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590605</v>
      </c>
      <c r="O18" s="35">
        <f t="shared" si="2"/>
        <v>863.4576023391813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37</v>
      </c>
      <c r="M20" s="90"/>
      <c r="N20" s="90"/>
      <c r="O20" s="39">
        <v>684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328267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328267</v>
      </c>
      <c r="O5" s="30">
        <f aca="true" t="shared" si="2" ref="O5:O16">(N5/O$18)</f>
        <v>478.52332361516034</v>
      </c>
      <c r="P5" s="6"/>
    </row>
    <row r="6" spans="1:16" ht="15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6.559766763848397</v>
      </c>
      <c r="P6" s="9"/>
    </row>
    <row r="7" spans="1:16" ht="15">
      <c r="A7" s="12"/>
      <c r="B7" s="42">
        <v>513</v>
      </c>
      <c r="C7" s="19" t="s">
        <v>20</v>
      </c>
      <c r="D7" s="43">
        <v>112126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112126</v>
      </c>
      <c r="O7" s="44">
        <f t="shared" si="2"/>
        <v>163.44897959183675</v>
      </c>
      <c r="P7" s="9"/>
    </row>
    <row r="8" spans="1:16" ht="15">
      <c r="A8" s="12"/>
      <c r="B8" s="42">
        <v>517</v>
      </c>
      <c r="C8" s="19" t="s">
        <v>31</v>
      </c>
      <c r="D8" s="43">
        <v>211641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211641</v>
      </c>
      <c r="O8" s="44">
        <f t="shared" si="2"/>
        <v>308.51457725947523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174193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174193</v>
      </c>
      <c r="O9" s="41">
        <f t="shared" si="2"/>
        <v>253.92565597667638</v>
      </c>
      <c r="P9" s="10"/>
    </row>
    <row r="10" spans="1:16" ht="15">
      <c r="A10" s="12"/>
      <c r="B10" s="42">
        <v>533</v>
      </c>
      <c r="C10" s="19" t="s">
        <v>22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148438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148438</v>
      </c>
      <c r="O10" s="44">
        <f t="shared" si="2"/>
        <v>216.38192419825072</v>
      </c>
      <c r="P10" s="9"/>
    </row>
    <row r="11" spans="1:16" ht="15">
      <c r="A11" s="12"/>
      <c r="B11" s="42">
        <v>534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25755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25755</v>
      </c>
      <c r="O11" s="44">
        <f t="shared" si="2"/>
        <v>37.54373177842566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104313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104313</v>
      </c>
      <c r="O12" s="41">
        <f t="shared" si="2"/>
        <v>152.0597667638484</v>
      </c>
      <c r="P12" s="10"/>
    </row>
    <row r="13" spans="1:16" ht="15">
      <c r="A13" s="12"/>
      <c r="B13" s="42">
        <v>541</v>
      </c>
      <c r="C13" s="19" t="s">
        <v>25</v>
      </c>
      <c r="D13" s="43">
        <v>104313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104313</v>
      </c>
      <c r="O13" s="44">
        <f t="shared" si="2"/>
        <v>152.0597667638484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SUM(D15:D15)</f>
        <v>261434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261434</v>
      </c>
      <c r="O14" s="41">
        <f t="shared" si="2"/>
        <v>381.0991253644315</v>
      </c>
      <c r="P14" s="9"/>
    </row>
    <row r="15" spans="1:16" ht="15.75" thickBot="1">
      <c r="A15" s="12"/>
      <c r="B15" s="42">
        <v>572</v>
      </c>
      <c r="C15" s="19" t="s">
        <v>27</v>
      </c>
      <c r="D15" s="43">
        <v>261434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261434</v>
      </c>
      <c r="O15" s="44">
        <f t="shared" si="2"/>
        <v>381.0991253644315</v>
      </c>
      <c r="P15" s="9"/>
    </row>
    <row r="16" spans="1:119" ht="16.5" thickBot="1">
      <c r="A16" s="13" t="s">
        <v>10</v>
      </c>
      <c r="B16" s="21"/>
      <c r="C16" s="20"/>
      <c r="D16" s="14">
        <f>SUM(D5,D9,D12,D14)</f>
        <v>694014</v>
      </c>
      <c r="E16" s="14">
        <f aca="true" t="shared" si="6" ref="E16:M16">SUM(E5,E9,E12,E14)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174193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868207</v>
      </c>
      <c r="O16" s="35">
        <f t="shared" si="2"/>
        <v>1265.6078717201167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32</v>
      </c>
      <c r="M18" s="90"/>
      <c r="N18" s="90"/>
      <c r="O18" s="39">
        <v>686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130089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130089</v>
      </c>
      <c r="O5" s="30">
        <f aca="true" t="shared" si="2" ref="O5:O15">(N5/O$17)</f>
        <v>168.72762645914398</v>
      </c>
      <c r="P5" s="6"/>
    </row>
    <row r="6" spans="1:16" ht="15">
      <c r="A6" s="12"/>
      <c r="B6" s="42">
        <v>511</v>
      </c>
      <c r="C6" s="19" t="s">
        <v>19</v>
      </c>
      <c r="D6" s="43">
        <v>4500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4500</v>
      </c>
      <c r="O6" s="44">
        <f t="shared" si="2"/>
        <v>5.836575875486381</v>
      </c>
      <c r="P6" s="9"/>
    </row>
    <row r="7" spans="1:16" ht="15">
      <c r="A7" s="12"/>
      <c r="B7" s="42">
        <v>513</v>
      </c>
      <c r="C7" s="19" t="s">
        <v>20</v>
      </c>
      <c r="D7" s="43">
        <v>125589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125589</v>
      </c>
      <c r="O7" s="44">
        <f t="shared" si="2"/>
        <v>162.89105058365757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174120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174120</v>
      </c>
      <c r="O8" s="41">
        <f t="shared" si="2"/>
        <v>225.83657587548637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149083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149083</v>
      </c>
      <c r="O9" s="44">
        <f t="shared" si="2"/>
        <v>193.36316472114137</v>
      </c>
      <c r="P9" s="9"/>
    </row>
    <row r="10" spans="1:16" ht="15">
      <c r="A10" s="12"/>
      <c r="B10" s="42">
        <v>534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25037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25037</v>
      </c>
      <c r="O10" s="44">
        <f t="shared" si="2"/>
        <v>32.47341115434501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68420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68420</v>
      </c>
      <c r="O11" s="41">
        <f t="shared" si="2"/>
        <v>88.74189364461738</v>
      </c>
      <c r="P11" s="10"/>
    </row>
    <row r="12" spans="1:16" ht="15">
      <c r="A12" s="12"/>
      <c r="B12" s="42">
        <v>541</v>
      </c>
      <c r="C12" s="19" t="s">
        <v>25</v>
      </c>
      <c r="D12" s="43">
        <v>68420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68420</v>
      </c>
      <c r="O12" s="44">
        <f t="shared" si="2"/>
        <v>88.74189364461738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72040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72040</v>
      </c>
      <c r="O13" s="41">
        <f t="shared" si="2"/>
        <v>93.43709468223086</v>
      </c>
      <c r="P13" s="9"/>
    </row>
    <row r="14" spans="1:16" ht="15.75" thickBot="1">
      <c r="A14" s="12"/>
      <c r="B14" s="42">
        <v>572</v>
      </c>
      <c r="C14" s="19" t="s">
        <v>27</v>
      </c>
      <c r="D14" s="43">
        <v>72040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72040</v>
      </c>
      <c r="O14" s="44">
        <f t="shared" si="2"/>
        <v>93.43709468223086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270549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174120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444669</v>
      </c>
      <c r="O15" s="35">
        <f t="shared" si="2"/>
        <v>576.7431906614786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28</v>
      </c>
      <c r="M17" s="90"/>
      <c r="N17" s="90"/>
      <c r="O17" s="39">
        <v>771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142820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142820</v>
      </c>
      <c r="O5" s="30">
        <f aca="true" t="shared" si="2" ref="O5:O14">(N5/O$16)</f>
        <v>183.573264781491</v>
      </c>
      <c r="P5" s="6"/>
    </row>
    <row r="6" spans="1:16" ht="15">
      <c r="A6" s="12"/>
      <c r="B6" s="42">
        <v>513</v>
      </c>
      <c r="C6" s="19" t="s">
        <v>20</v>
      </c>
      <c r="D6" s="43">
        <v>142820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142820</v>
      </c>
      <c r="O6" s="44">
        <f t="shared" si="2"/>
        <v>183.573264781491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138354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138354</v>
      </c>
      <c r="O7" s="41">
        <f t="shared" si="2"/>
        <v>177.83290488431876</v>
      </c>
      <c r="P7" s="10"/>
    </row>
    <row r="8" spans="1:16" ht="15">
      <c r="A8" s="12"/>
      <c r="B8" s="42">
        <v>533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113827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113827</v>
      </c>
      <c r="O8" s="44">
        <f t="shared" si="2"/>
        <v>146.30719794344472</v>
      </c>
      <c r="P8" s="9"/>
    </row>
    <row r="9" spans="1:16" ht="15">
      <c r="A9" s="12"/>
      <c r="B9" s="42">
        <v>534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24527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24527</v>
      </c>
      <c r="O9" s="44">
        <f t="shared" si="2"/>
        <v>31.525706940874034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SUM(D11:D11)</f>
        <v>73233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73233</v>
      </c>
      <c r="O10" s="41">
        <f t="shared" si="2"/>
        <v>94.12982005141389</v>
      </c>
      <c r="P10" s="10"/>
    </row>
    <row r="11" spans="1:16" ht="15">
      <c r="A11" s="12"/>
      <c r="B11" s="42">
        <v>541</v>
      </c>
      <c r="C11" s="19" t="s">
        <v>25</v>
      </c>
      <c r="D11" s="43">
        <v>73233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73233</v>
      </c>
      <c r="O11" s="44">
        <f t="shared" si="2"/>
        <v>94.12982005141389</v>
      </c>
      <c r="P11" s="9"/>
    </row>
    <row r="12" spans="1:16" ht="15.75">
      <c r="A12" s="26" t="s">
        <v>26</v>
      </c>
      <c r="B12" s="27"/>
      <c r="C12" s="28"/>
      <c r="D12" s="29">
        <f aca="true" t="shared" si="5" ref="D12:M12">SUM(D13:D13)</f>
        <v>56676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56676</v>
      </c>
      <c r="O12" s="41">
        <f t="shared" si="2"/>
        <v>72.84832904884318</v>
      </c>
      <c r="P12" s="9"/>
    </row>
    <row r="13" spans="1:16" ht="15.75" thickBot="1">
      <c r="A13" s="12"/>
      <c r="B13" s="42">
        <v>572</v>
      </c>
      <c r="C13" s="19" t="s">
        <v>27</v>
      </c>
      <c r="D13" s="43">
        <v>56676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56676</v>
      </c>
      <c r="O13" s="44">
        <f t="shared" si="2"/>
        <v>72.84832904884318</v>
      </c>
      <c r="P13" s="9"/>
    </row>
    <row r="14" spans="1:119" ht="16.5" thickBot="1">
      <c r="A14" s="13" t="s">
        <v>10</v>
      </c>
      <c r="B14" s="21"/>
      <c r="C14" s="20"/>
      <c r="D14" s="14">
        <f>SUM(D5,D7,D10,D12)</f>
        <v>272729</v>
      </c>
      <c r="E14" s="14">
        <f aca="true" t="shared" si="6" ref="E14:M14">SUM(E5,E7,E10,E12)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138354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411083</v>
      </c>
      <c r="O14" s="35">
        <f t="shared" si="2"/>
        <v>528.3843187660668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41</v>
      </c>
      <c r="M16" s="90"/>
      <c r="N16" s="90"/>
      <c r="O16" s="39">
        <v>778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139841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139841</v>
      </c>
      <c r="O5" s="30">
        <f aca="true" t="shared" si="2" ref="O5:O14">(N5/O$16)</f>
        <v>179.97554697554696</v>
      </c>
      <c r="P5" s="6"/>
    </row>
    <row r="6" spans="1:16" ht="15">
      <c r="A6" s="12"/>
      <c r="B6" s="42">
        <v>513</v>
      </c>
      <c r="C6" s="19" t="s">
        <v>20</v>
      </c>
      <c r="D6" s="43">
        <v>139841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139841</v>
      </c>
      <c r="O6" s="44">
        <f t="shared" si="2"/>
        <v>179.97554697554696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133892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133892</v>
      </c>
      <c r="O7" s="41">
        <f t="shared" si="2"/>
        <v>172.3191763191763</v>
      </c>
      <c r="P7" s="10"/>
    </row>
    <row r="8" spans="1:16" ht="15">
      <c r="A8" s="12"/>
      <c r="B8" s="42">
        <v>533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106706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106706</v>
      </c>
      <c r="O8" s="44">
        <f t="shared" si="2"/>
        <v>137.33075933075932</v>
      </c>
      <c r="P8" s="9"/>
    </row>
    <row r="9" spans="1:16" ht="15">
      <c r="A9" s="12"/>
      <c r="B9" s="42">
        <v>534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27186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27186</v>
      </c>
      <c r="O9" s="44">
        <f t="shared" si="2"/>
        <v>34.988416988416986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SUM(D11:D11)</f>
        <v>64430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64430</v>
      </c>
      <c r="O10" s="41">
        <f t="shared" si="2"/>
        <v>82.92149292149293</v>
      </c>
      <c r="P10" s="10"/>
    </row>
    <row r="11" spans="1:16" ht="15">
      <c r="A11" s="12"/>
      <c r="B11" s="42">
        <v>541</v>
      </c>
      <c r="C11" s="19" t="s">
        <v>25</v>
      </c>
      <c r="D11" s="43">
        <v>64430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64430</v>
      </c>
      <c r="O11" s="44">
        <f t="shared" si="2"/>
        <v>82.92149292149293</v>
      </c>
      <c r="P11" s="9"/>
    </row>
    <row r="12" spans="1:16" ht="15.75">
      <c r="A12" s="26" t="s">
        <v>26</v>
      </c>
      <c r="B12" s="27"/>
      <c r="C12" s="28"/>
      <c r="D12" s="29">
        <f aca="true" t="shared" si="5" ref="D12:M12">SUM(D13:D13)</f>
        <v>52694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52694</v>
      </c>
      <c r="O12" s="41">
        <f t="shared" si="2"/>
        <v>67.81724581724582</v>
      </c>
      <c r="P12" s="9"/>
    </row>
    <row r="13" spans="1:16" ht="15.75" thickBot="1">
      <c r="A13" s="12"/>
      <c r="B13" s="42">
        <v>572</v>
      </c>
      <c r="C13" s="19" t="s">
        <v>27</v>
      </c>
      <c r="D13" s="43">
        <v>52694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52694</v>
      </c>
      <c r="O13" s="44">
        <f t="shared" si="2"/>
        <v>67.81724581724582</v>
      </c>
      <c r="P13" s="9"/>
    </row>
    <row r="14" spans="1:119" ht="16.5" thickBot="1">
      <c r="A14" s="13" t="s">
        <v>10</v>
      </c>
      <c r="B14" s="21"/>
      <c r="C14" s="20"/>
      <c r="D14" s="14">
        <f>SUM(D5,D7,D10,D12)</f>
        <v>256965</v>
      </c>
      <c r="E14" s="14">
        <f aca="true" t="shared" si="6" ref="E14:M14">SUM(E5,E7,E10,E12)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133892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390857</v>
      </c>
      <c r="O14" s="35">
        <f t="shared" si="2"/>
        <v>503.03346203346206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52</v>
      </c>
      <c r="M16" s="90"/>
      <c r="N16" s="90"/>
      <c r="O16" s="39">
        <v>777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140933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140933</v>
      </c>
      <c r="O5" s="30">
        <f aca="true" t="shared" si="2" ref="O5:O14">(N5/O$16)</f>
        <v>208.17282127031018</v>
      </c>
      <c r="P5" s="6"/>
    </row>
    <row r="6" spans="1:16" ht="15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10.635155096011816</v>
      </c>
      <c r="P6" s="9"/>
    </row>
    <row r="7" spans="1:16" ht="15">
      <c r="A7" s="12"/>
      <c r="B7" s="42">
        <v>513</v>
      </c>
      <c r="C7" s="19" t="s">
        <v>20</v>
      </c>
      <c r="D7" s="43">
        <v>133733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133733</v>
      </c>
      <c r="O7" s="44">
        <f t="shared" si="2"/>
        <v>197.53766617429838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205555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205555</v>
      </c>
      <c r="O8" s="41">
        <f t="shared" si="2"/>
        <v>303.62629246676516</v>
      </c>
      <c r="P8" s="10"/>
    </row>
    <row r="9" spans="1:16" ht="15">
      <c r="A9" s="12"/>
      <c r="B9" s="42">
        <v>536</v>
      </c>
      <c r="C9" s="19" t="s">
        <v>64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205555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205555</v>
      </c>
      <c r="O9" s="44">
        <f t="shared" si="2"/>
        <v>303.62629246676516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SUM(D11:D11)</f>
        <v>547123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547123</v>
      </c>
      <c r="O10" s="41">
        <f t="shared" si="2"/>
        <v>808.1580502215658</v>
      </c>
      <c r="P10" s="10"/>
    </row>
    <row r="11" spans="1:16" ht="15">
      <c r="A11" s="12"/>
      <c r="B11" s="42">
        <v>541</v>
      </c>
      <c r="C11" s="19" t="s">
        <v>46</v>
      </c>
      <c r="D11" s="43">
        <v>547123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547123</v>
      </c>
      <c r="O11" s="44">
        <f t="shared" si="2"/>
        <v>808.1580502215658</v>
      </c>
      <c r="P11" s="9"/>
    </row>
    <row r="12" spans="1:16" ht="15.75">
      <c r="A12" s="26" t="s">
        <v>26</v>
      </c>
      <c r="B12" s="27"/>
      <c r="C12" s="28"/>
      <c r="D12" s="29">
        <f aca="true" t="shared" si="5" ref="D12:M12">SUM(D13:D13)</f>
        <v>30738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30738</v>
      </c>
      <c r="O12" s="41">
        <f t="shared" si="2"/>
        <v>45.40324963072378</v>
      </c>
      <c r="P12" s="9"/>
    </row>
    <row r="13" spans="1:16" ht="15.75" thickBot="1">
      <c r="A13" s="12"/>
      <c r="B13" s="42">
        <v>572</v>
      </c>
      <c r="C13" s="19" t="s">
        <v>47</v>
      </c>
      <c r="D13" s="43">
        <v>30738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30738</v>
      </c>
      <c r="O13" s="44">
        <f t="shared" si="2"/>
        <v>45.40324963072378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718794</v>
      </c>
      <c r="E14" s="14">
        <f aca="true" t="shared" si="6" ref="E14:M14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205555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924349</v>
      </c>
      <c r="O14" s="35">
        <f t="shared" si="2"/>
        <v>1365.360413589365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65</v>
      </c>
      <c r="M16" s="90"/>
      <c r="N16" s="90"/>
      <c r="O16" s="39">
        <v>677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33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245512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245512</v>
      </c>
      <c r="O5" s="30">
        <f aca="true" t="shared" si="2" ref="O5:O15">(N5/O$17)</f>
        <v>372.5523520485584</v>
      </c>
      <c r="P5" s="6"/>
    </row>
    <row r="6" spans="1:16" ht="15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10.925644916540213</v>
      </c>
      <c r="P6" s="9"/>
    </row>
    <row r="7" spans="1:16" ht="15">
      <c r="A7" s="12"/>
      <c r="B7" s="42">
        <v>513</v>
      </c>
      <c r="C7" s="19" t="s">
        <v>20</v>
      </c>
      <c r="D7" s="43">
        <v>238312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238312</v>
      </c>
      <c r="O7" s="44">
        <f t="shared" si="2"/>
        <v>361.6267071320182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168651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168651</v>
      </c>
      <c r="O8" s="41">
        <f t="shared" si="2"/>
        <v>255.9195751138088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131899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131899</v>
      </c>
      <c r="O9" s="44">
        <f t="shared" si="2"/>
        <v>200.15022761760244</v>
      </c>
      <c r="P9" s="9"/>
    </row>
    <row r="10" spans="1:16" ht="15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36752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36752</v>
      </c>
      <c r="O10" s="44">
        <f t="shared" si="2"/>
        <v>55.76934749620637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130743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130743</v>
      </c>
      <c r="O11" s="41">
        <f t="shared" si="2"/>
        <v>198.3960546282246</v>
      </c>
      <c r="P11" s="10"/>
    </row>
    <row r="12" spans="1:16" ht="15">
      <c r="A12" s="12"/>
      <c r="B12" s="42">
        <v>541</v>
      </c>
      <c r="C12" s="19" t="s">
        <v>46</v>
      </c>
      <c r="D12" s="43">
        <v>130743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130743</v>
      </c>
      <c r="O12" s="44">
        <f t="shared" si="2"/>
        <v>198.3960546282246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31426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31426</v>
      </c>
      <c r="O13" s="41">
        <f t="shared" si="2"/>
        <v>47.68740515933232</v>
      </c>
      <c r="P13" s="9"/>
    </row>
    <row r="14" spans="1:16" ht="15.75" thickBot="1">
      <c r="A14" s="12"/>
      <c r="B14" s="42">
        <v>572</v>
      </c>
      <c r="C14" s="19" t="s">
        <v>47</v>
      </c>
      <c r="D14" s="43">
        <v>31426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31426</v>
      </c>
      <c r="O14" s="44">
        <f t="shared" si="2"/>
        <v>47.68740515933232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407681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168651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576332</v>
      </c>
      <c r="O15" s="35">
        <f t="shared" si="2"/>
        <v>874.5553869499241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62</v>
      </c>
      <c r="M17" s="90"/>
      <c r="N17" s="90"/>
      <c r="O17" s="39">
        <v>659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168183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168183</v>
      </c>
      <c r="O5" s="30">
        <f aca="true" t="shared" si="2" ref="O5:O15">(N5/O$17)</f>
        <v>241.64224137931035</v>
      </c>
      <c r="P5" s="6"/>
    </row>
    <row r="6" spans="1:16" ht="15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10.344827586206897</v>
      </c>
      <c r="P6" s="9"/>
    </row>
    <row r="7" spans="1:16" ht="15">
      <c r="A7" s="12"/>
      <c r="B7" s="42">
        <v>513</v>
      </c>
      <c r="C7" s="19" t="s">
        <v>20</v>
      </c>
      <c r="D7" s="43">
        <v>160983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160983</v>
      </c>
      <c r="O7" s="44">
        <f t="shared" si="2"/>
        <v>231.29741379310346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196711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196711</v>
      </c>
      <c r="O8" s="41">
        <f t="shared" si="2"/>
        <v>282.6307471264368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173245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173245</v>
      </c>
      <c r="O9" s="44">
        <f t="shared" si="2"/>
        <v>248.91522988505747</v>
      </c>
      <c r="P9" s="9"/>
    </row>
    <row r="10" spans="1:16" ht="15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23466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23466</v>
      </c>
      <c r="O10" s="44">
        <f t="shared" si="2"/>
        <v>33.71551724137931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86431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86431</v>
      </c>
      <c r="O11" s="41">
        <f t="shared" si="2"/>
        <v>124.18247126436782</v>
      </c>
      <c r="P11" s="10"/>
    </row>
    <row r="12" spans="1:16" ht="15">
      <c r="A12" s="12"/>
      <c r="B12" s="42">
        <v>541</v>
      </c>
      <c r="C12" s="19" t="s">
        <v>46</v>
      </c>
      <c r="D12" s="43">
        <v>86431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86431</v>
      </c>
      <c r="O12" s="44">
        <f t="shared" si="2"/>
        <v>124.18247126436782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22098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22098</v>
      </c>
      <c r="O13" s="41">
        <f t="shared" si="2"/>
        <v>31.75</v>
      </c>
      <c r="P13" s="9"/>
    </row>
    <row r="14" spans="1:16" ht="15.75" thickBot="1">
      <c r="A14" s="12"/>
      <c r="B14" s="42">
        <v>572</v>
      </c>
      <c r="C14" s="19" t="s">
        <v>47</v>
      </c>
      <c r="D14" s="43">
        <v>22098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22098</v>
      </c>
      <c r="O14" s="44">
        <f t="shared" si="2"/>
        <v>31.75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276712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196711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473423</v>
      </c>
      <c r="O15" s="35">
        <f t="shared" si="2"/>
        <v>680.205459770115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696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86207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86207</v>
      </c>
      <c r="O5" s="30">
        <f aca="true" t="shared" si="2" ref="O5:O17">(N5/O$19)</f>
        <v>122.62731152204836</v>
      </c>
      <c r="P5" s="6"/>
    </row>
    <row r="6" spans="1:16" ht="15">
      <c r="A6" s="12"/>
      <c r="B6" s="42">
        <v>511</v>
      </c>
      <c r="C6" s="19" t="s">
        <v>19</v>
      </c>
      <c r="D6" s="43">
        <v>31645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31645</v>
      </c>
      <c r="O6" s="44">
        <f t="shared" si="2"/>
        <v>45.014224751066855</v>
      </c>
      <c r="P6" s="9"/>
    </row>
    <row r="7" spans="1:16" ht="15">
      <c r="A7" s="12"/>
      <c r="B7" s="42">
        <v>513</v>
      </c>
      <c r="C7" s="19" t="s">
        <v>20</v>
      </c>
      <c r="D7" s="43">
        <v>54562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54562</v>
      </c>
      <c r="O7" s="44">
        <f t="shared" si="2"/>
        <v>77.61308677098151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247477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247477</v>
      </c>
      <c r="O8" s="41">
        <f t="shared" si="2"/>
        <v>352.0298719772404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202820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202820</v>
      </c>
      <c r="O9" s="44">
        <f t="shared" si="2"/>
        <v>288.5064011379801</v>
      </c>
      <c r="P9" s="9"/>
    </row>
    <row r="10" spans="1:16" ht="15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44657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44657</v>
      </c>
      <c r="O10" s="44">
        <f t="shared" si="2"/>
        <v>63.52347083926031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84026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84026</v>
      </c>
      <c r="O11" s="41">
        <f t="shared" si="2"/>
        <v>119.52489331436699</v>
      </c>
      <c r="P11" s="10"/>
    </row>
    <row r="12" spans="1:16" ht="15">
      <c r="A12" s="12"/>
      <c r="B12" s="42">
        <v>541</v>
      </c>
      <c r="C12" s="19" t="s">
        <v>46</v>
      </c>
      <c r="D12" s="43">
        <v>84026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84026</v>
      </c>
      <c r="O12" s="44">
        <f t="shared" si="2"/>
        <v>119.52489331436699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21951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21951</v>
      </c>
      <c r="O13" s="41">
        <f t="shared" si="2"/>
        <v>31.22475106685633</v>
      </c>
      <c r="P13" s="9"/>
    </row>
    <row r="14" spans="1:16" ht="15">
      <c r="A14" s="12"/>
      <c r="B14" s="42">
        <v>572</v>
      </c>
      <c r="C14" s="19" t="s">
        <v>47</v>
      </c>
      <c r="D14" s="43">
        <v>21951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21951</v>
      </c>
      <c r="O14" s="44">
        <f t="shared" si="2"/>
        <v>31.22475106685633</v>
      </c>
      <c r="P14" s="9"/>
    </row>
    <row r="15" spans="1:16" ht="15.75">
      <c r="A15" s="26" t="s">
        <v>48</v>
      </c>
      <c r="B15" s="27"/>
      <c r="C15" s="28"/>
      <c r="D15" s="29">
        <f aca="true" t="shared" si="6" ref="D15:M15">SUM(D16:D16)</f>
        <v>37500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37500</v>
      </c>
      <c r="O15" s="41">
        <f t="shared" si="2"/>
        <v>53.34281650071124</v>
      </c>
      <c r="P15" s="9"/>
    </row>
    <row r="16" spans="1:16" ht="15.75" thickBot="1">
      <c r="A16" s="12"/>
      <c r="B16" s="42">
        <v>581</v>
      </c>
      <c r="C16" s="19" t="s">
        <v>49</v>
      </c>
      <c r="D16" s="43">
        <v>37500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37500</v>
      </c>
      <c r="O16" s="44">
        <f t="shared" si="2"/>
        <v>53.34281650071124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229684</v>
      </c>
      <c r="E17" s="14">
        <f aca="true" t="shared" si="7" ref="E17:M1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247477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477161</v>
      </c>
      <c r="O17" s="35">
        <f t="shared" si="2"/>
        <v>678.7496443812233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58</v>
      </c>
      <c r="M19" s="90"/>
      <c r="N19" s="90"/>
      <c r="O19" s="39">
        <v>703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132317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132317</v>
      </c>
      <c r="O5" s="30">
        <f aca="true" t="shared" si="2" ref="O5:O15">(N5/O$17)</f>
        <v>191.4862518089725</v>
      </c>
      <c r="P5" s="6"/>
    </row>
    <row r="6" spans="1:16" ht="15">
      <c r="A6" s="12"/>
      <c r="B6" s="42">
        <v>511</v>
      </c>
      <c r="C6" s="19" t="s">
        <v>19</v>
      </c>
      <c r="D6" s="43">
        <v>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7200</v>
      </c>
      <c r="O6" s="44">
        <f t="shared" si="2"/>
        <v>10.419681620839363</v>
      </c>
      <c r="P6" s="9"/>
    </row>
    <row r="7" spans="1:16" ht="15">
      <c r="A7" s="12"/>
      <c r="B7" s="42">
        <v>513</v>
      </c>
      <c r="C7" s="19" t="s">
        <v>20</v>
      </c>
      <c r="D7" s="43">
        <v>125117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125117</v>
      </c>
      <c r="O7" s="44">
        <f t="shared" si="2"/>
        <v>181.06657018813314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209084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209084</v>
      </c>
      <c r="O8" s="41">
        <f t="shared" si="2"/>
        <v>302.5817655571635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186201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186201</v>
      </c>
      <c r="O9" s="44">
        <f t="shared" si="2"/>
        <v>269.465991316932</v>
      </c>
      <c r="P9" s="9"/>
    </row>
    <row r="10" spans="1:16" ht="15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22883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22883</v>
      </c>
      <c r="O10" s="44">
        <f t="shared" si="2"/>
        <v>33.11577424023155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86743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86743</v>
      </c>
      <c r="O11" s="41">
        <f t="shared" si="2"/>
        <v>125.53256150506512</v>
      </c>
      <c r="P11" s="10"/>
    </row>
    <row r="12" spans="1:16" ht="15">
      <c r="A12" s="12"/>
      <c r="B12" s="42">
        <v>541</v>
      </c>
      <c r="C12" s="19" t="s">
        <v>46</v>
      </c>
      <c r="D12" s="43">
        <v>86743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86743</v>
      </c>
      <c r="O12" s="44">
        <f t="shared" si="2"/>
        <v>125.53256150506512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23032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23032</v>
      </c>
      <c r="O13" s="41">
        <f t="shared" si="2"/>
        <v>33.33140376266281</v>
      </c>
      <c r="P13" s="9"/>
    </row>
    <row r="14" spans="1:16" ht="15.75" thickBot="1">
      <c r="A14" s="12"/>
      <c r="B14" s="42">
        <v>572</v>
      </c>
      <c r="C14" s="19" t="s">
        <v>47</v>
      </c>
      <c r="D14" s="43">
        <v>23032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23032</v>
      </c>
      <c r="O14" s="44">
        <f t="shared" si="2"/>
        <v>33.33140376266281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242092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209084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451176</v>
      </c>
      <c r="O15" s="35">
        <f t="shared" si="2"/>
        <v>652.931982633864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56</v>
      </c>
      <c r="M17" s="90"/>
      <c r="N17" s="90"/>
      <c r="O17" s="39">
        <v>691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121544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121544</v>
      </c>
      <c r="O5" s="30">
        <f aca="true" t="shared" si="2" ref="O5:O17">(N5/O$19)</f>
        <v>175.38816738816737</v>
      </c>
      <c r="P5" s="6"/>
    </row>
    <row r="6" spans="1:16" ht="15">
      <c r="A6" s="12"/>
      <c r="B6" s="42">
        <v>511</v>
      </c>
      <c r="C6" s="19" t="s">
        <v>19</v>
      </c>
      <c r="D6" s="43">
        <v>6300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6300</v>
      </c>
      <c r="O6" s="44">
        <f t="shared" si="2"/>
        <v>9.090909090909092</v>
      </c>
      <c r="P6" s="9"/>
    </row>
    <row r="7" spans="1:16" ht="15">
      <c r="A7" s="12"/>
      <c r="B7" s="42">
        <v>513</v>
      </c>
      <c r="C7" s="19" t="s">
        <v>20</v>
      </c>
      <c r="D7" s="43">
        <v>115244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115244</v>
      </c>
      <c r="O7" s="44">
        <f t="shared" si="2"/>
        <v>166.2972582972583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206386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206386</v>
      </c>
      <c r="O8" s="41">
        <f t="shared" si="2"/>
        <v>297.8152958152958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183037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183037</v>
      </c>
      <c r="O9" s="44">
        <f t="shared" si="2"/>
        <v>264.12265512265515</v>
      </c>
      <c r="P9" s="9"/>
    </row>
    <row r="10" spans="1:16" ht="15">
      <c r="A10" s="12"/>
      <c r="B10" s="42">
        <v>534</v>
      </c>
      <c r="C10" s="19" t="s">
        <v>45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23349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23349</v>
      </c>
      <c r="O10" s="44">
        <f t="shared" si="2"/>
        <v>33.692640692640694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86175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86175</v>
      </c>
      <c r="O11" s="41">
        <f t="shared" si="2"/>
        <v>124.35064935064935</v>
      </c>
      <c r="P11" s="10"/>
    </row>
    <row r="12" spans="1:16" ht="15">
      <c r="A12" s="12"/>
      <c r="B12" s="42">
        <v>541</v>
      </c>
      <c r="C12" s="19" t="s">
        <v>46</v>
      </c>
      <c r="D12" s="43">
        <v>86175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86175</v>
      </c>
      <c r="O12" s="44">
        <f t="shared" si="2"/>
        <v>124.35064935064935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24159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24159</v>
      </c>
      <c r="O13" s="41">
        <f t="shared" si="2"/>
        <v>34.86147186147186</v>
      </c>
      <c r="P13" s="9"/>
    </row>
    <row r="14" spans="1:16" ht="15">
      <c r="A14" s="12"/>
      <c r="B14" s="42">
        <v>572</v>
      </c>
      <c r="C14" s="19" t="s">
        <v>47</v>
      </c>
      <c r="D14" s="43">
        <v>24159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24159</v>
      </c>
      <c r="O14" s="44">
        <f t="shared" si="2"/>
        <v>34.86147186147186</v>
      </c>
      <c r="P14" s="9"/>
    </row>
    <row r="15" spans="1:16" ht="15.75">
      <c r="A15" s="26" t="s">
        <v>48</v>
      </c>
      <c r="B15" s="27"/>
      <c r="C15" s="28"/>
      <c r="D15" s="29">
        <f aca="true" t="shared" si="6" ref="D15:M15">SUM(D16:D16)</f>
        <v>15000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15000</v>
      </c>
      <c r="O15" s="41">
        <f t="shared" si="2"/>
        <v>21.645021645021647</v>
      </c>
      <c r="P15" s="9"/>
    </row>
    <row r="16" spans="1:16" ht="15.75" thickBot="1">
      <c r="A16" s="12"/>
      <c r="B16" s="42">
        <v>581</v>
      </c>
      <c r="C16" s="19" t="s">
        <v>49</v>
      </c>
      <c r="D16" s="43">
        <v>15000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15000</v>
      </c>
      <c r="O16" s="44">
        <f t="shared" si="2"/>
        <v>21.645021645021647</v>
      </c>
      <c r="P16" s="9"/>
    </row>
    <row r="17" spans="1:119" ht="16.5" thickBot="1">
      <c r="A17" s="13" t="s">
        <v>10</v>
      </c>
      <c r="B17" s="21"/>
      <c r="C17" s="20"/>
      <c r="D17" s="14">
        <f>SUM(D5,D8,D11,D13,D15)</f>
        <v>246878</v>
      </c>
      <c r="E17" s="14">
        <f aca="true" t="shared" si="7" ref="E17:M17">SUM(E5,E8,E11,E13,E15)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206386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453264</v>
      </c>
      <c r="O17" s="35">
        <f t="shared" si="2"/>
        <v>654.060606060606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54</v>
      </c>
      <c r="M19" s="90"/>
      <c r="N19" s="90"/>
      <c r="O19" s="39">
        <v>693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109163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7">SUM(D5:M5)</f>
        <v>109163</v>
      </c>
      <c r="O5" s="58">
        <f aca="true" t="shared" si="2" ref="O5:O17">(N5/O$19)</f>
        <v>161.72296296296295</v>
      </c>
      <c r="P5" s="59"/>
    </row>
    <row r="6" spans="1:16" ht="15">
      <c r="A6" s="61"/>
      <c r="B6" s="62">
        <v>511</v>
      </c>
      <c r="C6" s="63" t="s">
        <v>19</v>
      </c>
      <c r="D6" s="64">
        <v>6175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6175</v>
      </c>
      <c r="O6" s="65">
        <f t="shared" si="2"/>
        <v>9.148148148148149</v>
      </c>
      <c r="P6" s="66"/>
    </row>
    <row r="7" spans="1:16" ht="15">
      <c r="A7" s="61"/>
      <c r="B7" s="62">
        <v>513</v>
      </c>
      <c r="C7" s="63" t="s">
        <v>20</v>
      </c>
      <c r="D7" s="64">
        <v>102988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102988</v>
      </c>
      <c r="O7" s="65">
        <f t="shared" si="2"/>
        <v>152.57481481481483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SUM(D9:D10)</f>
        <v>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207085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207085</v>
      </c>
      <c r="O8" s="72">
        <f t="shared" si="2"/>
        <v>306.7925925925926</v>
      </c>
      <c r="P8" s="73"/>
    </row>
    <row r="9" spans="1:16" ht="15">
      <c r="A9" s="61"/>
      <c r="B9" s="62">
        <v>533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180954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180954</v>
      </c>
      <c r="O9" s="65">
        <f t="shared" si="2"/>
        <v>268.08</v>
      </c>
      <c r="P9" s="66"/>
    </row>
    <row r="10" spans="1:16" ht="15">
      <c r="A10" s="61"/>
      <c r="B10" s="62">
        <v>534</v>
      </c>
      <c r="C10" s="63" t="s">
        <v>45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26131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26131</v>
      </c>
      <c r="O10" s="65">
        <f t="shared" si="2"/>
        <v>38.71259259259259</v>
      </c>
      <c r="P10" s="66"/>
    </row>
    <row r="11" spans="1:16" ht="15.75">
      <c r="A11" s="67" t="s">
        <v>24</v>
      </c>
      <c r="B11" s="68"/>
      <c r="C11" s="69"/>
      <c r="D11" s="70">
        <f aca="true" t="shared" si="4" ref="D11:M11">SUM(D12:D12)</f>
        <v>115672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0">
        <f t="shared" si="1"/>
        <v>115672</v>
      </c>
      <c r="O11" s="72">
        <f t="shared" si="2"/>
        <v>171.36592592592592</v>
      </c>
      <c r="P11" s="73"/>
    </row>
    <row r="12" spans="1:16" ht="15">
      <c r="A12" s="61"/>
      <c r="B12" s="62">
        <v>541</v>
      </c>
      <c r="C12" s="63" t="s">
        <v>46</v>
      </c>
      <c r="D12" s="64">
        <v>115672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115672</v>
      </c>
      <c r="O12" s="65">
        <f t="shared" si="2"/>
        <v>171.36592592592592</v>
      </c>
      <c r="P12" s="66"/>
    </row>
    <row r="13" spans="1:16" ht="15.75">
      <c r="A13" s="67" t="s">
        <v>26</v>
      </c>
      <c r="B13" s="68"/>
      <c r="C13" s="69"/>
      <c r="D13" s="70">
        <f aca="true" t="shared" si="5" ref="D13:M13">SUM(D14:D14)</f>
        <v>17099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17099</v>
      </c>
      <c r="O13" s="72">
        <f t="shared" si="2"/>
        <v>25.33185185185185</v>
      </c>
      <c r="P13" s="66"/>
    </row>
    <row r="14" spans="1:16" ht="15">
      <c r="A14" s="61"/>
      <c r="B14" s="62">
        <v>572</v>
      </c>
      <c r="C14" s="63" t="s">
        <v>47</v>
      </c>
      <c r="D14" s="64">
        <v>17099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17099</v>
      </c>
      <c r="O14" s="65">
        <f t="shared" si="2"/>
        <v>25.33185185185185</v>
      </c>
      <c r="P14" s="66"/>
    </row>
    <row r="15" spans="1:16" ht="15.75">
      <c r="A15" s="67" t="s">
        <v>48</v>
      </c>
      <c r="B15" s="68"/>
      <c r="C15" s="69"/>
      <c r="D15" s="70">
        <f aca="true" t="shared" si="6" ref="D15:M15">SUM(D16:D16)</f>
        <v>25000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25000</v>
      </c>
      <c r="O15" s="72">
        <f t="shared" si="2"/>
        <v>37.03703703703704</v>
      </c>
      <c r="P15" s="66"/>
    </row>
    <row r="16" spans="1:16" ht="15.75" thickBot="1">
      <c r="A16" s="61"/>
      <c r="B16" s="62">
        <v>581</v>
      </c>
      <c r="C16" s="63" t="s">
        <v>49</v>
      </c>
      <c r="D16" s="64">
        <v>25000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25000</v>
      </c>
      <c r="O16" s="65">
        <f t="shared" si="2"/>
        <v>37.03703703703704</v>
      </c>
      <c r="P16" s="66"/>
    </row>
    <row r="17" spans="1:119" ht="16.5" thickBot="1">
      <c r="A17" s="74" t="s">
        <v>10</v>
      </c>
      <c r="B17" s="75"/>
      <c r="C17" s="76"/>
      <c r="D17" s="77">
        <f>SUM(D5,D8,D11,D13,D15)</f>
        <v>266934</v>
      </c>
      <c r="E17" s="77">
        <f aca="true" t="shared" si="7" ref="E17:M17">SUM(E5,E8,E11,E13,E15)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207085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474019</v>
      </c>
      <c r="O17" s="78">
        <f t="shared" si="2"/>
        <v>702.2503703703703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5" ht="15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5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50</v>
      </c>
      <c r="M19" s="114"/>
      <c r="N19" s="114"/>
      <c r="O19" s="88">
        <v>675</v>
      </c>
    </row>
    <row r="20" spans="1:15" ht="1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ht="15.75" customHeight="1" thickBot="1">
      <c r="A21" s="118" t="s">
        <v>33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134915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134915</v>
      </c>
      <c r="O5" s="30">
        <f aca="true" t="shared" si="2" ref="O5:O15">(N5/O$17)</f>
        <v>198.1130690161527</v>
      </c>
      <c r="P5" s="6"/>
    </row>
    <row r="6" spans="1:16" ht="15">
      <c r="A6" s="12"/>
      <c r="B6" s="42">
        <v>511</v>
      </c>
      <c r="C6" s="19" t="s">
        <v>19</v>
      </c>
      <c r="D6" s="43">
        <v>6425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6425</v>
      </c>
      <c r="O6" s="44">
        <f t="shared" si="2"/>
        <v>9.434654919236417</v>
      </c>
      <c r="P6" s="9"/>
    </row>
    <row r="7" spans="1:16" ht="15">
      <c r="A7" s="12"/>
      <c r="B7" s="42">
        <v>513</v>
      </c>
      <c r="C7" s="19" t="s">
        <v>20</v>
      </c>
      <c r="D7" s="43">
        <v>128490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128490</v>
      </c>
      <c r="O7" s="44">
        <f t="shared" si="2"/>
        <v>188.6784140969163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167245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167245</v>
      </c>
      <c r="O8" s="41">
        <f t="shared" si="2"/>
        <v>245.58737151248164</v>
      </c>
      <c r="P8" s="10"/>
    </row>
    <row r="9" spans="1:16" ht="15">
      <c r="A9" s="12"/>
      <c r="B9" s="42">
        <v>533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141114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141114</v>
      </c>
      <c r="O9" s="44">
        <f t="shared" si="2"/>
        <v>207.215859030837</v>
      </c>
      <c r="P9" s="9"/>
    </row>
    <row r="10" spans="1:16" ht="15">
      <c r="A10" s="12"/>
      <c r="B10" s="42">
        <v>534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26131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26131</v>
      </c>
      <c r="O10" s="44">
        <f t="shared" si="2"/>
        <v>38.37151248164464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113802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113802</v>
      </c>
      <c r="O11" s="41">
        <f t="shared" si="2"/>
        <v>167.11013215859032</v>
      </c>
      <c r="P11" s="10"/>
    </row>
    <row r="12" spans="1:16" ht="15">
      <c r="A12" s="12"/>
      <c r="B12" s="42">
        <v>541</v>
      </c>
      <c r="C12" s="19" t="s">
        <v>25</v>
      </c>
      <c r="D12" s="43">
        <v>113802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113802</v>
      </c>
      <c r="O12" s="44">
        <f t="shared" si="2"/>
        <v>167.11013215859032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16449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16449</v>
      </c>
      <c r="O13" s="41">
        <f t="shared" si="2"/>
        <v>24.154185022026432</v>
      </c>
      <c r="P13" s="9"/>
    </row>
    <row r="14" spans="1:16" ht="15.75" thickBot="1">
      <c r="A14" s="12"/>
      <c r="B14" s="42">
        <v>572</v>
      </c>
      <c r="C14" s="19" t="s">
        <v>27</v>
      </c>
      <c r="D14" s="43">
        <v>16449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16449</v>
      </c>
      <c r="O14" s="44">
        <f t="shared" si="2"/>
        <v>24.154185022026432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265166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167245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432411</v>
      </c>
      <c r="O15" s="35">
        <f t="shared" si="2"/>
        <v>634.9647577092511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43</v>
      </c>
      <c r="M17" s="90"/>
      <c r="N17" s="90"/>
      <c r="O17" s="39">
        <v>681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2022-11-08T17:31:26Z</cp:lastPrinted>
  <dcterms:created xsi:type="dcterms:W3CDTF">2000-08-31T21:26:31Z</dcterms:created>
  <dcterms:modified xsi:type="dcterms:W3CDTF">2022-11-08T17:31:30Z</dcterms:modified>
  <cp:category/>
  <cp:version/>
  <cp:contentType/>
  <cp:contentStatus/>
</cp:coreProperties>
</file>