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'2008'!$A$1:$O$35</definedName>
    <definedName name="_xlnm.Print_Area" localSheetId="12">'2009'!$A$1:$O$35</definedName>
    <definedName name="_xlnm.Print_Area" localSheetId="11">'2010'!$A$1:$O$35</definedName>
    <definedName name="_xlnm.Print_Area" localSheetId="10">'2011'!$A$1:$O$33</definedName>
    <definedName name="_xlnm.Print_Area" localSheetId="9">'2012'!$A$1:$O$34</definedName>
    <definedName name="_xlnm.Print_Area" localSheetId="8">'2013'!$A$1:$O$31</definedName>
    <definedName name="_xlnm.Print_Area" localSheetId="7">'2014'!$A$1:$O$35</definedName>
    <definedName name="_xlnm.Print_Area" localSheetId="6">'2015'!$A$1:$O$34</definedName>
    <definedName name="_xlnm.Print_Area" localSheetId="5">'2016'!$A$1:$O$32</definedName>
    <definedName name="_xlnm.Print_Area" localSheetId="4">'2017'!$A$1:$O$33</definedName>
    <definedName name="_xlnm.Print_Area" localSheetId="3">'2018'!$A$1:$O$33</definedName>
    <definedName name="_xlnm.Print_Area" localSheetId="2">'2019'!$A$1:$O$34</definedName>
    <definedName name="_xlnm.Print_Area" localSheetId="1">'2020'!$A$1:$O$36</definedName>
    <definedName name="_xlnm.Print_Area" localSheetId="0">'2021'!$A$1:$P$35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<sst xmlns="http://schemas.openxmlformats.org/spreadsheetml/2006/main" count="644" uniqueCount="105">
  <si>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</si>
  <si>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</si>
  <si>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</si>
  <si>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</si>
  <si>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</si>
  <si>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</si>
  <si>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</si>
  <si>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</si>
  <si>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</si>
  <si>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</si>
  <si>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</si>
  <si>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Water</t>
  </si>
  <si>
    <t>Communications Services Taxes</t>
  </si>
  <si>
    <t>Permits, Fees, and Special Assessments</t>
  </si>
  <si>
    <t>Other Permits, Fees, and Special Assessments</t>
  </si>
  <si>
    <t>Federal Grant - Public Safety</t>
  </si>
  <si>
    <t>Intergovernmental Revenue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</si>
  <si>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</si>
  <si>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</si>
  <si>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</si>
  <si>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</si>
  <si>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</si>
  <si>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</si>
  <si>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</si>
  <si>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</si>
  <si>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</si>
  <si>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</si>
  <si>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</si>
  <si>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</si>
  <si>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Physical Environment - Water Utility</t>
  </si>
  <si>
    <t>Physical Environment - Garbage / Solid Waste</t>
  </si>
  <si>
    <t>Physical Environment - Other Physical Environment Charges</t>
  </si>
  <si>
    <t>Total - All Account Codes</t>
  </si>
  <si>
    <t>Local Fiscal Year Ended September 30, 2009</t>
  </si>
  <si>
    <t>Fines - Local Ordinance Violations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</si>
  <si>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</si>
  <si>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</si>
  <si>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</si>
  <si>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</si>
  <si>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</si>
  <si>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</si>
  <si>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</si>
  <si>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</si>
  <si>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</si>
  <si>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</si>
  <si>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Greensboro Revenues Reported by Account Code and Fund Type</t>
  </si>
  <si>
    <t>Local Fiscal Year Ended September 30, 2010</t>
  </si>
  <si>
    <t>State Grant - Public Safety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</si>
  <si>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</si>
  <si>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</si>
  <si>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</si>
  <si>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</si>
  <si>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</si>
  <si>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Federal Grant - Physical Environment - Water Supply System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</si>
  <si>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</si>
  <si>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</si>
  <si>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</si>
  <si>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</si>
  <si>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Water Supply System</t>
  </si>
  <si>
    <t>Grants from Other Local Units - Transportation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</si>
  <si>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</si>
  <si>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</si>
  <si>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</si>
  <si>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</si>
  <si>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</si>
  <si>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</si>
  <si>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2013 Municipal Population:</t>
  </si>
  <si>
    <t>Local Fiscal Year Ended September 30, 2014</t>
  </si>
  <si>
    <t>State Shared Revenues - General Government - Alcoholic Beverage License Tax</t>
  </si>
  <si>
    <t>Other Sources</t>
  </si>
  <si>
    <t>Non-Operating - Inter-Fund Group Transfers In</t>
  </si>
  <si>
    <t>2014 Municipal Population:</t>
  </si>
  <si>
    <t>Local Fiscal Year Ended September 30, 2015</t>
  </si>
  <si>
    <t>2015 Municipal Population:</t>
  </si>
  <si>
    <t>Local Fiscal Year Ended September 30, 2016</t>
  </si>
  <si>
    <t>Federal Grant - Physical Environment - Other Physical Environment</t>
  </si>
  <si>
    <t>2016 Municipal Population:</t>
  </si>
  <si>
    <t>Local Fiscal Year Ended September 30, 2017</t>
  </si>
  <si>
    <t>First Local Option Fuel Tax (1 to 6 Cents)</t>
  </si>
  <si>
    <t>Utility Service Tax - Electricity</t>
  </si>
  <si>
    <t>Utility Service Tax - Propane</t>
  </si>
  <si>
    <t>Local Business Tax (Chapter 205, F.S.)</t>
  </si>
  <si>
    <t>Court-Ordered Judgments and Fines - As Decided by County Court Criminal</t>
  </si>
  <si>
    <t>Other Miscellaneous Revenues - Settlements</t>
  </si>
  <si>
    <t>2017 Municipal Population:</t>
  </si>
  <si>
    <t>Local Fiscal Year Ended September 30, 2018</t>
  </si>
  <si>
    <t>Building Permits</t>
  </si>
  <si>
    <t>2018 Municipal Population:</t>
  </si>
  <si>
    <t>Local Fiscal Year Ended September 30, 2019</t>
  </si>
  <si>
    <t>Federal Grant - General Government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</si>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</sst>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6"/>
      <c r="O3" s="37"/>
      <c r="P3" s="70" t="s">
        <v>94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95</v>
      </c>
      <c r="N4" s="35" t="s">
        <v>8</v>
      </c>
      <c r="O4" s="35" t="s">
        <v>96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97</v>
      </c>
      <c r="B5" s="26"/>
      <c r="C5" s="26"/>
      <c r="D5" s="27">
        <f>SUM(D6:D12)</f>
        <v>129836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129836</v>
      </c>
      <c r="P5" s="33">
        <f>(O5/P$33)</f>
        <v>275.66029723991505</v>
      </c>
      <c r="Q5" s="6"/>
    </row>
    <row r="6" spans="1:17" ht="15">
      <c r="A6" s="12"/>
      <c r="B6" s="25">
        <v>311</v>
      </c>
      <c r="C6" s="20" t="s">
        <v>1</v>
      </c>
      <c r="D6" s="46">
        <v>48460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48460</v>
      </c>
      <c r="P6" s="47">
        <f>(O6/P$33)</f>
        <v>102.88747346072186</v>
      </c>
      <c r="Q6" s="9"/>
    </row>
    <row r="7" spans="1:17" ht="15">
      <c r="A7" s="12"/>
      <c r="B7" s="25">
        <v>312.41</v>
      </c>
      <c r="C7" s="20" t="s">
        <v>98</v>
      </c>
      <c r="D7" s="46">
        <v>14849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14849</v>
      </c>
      <c r="P7" s="47">
        <f>(O7/P$33)</f>
        <v>31.526539278131636</v>
      </c>
      <c r="Q7" s="9"/>
    </row>
    <row r="8" spans="1:17" ht="15">
      <c r="A8" s="12"/>
      <c r="B8" s="25">
        <v>314.1</v>
      </c>
      <c r="C8" s="20" t="s">
        <v>79</v>
      </c>
      <c r="D8" s="46">
        <v>37652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37652</v>
      </c>
      <c r="P8" s="47">
        <f>(O8/P$33)</f>
        <v>79.94055201698514</v>
      </c>
      <c r="Q8" s="9"/>
    </row>
    <row r="9" spans="1:17" ht="15">
      <c r="A9" s="12"/>
      <c r="B9" s="25">
        <v>314.3</v>
      </c>
      <c r="C9" s="20" t="s">
        <v>11</v>
      </c>
      <c r="D9" s="46">
        <v>17832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17832</v>
      </c>
      <c r="P9" s="47">
        <f>(O9/P$33)</f>
        <v>37.859872611464965</v>
      </c>
      <c r="Q9" s="9"/>
    </row>
    <row r="10" spans="1:17" ht="15">
      <c r="A10" s="12"/>
      <c r="B10" s="25">
        <v>314.8</v>
      </c>
      <c r="C10" s="20" t="s">
        <v>80</v>
      </c>
      <c r="D10" s="46">
        <v>978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978</v>
      </c>
      <c r="P10" s="47">
        <f>(O10/P$33)</f>
        <v>2.0764331210191083</v>
      </c>
      <c r="Q10" s="9"/>
    </row>
    <row r="11" spans="1:17" ht="15">
      <c r="A11" s="12"/>
      <c r="B11" s="25">
        <v>315.1</v>
      </c>
      <c r="C11" s="20" t="s">
        <v>99</v>
      </c>
      <c r="D11" s="46">
        <v>10015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10015</v>
      </c>
      <c r="P11" s="47">
        <f>(O11/P$33)</f>
        <v>21.26326963906582</v>
      </c>
      <c r="Q11" s="9"/>
    </row>
    <row r="12" spans="1:17" ht="15">
      <c r="A12" s="12"/>
      <c r="B12" s="25">
        <v>316</v>
      </c>
      <c r="C12" s="20" t="s">
        <v>81</v>
      </c>
      <c r="D12" s="46">
        <v>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50</v>
      </c>
      <c r="P12" s="47">
        <f>(O12/P$33)</f>
        <v>0.10615711252653928</v>
      </c>
      <c r="Q12" s="9"/>
    </row>
    <row r="13" spans="1:17" ht="15.75">
      <c r="A13" s="29" t="s">
        <v>13</v>
      </c>
      <c r="B13" s="30"/>
      <c r="C13" s="31"/>
      <c r="D13" s="32">
        <f>SUM(D14:D14)</f>
        <v>50</v>
      </c>
      <c r="E13" s="32">
        <f>SUM(E14:E14)</f>
        <v>0</v>
      </c>
      <c r="F13" s="32">
        <f>SUM(F14:F14)</f>
        <v>0</v>
      </c>
      <c r="G13" s="32">
        <f>SUM(G14:G14)</f>
        <v>0</v>
      </c>
      <c r="H13" s="32">
        <f>SUM(H14:H14)</f>
        <v>0</v>
      </c>
      <c r="I13" s="32">
        <f>SUM(I14:I14)</f>
        <v>0</v>
      </c>
      <c r="J13" s="32">
        <f>SUM(J14:J14)</f>
        <v>0</v>
      </c>
      <c r="K13" s="32">
        <f>SUM(K14:K14)</f>
        <v>0</v>
      </c>
      <c r="L13" s="32">
        <f>SUM(L14:L14)</f>
        <v>0</v>
      </c>
      <c r="M13" s="32">
        <f>SUM(M14:M14)</f>
        <v>0</v>
      </c>
      <c r="N13" s="32">
        <f>SUM(N14:N14)</f>
        <v>0</v>
      </c>
      <c r="O13" s="44">
        <f>SUM(D13:N13)</f>
        <v>50</v>
      </c>
      <c r="P13" s="45">
        <f>(O13/P$33)</f>
        <v>0.10615711252653928</v>
      </c>
      <c r="Q13" s="10"/>
    </row>
    <row r="14" spans="1:17" ht="15">
      <c r="A14" s="12"/>
      <c r="B14" s="25">
        <v>322</v>
      </c>
      <c r="C14" s="20" t="s">
        <v>100</v>
      </c>
      <c r="D14" s="46">
        <v>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50</v>
      </c>
      <c r="P14" s="47">
        <f>(O14/P$33)</f>
        <v>0.10615711252653928</v>
      </c>
      <c r="Q14" s="9"/>
    </row>
    <row r="15" spans="1:17" ht="15.75">
      <c r="A15" s="29" t="s">
        <v>101</v>
      </c>
      <c r="B15" s="30"/>
      <c r="C15" s="31"/>
      <c r="D15" s="32">
        <f>SUM(D16:D21)</f>
        <v>146199</v>
      </c>
      <c r="E15" s="32">
        <f>SUM(E16:E21)</f>
        <v>0</v>
      </c>
      <c r="F15" s="32">
        <f>SUM(F16:F21)</f>
        <v>0</v>
      </c>
      <c r="G15" s="32">
        <f>SUM(G16:G21)</f>
        <v>641861</v>
      </c>
      <c r="H15" s="32">
        <f>SUM(H16:H21)</f>
        <v>0</v>
      </c>
      <c r="I15" s="32">
        <f>SUM(I16:I21)</f>
        <v>0</v>
      </c>
      <c r="J15" s="32">
        <f>SUM(J16:J21)</f>
        <v>0</v>
      </c>
      <c r="K15" s="32">
        <f>SUM(K16:K21)</f>
        <v>0</v>
      </c>
      <c r="L15" s="32">
        <f>SUM(L16:L21)</f>
        <v>0</v>
      </c>
      <c r="M15" s="32">
        <f>SUM(M16:M21)</f>
        <v>0</v>
      </c>
      <c r="N15" s="32">
        <f>SUM(N16:N21)</f>
        <v>0</v>
      </c>
      <c r="O15" s="44">
        <f>SUM(D15:N15)</f>
        <v>788060</v>
      </c>
      <c r="P15" s="45">
        <f>(O15/P$33)</f>
        <v>1673.1634819532908</v>
      </c>
      <c r="Q15" s="10"/>
    </row>
    <row r="16" spans="1:17" ht="15">
      <c r="A16" s="12"/>
      <c r="B16" s="25">
        <v>334.31</v>
      </c>
      <c r="C16" s="20" t="s">
        <v>58</v>
      </c>
      <c r="D16" s="46">
        <v>0</v>
      </c>
      <c r="E16" s="46">
        <v>0</v>
      </c>
      <c r="F16" s="46">
        <v>0</v>
      </c>
      <c r="G16" s="46">
        <v>641861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641861</v>
      </c>
      <c r="P16" s="47">
        <f>(O16/P$33)</f>
        <v>1362.7622080679405</v>
      </c>
      <c r="Q16" s="9"/>
    </row>
    <row r="17" spans="1:17" ht="15">
      <c r="A17" s="12"/>
      <c r="B17" s="25">
        <v>335.125</v>
      </c>
      <c r="C17" s="20" t="s">
        <v>102</v>
      </c>
      <c r="D17" s="46">
        <v>88332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88332</v>
      </c>
      <c r="P17" s="47">
        <f>(O17/P$33)</f>
        <v>187.54140127388536</v>
      </c>
      <c r="Q17" s="9"/>
    </row>
    <row r="18" spans="1:17" ht="15">
      <c r="A18" s="12"/>
      <c r="B18" s="25">
        <v>335.14</v>
      </c>
      <c r="C18" s="20" t="s">
        <v>64</v>
      </c>
      <c r="D18" s="46">
        <v>117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117</v>
      </c>
      <c r="P18" s="47">
        <f>(O18/P$33)</f>
        <v>0.2484076433121019</v>
      </c>
      <c r="Q18" s="9"/>
    </row>
    <row r="19" spans="1:17" ht="15">
      <c r="A19" s="12"/>
      <c r="B19" s="25">
        <v>335.15</v>
      </c>
      <c r="C19" s="20" t="s">
        <v>68</v>
      </c>
      <c r="D19" s="46">
        <v>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56</v>
      </c>
      <c r="P19" s="47">
        <f>(O19/P$33)</f>
        <v>0.11889596602972399</v>
      </c>
      <c r="Q19" s="9"/>
    </row>
    <row r="20" spans="1:17" ht="15">
      <c r="A20" s="12"/>
      <c r="B20" s="25">
        <v>335.18</v>
      </c>
      <c r="C20" s="20" t="s">
        <v>103</v>
      </c>
      <c r="D20" s="46">
        <v>25663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25663</v>
      </c>
      <c r="P20" s="47">
        <f>(O20/P$33)</f>
        <v>54.48619957537155</v>
      </c>
      <c r="Q20" s="9"/>
    </row>
    <row r="21" spans="1:17" ht="15">
      <c r="A21" s="12"/>
      <c r="B21" s="25">
        <v>337.2</v>
      </c>
      <c r="C21" s="20" t="s">
        <v>22</v>
      </c>
      <c r="D21" s="46">
        <v>32031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32031</v>
      </c>
      <c r="P21" s="47">
        <f>(O21/P$33)</f>
        <v>68.00636942675159</v>
      </c>
      <c r="Q21" s="9"/>
    </row>
    <row r="22" spans="1:17" ht="15.75">
      <c r="A22" s="29" t="s">
        <v>27</v>
      </c>
      <c r="B22" s="30"/>
      <c r="C22" s="31"/>
      <c r="D22" s="32">
        <f>SUM(D23:D23)</f>
        <v>46110</v>
      </c>
      <c r="E22" s="32">
        <f>SUM(E23:E23)</f>
        <v>0</v>
      </c>
      <c r="F22" s="32">
        <f>SUM(F23:F23)</f>
        <v>0</v>
      </c>
      <c r="G22" s="32">
        <f>SUM(G23:G23)</f>
        <v>0</v>
      </c>
      <c r="H22" s="32">
        <f>SUM(H23:H23)</f>
        <v>0</v>
      </c>
      <c r="I22" s="32">
        <f>SUM(I23:I23)</f>
        <v>73267</v>
      </c>
      <c r="J22" s="32">
        <f>SUM(J23:J23)</f>
        <v>0</v>
      </c>
      <c r="K22" s="32">
        <f>SUM(K23:K23)</f>
        <v>0</v>
      </c>
      <c r="L22" s="32">
        <f>SUM(L23:L23)</f>
        <v>0</v>
      </c>
      <c r="M22" s="32">
        <f>SUM(M23:M23)</f>
        <v>0</v>
      </c>
      <c r="N22" s="32">
        <f>SUM(N23:N23)</f>
        <v>0</v>
      </c>
      <c r="O22" s="32">
        <f>SUM(D22:N22)</f>
        <v>119377</v>
      </c>
      <c r="P22" s="45">
        <f>(O22/P$33)</f>
        <v>253.4543524416136</v>
      </c>
      <c r="Q22" s="10"/>
    </row>
    <row r="23" spans="1:17" ht="15">
      <c r="A23" s="12"/>
      <c r="B23" s="25">
        <v>343.4</v>
      </c>
      <c r="C23" s="20" t="s">
        <v>30</v>
      </c>
      <c r="D23" s="46">
        <v>46110</v>
      </c>
      <c r="E23" s="46">
        <v>0</v>
      </c>
      <c r="F23" s="46">
        <v>0</v>
      </c>
      <c r="G23" s="46">
        <v>0</v>
      </c>
      <c r="H23" s="46">
        <v>0</v>
      </c>
      <c r="I23" s="46">
        <v>73267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119377</v>
      </c>
      <c r="P23" s="47">
        <f>(O23/P$33)</f>
        <v>253.4543524416136</v>
      </c>
      <c r="Q23" s="9"/>
    </row>
    <row r="24" spans="1:17" ht="15.75">
      <c r="A24" s="29" t="s">
        <v>28</v>
      </c>
      <c r="B24" s="30"/>
      <c r="C24" s="31"/>
      <c r="D24" s="32">
        <f>SUM(D25:D25)</f>
        <v>368</v>
      </c>
      <c r="E24" s="32">
        <f>SUM(E25:E25)</f>
        <v>0</v>
      </c>
      <c r="F24" s="32">
        <f>SUM(F25:F25)</f>
        <v>0</v>
      </c>
      <c r="G24" s="32">
        <f>SUM(G25:G25)</f>
        <v>0</v>
      </c>
      <c r="H24" s="32">
        <f>SUM(H25:H25)</f>
        <v>0</v>
      </c>
      <c r="I24" s="32">
        <f>SUM(I25:I25)</f>
        <v>0</v>
      </c>
      <c r="J24" s="32">
        <f>SUM(J25:J25)</f>
        <v>0</v>
      </c>
      <c r="K24" s="32">
        <f>SUM(K25:K25)</f>
        <v>0</v>
      </c>
      <c r="L24" s="32">
        <f>SUM(L25:L25)</f>
        <v>0</v>
      </c>
      <c r="M24" s="32">
        <f>SUM(M25:M25)</f>
        <v>0</v>
      </c>
      <c r="N24" s="32">
        <f>SUM(N25:N25)</f>
        <v>0</v>
      </c>
      <c r="O24" s="32">
        <f>SUM(D24:N24)</f>
        <v>368</v>
      </c>
      <c r="P24" s="45">
        <f>(O24/P$33)</f>
        <v>0.7813163481953291</v>
      </c>
      <c r="Q24" s="10"/>
    </row>
    <row r="25" spans="1:17" ht="15">
      <c r="A25" s="13"/>
      <c r="B25" s="39">
        <v>351.1</v>
      </c>
      <c r="C25" s="21" t="s">
        <v>82</v>
      </c>
      <c r="D25" s="46">
        <v>368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368</v>
      </c>
      <c r="P25" s="47">
        <f>(O25/P$33)</f>
        <v>0.7813163481953291</v>
      </c>
      <c r="Q25" s="9"/>
    </row>
    <row r="26" spans="1:17" ht="15.75">
      <c r="A26" s="29" t="s">
        <v>2</v>
      </c>
      <c r="B26" s="30"/>
      <c r="C26" s="31"/>
      <c r="D26" s="32">
        <f>SUM(D27:D28)</f>
        <v>10680</v>
      </c>
      <c r="E26" s="32">
        <f>SUM(E27:E28)</f>
        <v>0</v>
      </c>
      <c r="F26" s="32">
        <f>SUM(F27:F28)</f>
        <v>0</v>
      </c>
      <c r="G26" s="32">
        <f>SUM(G27:G28)</f>
        <v>0</v>
      </c>
      <c r="H26" s="32">
        <f>SUM(H27:H28)</f>
        <v>0</v>
      </c>
      <c r="I26" s="32">
        <f>SUM(I27:I28)</f>
        <v>223</v>
      </c>
      <c r="J26" s="32">
        <f>SUM(J27:J28)</f>
        <v>0</v>
      </c>
      <c r="K26" s="32">
        <f>SUM(K27:K28)</f>
        <v>0</v>
      </c>
      <c r="L26" s="32">
        <f>SUM(L27:L28)</f>
        <v>0</v>
      </c>
      <c r="M26" s="32">
        <f>SUM(M27:M28)</f>
        <v>0</v>
      </c>
      <c r="N26" s="32">
        <f>SUM(N27:N28)</f>
        <v>0</v>
      </c>
      <c r="O26" s="32">
        <f>SUM(D26:N26)</f>
        <v>10903</v>
      </c>
      <c r="P26" s="45">
        <f>(O26/P$33)</f>
        <v>23.148619957537154</v>
      </c>
      <c r="Q26" s="10"/>
    </row>
    <row r="27" spans="1:17" ht="15">
      <c r="A27" s="12"/>
      <c r="B27" s="25">
        <v>361.1</v>
      </c>
      <c r="C27" s="20" t="s">
        <v>35</v>
      </c>
      <c r="D27" s="46">
        <v>507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507</v>
      </c>
      <c r="P27" s="47">
        <f>(O27/P$33)</f>
        <v>1.0764331210191083</v>
      </c>
      <c r="Q27" s="9"/>
    </row>
    <row r="28" spans="1:17" ht="15">
      <c r="A28" s="12"/>
      <c r="B28" s="25">
        <v>369.3</v>
      </c>
      <c r="C28" s="20" t="s">
        <v>83</v>
      </c>
      <c r="D28" s="46">
        <v>10173</v>
      </c>
      <c r="E28" s="46">
        <v>0</v>
      </c>
      <c r="F28" s="46">
        <v>0</v>
      </c>
      <c r="G28" s="46">
        <v>0</v>
      </c>
      <c r="H28" s="46">
        <v>0</v>
      </c>
      <c r="I28" s="46">
        <v>223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10396</v>
      </c>
      <c r="P28" s="47">
        <f>(O28/P$33)</f>
        <v>22.072186836518046</v>
      </c>
      <c r="Q28" s="9"/>
    </row>
    <row r="29" spans="1:17" ht="15.75">
      <c r="A29" s="29" t="s">
        <v>69</v>
      </c>
      <c r="B29" s="30"/>
      <c r="C29" s="31"/>
      <c r="D29" s="32">
        <f>SUM(D30:D30)</f>
        <v>0</v>
      </c>
      <c r="E29" s="32">
        <f>SUM(E30:E30)</f>
        <v>0</v>
      </c>
      <c r="F29" s="32">
        <f>SUM(F30:F30)</f>
        <v>0</v>
      </c>
      <c r="G29" s="32">
        <f>SUM(G30:G30)</f>
        <v>1160</v>
      </c>
      <c r="H29" s="32">
        <f>SUM(H30:H30)</f>
        <v>0</v>
      </c>
      <c r="I29" s="32">
        <f>SUM(I30:I30)</f>
        <v>0</v>
      </c>
      <c r="J29" s="32">
        <f>SUM(J30:J30)</f>
        <v>0</v>
      </c>
      <c r="K29" s="32">
        <f>SUM(K30:K30)</f>
        <v>0</v>
      </c>
      <c r="L29" s="32">
        <f>SUM(L30:L30)</f>
        <v>0</v>
      </c>
      <c r="M29" s="32">
        <f>SUM(M30:M30)</f>
        <v>0</v>
      </c>
      <c r="N29" s="32">
        <f>SUM(N30:N30)</f>
        <v>0</v>
      </c>
      <c r="O29" s="32">
        <f>SUM(D29:N29)</f>
        <v>1160</v>
      </c>
      <c r="P29" s="45">
        <f>(O29/P$33)</f>
        <v>2.462845010615711</v>
      </c>
      <c r="Q29" s="9"/>
    </row>
    <row r="30" spans="1:17" ht="15.75" thickBot="1">
      <c r="A30" s="12"/>
      <c r="B30" s="25">
        <v>381</v>
      </c>
      <c r="C30" s="20" t="s">
        <v>70</v>
      </c>
      <c r="D30" s="46">
        <v>0</v>
      </c>
      <c r="E30" s="46">
        <v>0</v>
      </c>
      <c r="F30" s="46">
        <v>0</v>
      </c>
      <c r="G30" s="46">
        <v>1160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1160</v>
      </c>
      <c r="P30" s="47">
        <f>(O30/P$33)</f>
        <v>2.462845010615711</v>
      </c>
      <c r="Q30" s="9"/>
    </row>
    <row r="31" spans="1:120" ht="16.5" thickBot="1">
      <c r="A31" s="14" t="s">
        <v>32</v>
      </c>
      <c r="B31" s="23"/>
      <c r="C31" s="22"/>
      <c r="D31" s="15">
        <f>SUM(D5,D13,D15,D22,D24,D26,D29)</f>
        <v>333243</v>
      </c>
      <c r="E31" s="15">
        <f>SUM(E5,E13,E15,E22,E24,E26,E29)</f>
        <v>0</v>
      </c>
      <c r="F31" s="15">
        <f>SUM(F5,F13,F15,F22,F24,F26,F29)</f>
        <v>0</v>
      </c>
      <c r="G31" s="15">
        <f>SUM(G5,G13,G15,G22,G24,G26,G29)</f>
        <v>643021</v>
      </c>
      <c r="H31" s="15">
        <f>SUM(H5,H13,H15,H22,H24,H26,H29)</f>
        <v>0</v>
      </c>
      <c r="I31" s="15">
        <f>SUM(I5,I13,I15,I22,I24,I26,I29)</f>
        <v>73490</v>
      </c>
      <c r="J31" s="15">
        <f>SUM(J5,J13,J15,J22,J24,J26,J29)</f>
        <v>0</v>
      </c>
      <c r="K31" s="15">
        <f>SUM(K5,K13,K15,K22,K24,K26,K29)</f>
        <v>0</v>
      </c>
      <c r="L31" s="15">
        <f>SUM(L5,L13,L15,L22,L24,L26,L29)</f>
        <v>0</v>
      </c>
      <c r="M31" s="15">
        <f>SUM(M5,M13,M15,M22,M24,M26,M29)</f>
        <v>0</v>
      </c>
      <c r="N31" s="15">
        <f>SUM(N5,N13,N15,N22,N24,N26,N29)</f>
        <v>0</v>
      </c>
      <c r="O31" s="15">
        <f>SUM(D31:N31)</f>
        <v>1049754</v>
      </c>
      <c r="P31" s="38">
        <f>(O31/P$33)</f>
        <v>2228.7770700636943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8" t="s">
        <v>104</v>
      </c>
      <c r="N33" s="48"/>
      <c r="O33" s="48"/>
      <c r="P33" s="43">
        <v>471</v>
      </c>
    </row>
    <row r="34" spans="1:16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1:16" ht="15.75" customHeight="1" thickBot="1">
      <c r="A35" s="52" t="s">
        <v>49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107636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107636</v>
      </c>
      <c r="O5" s="33">
        <f aca="true" t="shared" si="2" ref="O5:O30">(N5/O$32)</f>
        <v>174.16828478964402</v>
      </c>
      <c r="P5" s="6"/>
    </row>
    <row r="6" spans="1:16" ht="15">
      <c r="A6" s="12"/>
      <c r="B6" s="25">
        <v>311</v>
      </c>
      <c r="C6" s="20" t="s">
        <v>1</v>
      </c>
      <c r="D6" s="46">
        <v>41565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41565</v>
      </c>
      <c r="O6" s="47">
        <f t="shared" si="2"/>
        <v>67.25728155339806</v>
      </c>
      <c r="P6" s="9"/>
    </row>
    <row r="7" spans="1:16" ht="15">
      <c r="A7" s="12"/>
      <c r="B7" s="25">
        <v>312.1</v>
      </c>
      <c r="C7" s="20" t="s">
        <v>9</v>
      </c>
      <c r="D7" s="46">
        <v>8391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8391</v>
      </c>
      <c r="O7" s="47">
        <f t="shared" si="2"/>
        <v>13.577669902912621</v>
      </c>
      <c r="P7" s="9"/>
    </row>
    <row r="8" spans="1:16" ht="15">
      <c r="A8" s="12"/>
      <c r="B8" s="25">
        <v>312.6</v>
      </c>
      <c r="C8" s="20" t="s">
        <v>10</v>
      </c>
      <c r="D8" s="46">
        <v>31394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31394</v>
      </c>
      <c r="O8" s="47">
        <f t="shared" si="2"/>
        <v>50.799352750809064</v>
      </c>
      <c r="P8" s="9"/>
    </row>
    <row r="9" spans="1:16" ht="15">
      <c r="A9" s="12"/>
      <c r="B9" s="25">
        <v>314.3</v>
      </c>
      <c r="C9" s="20" t="s">
        <v>11</v>
      </c>
      <c r="D9" s="46">
        <v>9774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9774</v>
      </c>
      <c r="O9" s="47">
        <f t="shared" si="2"/>
        <v>15.815533980582524</v>
      </c>
      <c r="P9" s="9"/>
    </row>
    <row r="10" spans="1:16" ht="15">
      <c r="A10" s="12"/>
      <c r="B10" s="25">
        <v>315</v>
      </c>
      <c r="C10" s="20" t="s">
        <v>12</v>
      </c>
      <c r="D10" s="46">
        <v>16512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16512</v>
      </c>
      <c r="O10" s="47">
        <f t="shared" si="2"/>
        <v>26.718446601941746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183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183</v>
      </c>
      <c r="O11" s="45">
        <f t="shared" si="2"/>
        <v>0.2961165048543689</v>
      </c>
      <c r="P11" s="10"/>
    </row>
    <row r="12" spans="1:16" ht="15">
      <c r="A12" s="12"/>
      <c r="B12" s="25">
        <v>329</v>
      </c>
      <c r="C12" s="20" t="s">
        <v>14</v>
      </c>
      <c r="D12" s="46">
        <v>183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183</v>
      </c>
      <c r="O12" s="47">
        <f t="shared" si="2"/>
        <v>0.2961165048543689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SUM(D14:D19)</f>
        <v>75850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600000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675850</v>
      </c>
      <c r="O13" s="45">
        <f t="shared" si="2"/>
        <v>1093.6084142394823</v>
      </c>
      <c r="P13" s="10"/>
    </row>
    <row r="14" spans="1:16" ht="15">
      <c r="A14" s="12"/>
      <c r="B14" s="25">
        <v>331.31</v>
      </c>
      <c r="C14" s="20" t="s">
        <v>53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600000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600000</v>
      </c>
      <c r="O14" s="47">
        <f t="shared" si="2"/>
        <v>970.8737864077669</v>
      </c>
      <c r="P14" s="9"/>
    </row>
    <row r="15" spans="1:16" ht="15">
      <c r="A15" s="12"/>
      <c r="B15" s="25">
        <v>335.12</v>
      </c>
      <c r="C15" s="20" t="s">
        <v>18</v>
      </c>
      <c r="D15" s="46">
        <v>28217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28217</v>
      </c>
      <c r="O15" s="47">
        <f t="shared" si="2"/>
        <v>45.65857605177994</v>
      </c>
      <c r="P15" s="9"/>
    </row>
    <row r="16" spans="1:16" ht="15">
      <c r="A16" s="12"/>
      <c r="B16" s="25">
        <v>335.14</v>
      </c>
      <c r="C16" s="20" t="s">
        <v>19</v>
      </c>
      <c r="D16" s="46">
        <v>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</v>
      </c>
      <c r="O16" s="47">
        <f t="shared" si="2"/>
        <v>0.127831715210356</v>
      </c>
      <c r="P16" s="9"/>
    </row>
    <row r="17" spans="1:16" ht="15">
      <c r="A17" s="12"/>
      <c r="B17" s="25">
        <v>335.15</v>
      </c>
      <c r="C17" s="20" t="s">
        <v>20</v>
      </c>
      <c r="D17" s="46">
        <v>112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112</v>
      </c>
      <c r="O17" s="47">
        <f t="shared" si="2"/>
        <v>0.18122977346278318</v>
      </c>
      <c r="P17" s="9"/>
    </row>
    <row r="18" spans="1:16" ht="15">
      <c r="A18" s="12"/>
      <c r="B18" s="25">
        <v>335.18</v>
      </c>
      <c r="C18" s="20" t="s">
        <v>21</v>
      </c>
      <c r="D18" s="46">
        <v>16442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16442</v>
      </c>
      <c r="O18" s="47">
        <f t="shared" si="2"/>
        <v>26.60517799352751</v>
      </c>
      <c r="P18" s="9"/>
    </row>
    <row r="19" spans="1:16" ht="15">
      <c r="A19" s="12"/>
      <c r="B19" s="25">
        <v>337.2</v>
      </c>
      <c r="C19" s="20" t="s">
        <v>22</v>
      </c>
      <c r="D19" s="46">
        <v>31000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31000</v>
      </c>
      <c r="O19" s="47">
        <f t="shared" si="2"/>
        <v>50.16181229773463</v>
      </c>
      <c r="P19" s="9"/>
    </row>
    <row r="20" spans="1:16" ht="15.75">
      <c r="A20" s="29" t="s">
        <v>27</v>
      </c>
      <c r="B20" s="30"/>
      <c r="C20" s="31"/>
      <c r="D20" s="32">
        <f aca="true" t="shared" si="5" ref="D20:M20">SUM(D21:D23)</f>
        <v>49522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95439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144961</v>
      </c>
      <c r="O20" s="45">
        <f t="shared" si="2"/>
        <v>234.56472491909386</v>
      </c>
      <c r="P20" s="10"/>
    </row>
    <row r="21" spans="1:16" ht="15">
      <c r="A21" s="12"/>
      <c r="B21" s="25">
        <v>343.3</v>
      </c>
      <c r="C21" s="20" t="s">
        <v>29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95439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95439</v>
      </c>
      <c r="O21" s="47">
        <f t="shared" si="2"/>
        <v>154.43203883495147</v>
      </c>
      <c r="P21" s="9"/>
    </row>
    <row r="22" spans="1:16" ht="15">
      <c r="A22" s="12"/>
      <c r="B22" s="25">
        <v>343.4</v>
      </c>
      <c r="C22" s="20" t="s">
        <v>30</v>
      </c>
      <c r="D22" s="46">
        <v>48884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48884</v>
      </c>
      <c r="O22" s="47">
        <f t="shared" si="2"/>
        <v>79.10032362459548</v>
      </c>
      <c r="P22" s="9"/>
    </row>
    <row r="23" spans="1:16" ht="15">
      <c r="A23" s="12"/>
      <c r="B23" s="25">
        <v>343.9</v>
      </c>
      <c r="C23" s="20" t="s">
        <v>31</v>
      </c>
      <c r="D23" s="46">
        <v>638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638</v>
      </c>
      <c r="O23" s="47">
        <f t="shared" si="2"/>
        <v>1.0323624595469256</v>
      </c>
      <c r="P23" s="9"/>
    </row>
    <row r="24" spans="1:16" ht="15.75">
      <c r="A24" s="29" t="s">
        <v>28</v>
      </c>
      <c r="B24" s="30"/>
      <c r="C24" s="31"/>
      <c r="D24" s="32">
        <f aca="true" t="shared" si="6" ref="D24:M24">SUM(D25:D25)</f>
        <v>465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465</v>
      </c>
      <c r="O24" s="45">
        <f t="shared" si="2"/>
        <v>0.7524271844660194</v>
      </c>
      <c r="P24" s="10"/>
    </row>
    <row r="25" spans="1:16" ht="15">
      <c r="A25" s="13"/>
      <c r="B25" s="39">
        <v>354</v>
      </c>
      <c r="C25" s="21" t="s">
        <v>34</v>
      </c>
      <c r="D25" s="46">
        <v>465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465</v>
      </c>
      <c r="O25" s="47">
        <f t="shared" si="2"/>
        <v>0.7524271844660194</v>
      </c>
      <c r="P25" s="9"/>
    </row>
    <row r="26" spans="1:16" ht="15.75">
      <c r="A26" s="29" t="s">
        <v>2</v>
      </c>
      <c r="B26" s="30"/>
      <c r="C26" s="31"/>
      <c r="D26" s="32">
        <f aca="true" t="shared" si="7" ref="D26:M26">SUM(D27:D29)</f>
        <v>15582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15582</v>
      </c>
      <c r="O26" s="45">
        <f t="shared" si="2"/>
        <v>25.21359223300971</v>
      </c>
      <c r="P26" s="10"/>
    </row>
    <row r="27" spans="1:16" ht="15">
      <c r="A27" s="12"/>
      <c r="B27" s="25">
        <v>361.1</v>
      </c>
      <c r="C27" s="20" t="s">
        <v>35</v>
      </c>
      <c r="D27" s="46">
        <v>2261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2261</v>
      </c>
      <c r="O27" s="47">
        <f t="shared" si="2"/>
        <v>3.658576051779935</v>
      </c>
      <c r="P27" s="9"/>
    </row>
    <row r="28" spans="1:16" ht="15">
      <c r="A28" s="12"/>
      <c r="B28" s="25">
        <v>362</v>
      </c>
      <c r="C28" s="20" t="s">
        <v>36</v>
      </c>
      <c r="D28" s="46">
        <v>1350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1350</v>
      </c>
      <c r="O28" s="47">
        <f t="shared" si="2"/>
        <v>2.1844660194174756</v>
      </c>
      <c r="P28" s="9"/>
    </row>
    <row r="29" spans="1:16" ht="15.75" thickBot="1">
      <c r="A29" s="12"/>
      <c r="B29" s="25">
        <v>369.9</v>
      </c>
      <c r="C29" s="20" t="s">
        <v>37</v>
      </c>
      <c r="D29" s="46">
        <v>11971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11971</v>
      </c>
      <c r="O29" s="47">
        <f t="shared" si="2"/>
        <v>19.370550161812297</v>
      </c>
      <c r="P29" s="9"/>
    </row>
    <row r="30" spans="1:119" ht="16.5" thickBot="1">
      <c r="A30" s="14" t="s">
        <v>32</v>
      </c>
      <c r="B30" s="23"/>
      <c r="C30" s="22"/>
      <c r="D30" s="15">
        <f>SUM(D5,D11,D13,D20,D24,D26)</f>
        <v>249238</v>
      </c>
      <c r="E30" s="15">
        <f aca="true" t="shared" si="8" ref="E30:M30">SUM(E5,E11,E13,E20,E24,E26)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695439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944677</v>
      </c>
      <c r="O30" s="38">
        <f t="shared" si="2"/>
        <v>1528.6035598705503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54</v>
      </c>
      <c r="M32" s="48"/>
      <c r="N32" s="48"/>
      <c r="O32" s="43">
        <v>618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102597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102597</v>
      </c>
      <c r="O5" s="33">
        <f aca="true" t="shared" si="2" ref="O5:O29">(N5/O$31)</f>
        <v>170.4269102990033</v>
      </c>
      <c r="P5" s="6"/>
    </row>
    <row r="6" spans="1:16" ht="15">
      <c r="A6" s="12"/>
      <c r="B6" s="25">
        <v>311</v>
      </c>
      <c r="C6" s="20" t="s">
        <v>1</v>
      </c>
      <c r="D6" s="46">
        <v>35761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35761</v>
      </c>
      <c r="O6" s="47">
        <f t="shared" si="2"/>
        <v>59.403654485049834</v>
      </c>
      <c r="P6" s="9"/>
    </row>
    <row r="7" spans="1:16" ht="15">
      <c r="A7" s="12"/>
      <c r="B7" s="25">
        <v>312.1</v>
      </c>
      <c r="C7" s="20" t="s">
        <v>9</v>
      </c>
      <c r="D7" s="46">
        <v>9250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9250</v>
      </c>
      <c r="O7" s="47">
        <f t="shared" si="2"/>
        <v>15.365448504983389</v>
      </c>
      <c r="P7" s="9"/>
    </row>
    <row r="8" spans="1:16" ht="15">
      <c r="A8" s="12"/>
      <c r="B8" s="25">
        <v>312.6</v>
      </c>
      <c r="C8" s="20" t="s">
        <v>10</v>
      </c>
      <c r="D8" s="46">
        <v>29768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29768</v>
      </c>
      <c r="O8" s="47">
        <f t="shared" si="2"/>
        <v>49.4485049833887</v>
      </c>
      <c r="P8" s="9"/>
    </row>
    <row r="9" spans="1:16" ht="15">
      <c r="A9" s="12"/>
      <c r="B9" s="25">
        <v>314.3</v>
      </c>
      <c r="C9" s="20" t="s">
        <v>11</v>
      </c>
      <c r="D9" s="46">
        <v>11512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11512</v>
      </c>
      <c r="O9" s="47">
        <f t="shared" si="2"/>
        <v>19.122923588039868</v>
      </c>
      <c r="P9" s="9"/>
    </row>
    <row r="10" spans="1:16" ht="15">
      <c r="A10" s="12"/>
      <c r="B10" s="25">
        <v>315</v>
      </c>
      <c r="C10" s="20" t="s">
        <v>12</v>
      </c>
      <c r="D10" s="46">
        <v>16306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16306</v>
      </c>
      <c r="O10" s="47">
        <f t="shared" si="2"/>
        <v>27.08637873754153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224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224</v>
      </c>
      <c r="O11" s="45">
        <f t="shared" si="2"/>
        <v>0.37209302325581395</v>
      </c>
      <c r="P11" s="10"/>
    </row>
    <row r="12" spans="1:16" ht="15">
      <c r="A12" s="12"/>
      <c r="B12" s="25">
        <v>329</v>
      </c>
      <c r="C12" s="20" t="s">
        <v>14</v>
      </c>
      <c r="D12" s="46">
        <v>224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224</v>
      </c>
      <c r="O12" s="47">
        <f t="shared" si="2"/>
        <v>0.37209302325581395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SUM(D14:D18)</f>
        <v>71654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71654</v>
      </c>
      <c r="O13" s="45">
        <f t="shared" si="2"/>
        <v>119.0265780730897</v>
      </c>
      <c r="P13" s="10"/>
    </row>
    <row r="14" spans="1:16" ht="15">
      <c r="A14" s="12"/>
      <c r="B14" s="25">
        <v>335.12</v>
      </c>
      <c r="C14" s="20" t="s">
        <v>18</v>
      </c>
      <c r="D14" s="46">
        <v>30826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30826</v>
      </c>
      <c r="O14" s="47">
        <f t="shared" si="2"/>
        <v>51.205980066445186</v>
      </c>
      <c r="P14" s="9"/>
    </row>
    <row r="15" spans="1:16" ht="15">
      <c r="A15" s="12"/>
      <c r="B15" s="25">
        <v>335.14</v>
      </c>
      <c r="C15" s="20" t="s">
        <v>19</v>
      </c>
      <c r="D15" s="46">
        <v>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79</v>
      </c>
      <c r="O15" s="47">
        <f t="shared" si="2"/>
        <v>0.13122923588039867</v>
      </c>
      <c r="P15" s="9"/>
    </row>
    <row r="16" spans="1:16" ht="15">
      <c r="A16" s="12"/>
      <c r="B16" s="25">
        <v>335.15</v>
      </c>
      <c r="C16" s="20" t="s">
        <v>20</v>
      </c>
      <c r="D16" s="46">
        <v>105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105</v>
      </c>
      <c r="O16" s="47">
        <f t="shared" si="2"/>
        <v>0.1744186046511628</v>
      </c>
      <c r="P16" s="9"/>
    </row>
    <row r="17" spans="1:16" ht="15">
      <c r="A17" s="12"/>
      <c r="B17" s="25">
        <v>335.18</v>
      </c>
      <c r="C17" s="20" t="s">
        <v>21</v>
      </c>
      <c r="D17" s="46">
        <v>16315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16315</v>
      </c>
      <c r="O17" s="47">
        <f t="shared" si="2"/>
        <v>27.101328903654483</v>
      </c>
      <c r="P17" s="9"/>
    </row>
    <row r="18" spans="1:16" ht="15">
      <c r="A18" s="12"/>
      <c r="B18" s="25">
        <v>337.2</v>
      </c>
      <c r="C18" s="20" t="s">
        <v>22</v>
      </c>
      <c r="D18" s="46">
        <v>24329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24329</v>
      </c>
      <c r="O18" s="47">
        <f t="shared" si="2"/>
        <v>40.41362126245847</v>
      </c>
      <c r="P18" s="9"/>
    </row>
    <row r="19" spans="1:16" ht="15.75">
      <c r="A19" s="29" t="s">
        <v>27</v>
      </c>
      <c r="B19" s="30"/>
      <c r="C19" s="31"/>
      <c r="D19" s="32">
        <f aca="true" t="shared" si="5" ref="D19:M19">SUM(D20:D22)</f>
        <v>50769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99622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150391</v>
      </c>
      <c r="O19" s="45">
        <f t="shared" si="2"/>
        <v>249.81893687707642</v>
      </c>
      <c r="P19" s="10"/>
    </row>
    <row r="20" spans="1:16" ht="15">
      <c r="A20" s="12"/>
      <c r="B20" s="25">
        <v>343.3</v>
      </c>
      <c r="C20" s="20" t="s">
        <v>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99622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99622</v>
      </c>
      <c r="O20" s="47">
        <f t="shared" si="2"/>
        <v>165.48504983388705</v>
      </c>
      <c r="P20" s="9"/>
    </row>
    <row r="21" spans="1:16" ht="15">
      <c r="A21" s="12"/>
      <c r="B21" s="25">
        <v>343.4</v>
      </c>
      <c r="C21" s="20" t="s">
        <v>30</v>
      </c>
      <c r="D21" s="46">
        <v>50022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50022</v>
      </c>
      <c r="O21" s="47">
        <f t="shared" si="2"/>
        <v>83.09302325581395</v>
      </c>
      <c r="P21" s="9"/>
    </row>
    <row r="22" spans="1:16" ht="15">
      <c r="A22" s="12"/>
      <c r="B22" s="25">
        <v>343.9</v>
      </c>
      <c r="C22" s="20" t="s">
        <v>31</v>
      </c>
      <c r="D22" s="46">
        <v>747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747</v>
      </c>
      <c r="O22" s="47">
        <f t="shared" si="2"/>
        <v>1.2408637873754154</v>
      </c>
      <c r="P22" s="9"/>
    </row>
    <row r="23" spans="1:16" ht="15.75">
      <c r="A23" s="29" t="s">
        <v>28</v>
      </c>
      <c r="B23" s="30"/>
      <c r="C23" s="31"/>
      <c r="D23" s="32">
        <f aca="true" t="shared" si="6" ref="D23:M23">SUM(D24:D24)</f>
        <v>2267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2267</v>
      </c>
      <c r="O23" s="45">
        <f t="shared" si="2"/>
        <v>3.76578073089701</v>
      </c>
      <c r="P23" s="10"/>
    </row>
    <row r="24" spans="1:16" ht="15">
      <c r="A24" s="13"/>
      <c r="B24" s="39">
        <v>354</v>
      </c>
      <c r="C24" s="21" t="s">
        <v>34</v>
      </c>
      <c r="D24" s="46">
        <v>2267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2267</v>
      </c>
      <c r="O24" s="47">
        <f t="shared" si="2"/>
        <v>3.76578073089701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SUM(D26:D28)</f>
        <v>30913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30913</v>
      </c>
      <c r="O25" s="45">
        <f t="shared" si="2"/>
        <v>51.35049833887043</v>
      </c>
      <c r="P25" s="10"/>
    </row>
    <row r="26" spans="1:16" ht="15">
      <c r="A26" s="12"/>
      <c r="B26" s="25">
        <v>361.1</v>
      </c>
      <c r="C26" s="20" t="s">
        <v>35</v>
      </c>
      <c r="D26" s="46">
        <v>3406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3406</v>
      </c>
      <c r="O26" s="47">
        <f t="shared" si="2"/>
        <v>5.657807308970099</v>
      </c>
      <c r="P26" s="9"/>
    </row>
    <row r="27" spans="1:16" ht="15">
      <c r="A27" s="12"/>
      <c r="B27" s="25">
        <v>362</v>
      </c>
      <c r="C27" s="20" t="s">
        <v>36</v>
      </c>
      <c r="D27" s="46">
        <v>1320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1320</v>
      </c>
      <c r="O27" s="47">
        <f t="shared" si="2"/>
        <v>2.1926910299003324</v>
      </c>
      <c r="P27" s="9"/>
    </row>
    <row r="28" spans="1:16" ht="15.75" thickBot="1">
      <c r="A28" s="12"/>
      <c r="B28" s="25">
        <v>369.9</v>
      </c>
      <c r="C28" s="20" t="s">
        <v>37</v>
      </c>
      <c r="D28" s="46">
        <v>26187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26187</v>
      </c>
      <c r="O28" s="47">
        <f t="shared" si="2"/>
        <v>43.5</v>
      </c>
      <c r="P28" s="9"/>
    </row>
    <row r="29" spans="1:119" ht="16.5" thickBot="1">
      <c r="A29" s="14" t="s">
        <v>32</v>
      </c>
      <c r="B29" s="23"/>
      <c r="C29" s="22"/>
      <c r="D29" s="15">
        <f>SUM(D5,D11,D13,D19,D23,D25)</f>
        <v>258424</v>
      </c>
      <c r="E29" s="15">
        <f aca="true" t="shared" si="8" ref="E29:M29">SUM(E5,E11,E13,E19,E23,E25)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99622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358046</v>
      </c>
      <c r="O29" s="38">
        <f t="shared" si="2"/>
        <v>594.7607973421927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51</v>
      </c>
      <c r="M31" s="48"/>
      <c r="N31" s="48"/>
      <c r="O31" s="43">
        <v>602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113588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113588</v>
      </c>
      <c r="O5" s="33">
        <f aca="true" t="shared" si="2" ref="O5:O31">(N5/O$33)</f>
        <v>188.6843853820598</v>
      </c>
      <c r="P5" s="6"/>
    </row>
    <row r="6" spans="1:16" ht="15">
      <c r="A6" s="12"/>
      <c r="B6" s="25">
        <v>311</v>
      </c>
      <c r="C6" s="20" t="s">
        <v>1</v>
      </c>
      <c r="D6" s="46">
        <v>39712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39712</v>
      </c>
      <c r="O6" s="47">
        <f t="shared" si="2"/>
        <v>65.96677740863787</v>
      </c>
      <c r="P6" s="9"/>
    </row>
    <row r="7" spans="1:16" ht="15">
      <c r="A7" s="12"/>
      <c r="B7" s="25">
        <v>312.1</v>
      </c>
      <c r="C7" s="20" t="s">
        <v>9</v>
      </c>
      <c r="D7" s="46">
        <v>9607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9607</v>
      </c>
      <c r="O7" s="47">
        <f t="shared" si="2"/>
        <v>15.958471760797343</v>
      </c>
      <c r="P7" s="9"/>
    </row>
    <row r="8" spans="1:16" ht="15">
      <c r="A8" s="12"/>
      <c r="B8" s="25">
        <v>312.6</v>
      </c>
      <c r="C8" s="20" t="s">
        <v>10</v>
      </c>
      <c r="D8" s="46">
        <v>30288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30288</v>
      </c>
      <c r="O8" s="47">
        <f t="shared" si="2"/>
        <v>50.31229235880399</v>
      </c>
      <c r="P8" s="9"/>
    </row>
    <row r="9" spans="1:16" ht="15">
      <c r="A9" s="12"/>
      <c r="B9" s="25">
        <v>314.3</v>
      </c>
      <c r="C9" s="20" t="s">
        <v>11</v>
      </c>
      <c r="D9" s="46">
        <v>11308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11308</v>
      </c>
      <c r="O9" s="47">
        <f t="shared" si="2"/>
        <v>18.78405315614618</v>
      </c>
      <c r="P9" s="9"/>
    </row>
    <row r="10" spans="1:16" ht="15">
      <c r="A10" s="12"/>
      <c r="B10" s="25">
        <v>315</v>
      </c>
      <c r="C10" s="20" t="s">
        <v>12</v>
      </c>
      <c r="D10" s="46">
        <v>22673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22673</v>
      </c>
      <c r="O10" s="47">
        <f t="shared" si="2"/>
        <v>37.66279069767442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224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224</v>
      </c>
      <c r="O11" s="45">
        <f t="shared" si="2"/>
        <v>0.37209302325581395</v>
      </c>
      <c r="P11" s="10"/>
    </row>
    <row r="12" spans="1:16" ht="15">
      <c r="A12" s="12"/>
      <c r="B12" s="25">
        <v>329</v>
      </c>
      <c r="C12" s="20" t="s">
        <v>14</v>
      </c>
      <c r="D12" s="46">
        <v>224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224</v>
      </c>
      <c r="O12" s="47">
        <f t="shared" si="2"/>
        <v>0.37209302325581395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SUM(D14:D20)</f>
        <v>91847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91847</v>
      </c>
      <c r="O13" s="45">
        <f t="shared" si="2"/>
        <v>152.56976744186048</v>
      </c>
      <c r="P13" s="10"/>
    </row>
    <row r="14" spans="1:16" ht="15">
      <c r="A14" s="12"/>
      <c r="B14" s="25">
        <v>334.2</v>
      </c>
      <c r="C14" s="20" t="s">
        <v>47</v>
      </c>
      <c r="D14" s="46">
        <v>21950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21950</v>
      </c>
      <c r="O14" s="47">
        <f t="shared" si="2"/>
        <v>36.461794019933556</v>
      </c>
      <c r="P14" s="9"/>
    </row>
    <row r="15" spans="1:16" ht="15">
      <c r="A15" s="12"/>
      <c r="B15" s="25">
        <v>334.9</v>
      </c>
      <c r="C15" s="20" t="s">
        <v>17</v>
      </c>
      <c r="D15" s="46">
        <v>997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997</v>
      </c>
      <c r="O15" s="47">
        <f t="shared" si="2"/>
        <v>1.6561461794019934</v>
      </c>
      <c r="P15" s="9"/>
    </row>
    <row r="16" spans="1:16" ht="15">
      <c r="A16" s="12"/>
      <c r="B16" s="25">
        <v>335.12</v>
      </c>
      <c r="C16" s="20" t="s">
        <v>18</v>
      </c>
      <c r="D16" s="46">
        <v>28293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28293</v>
      </c>
      <c r="O16" s="47">
        <f t="shared" si="2"/>
        <v>46.998338870431894</v>
      </c>
      <c r="P16" s="9"/>
    </row>
    <row r="17" spans="1:16" ht="15">
      <c r="A17" s="12"/>
      <c r="B17" s="25">
        <v>335.14</v>
      </c>
      <c r="C17" s="20" t="s">
        <v>19</v>
      </c>
      <c r="D17" s="46">
        <v>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</v>
      </c>
      <c r="O17" s="47">
        <f t="shared" si="2"/>
        <v>0.13122923588039867</v>
      </c>
      <c r="P17" s="9"/>
    </row>
    <row r="18" spans="1:16" ht="15">
      <c r="A18" s="12"/>
      <c r="B18" s="25">
        <v>335.15</v>
      </c>
      <c r="C18" s="20" t="s">
        <v>20</v>
      </c>
      <c r="D18" s="46">
        <v>116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116</v>
      </c>
      <c r="O18" s="47">
        <f t="shared" si="2"/>
        <v>0.19269102990033224</v>
      </c>
      <c r="P18" s="9"/>
    </row>
    <row r="19" spans="1:16" ht="15">
      <c r="A19" s="12"/>
      <c r="B19" s="25">
        <v>335.18</v>
      </c>
      <c r="C19" s="20" t="s">
        <v>21</v>
      </c>
      <c r="D19" s="46">
        <v>16123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16123</v>
      </c>
      <c r="O19" s="47">
        <f t="shared" si="2"/>
        <v>26.782392026578073</v>
      </c>
      <c r="P19" s="9"/>
    </row>
    <row r="20" spans="1:16" ht="15">
      <c r="A20" s="12"/>
      <c r="B20" s="25">
        <v>337.2</v>
      </c>
      <c r="C20" s="20" t="s">
        <v>22</v>
      </c>
      <c r="D20" s="46">
        <v>24289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24289</v>
      </c>
      <c r="O20" s="47">
        <f t="shared" si="2"/>
        <v>40.34717607973422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SUM(D22:D24)</f>
        <v>51027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92589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143616</v>
      </c>
      <c r="O21" s="45">
        <f t="shared" si="2"/>
        <v>238.56478405315616</v>
      </c>
      <c r="P21" s="10"/>
    </row>
    <row r="22" spans="1:16" ht="15">
      <c r="A22" s="12"/>
      <c r="B22" s="25">
        <v>343.3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92589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92589</v>
      </c>
      <c r="O22" s="47">
        <f t="shared" si="2"/>
        <v>153.80232558139534</v>
      </c>
      <c r="P22" s="9"/>
    </row>
    <row r="23" spans="1:16" ht="15">
      <c r="A23" s="12"/>
      <c r="B23" s="25">
        <v>343.4</v>
      </c>
      <c r="C23" s="20" t="s">
        <v>30</v>
      </c>
      <c r="D23" s="46">
        <v>50373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50373</v>
      </c>
      <c r="O23" s="47">
        <f t="shared" si="2"/>
        <v>83.67607973421927</v>
      </c>
      <c r="P23" s="9"/>
    </row>
    <row r="24" spans="1:16" ht="15">
      <c r="A24" s="12"/>
      <c r="B24" s="25">
        <v>343.9</v>
      </c>
      <c r="C24" s="20" t="s">
        <v>31</v>
      </c>
      <c r="D24" s="46">
        <v>654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654</v>
      </c>
      <c r="O24" s="47">
        <f t="shared" si="2"/>
        <v>1.0863787375415281</v>
      </c>
      <c r="P24" s="9"/>
    </row>
    <row r="25" spans="1:16" ht="15.75">
      <c r="A25" s="29" t="s">
        <v>28</v>
      </c>
      <c r="B25" s="30"/>
      <c r="C25" s="31"/>
      <c r="D25" s="32">
        <f aca="true" t="shared" si="6" ref="D25:M25">SUM(D26:D26)</f>
        <v>1285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1285</v>
      </c>
      <c r="O25" s="45">
        <f t="shared" si="2"/>
        <v>2.1345514950166113</v>
      </c>
      <c r="P25" s="10"/>
    </row>
    <row r="26" spans="1:16" ht="15">
      <c r="A26" s="13"/>
      <c r="B26" s="39">
        <v>354</v>
      </c>
      <c r="C26" s="21" t="s">
        <v>34</v>
      </c>
      <c r="D26" s="46">
        <v>1285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1285</v>
      </c>
      <c r="O26" s="47">
        <f t="shared" si="2"/>
        <v>2.1345514950166113</v>
      </c>
      <c r="P26" s="9"/>
    </row>
    <row r="27" spans="1:16" ht="15.75">
      <c r="A27" s="29" t="s">
        <v>2</v>
      </c>
      <c r="B27" s="30"/>
      <c r="C27" s="31"/>
      <c r="D27" s="32">
        <f aca="true" t="shared" si="7" ref="D27:M27">SUM(D28:D30)</f>
        <v>19851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19851</v>
      </c>
      <c r="O27" s="45">
        <f t="shared" si="2"/>
        <v>32.975083056478404</v>
      </c>
      <c r="P27" s="10"/>
    </row>
    <row r="28" spans="1:16" ht="15">
      <c r="A28" s="12"/>
      <c r="B28" s="25">
        <v>361.1</v>
      </c>
      <c r="C28" s="20" t="s">
        <v>35</v>
      </c>
      <c r="D28" s="46">
        <v>6848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6848</v>
      </c>
      <c r="O28" s="47">
        <f t="shared" si="2"/>
        <v>11.375415282392026</v>
      </c>
      <c r="P28" s="9"/>
    </row>
    <row r="29" spans="1:16" ht="15">
      <c r="A29" s="12"/>
      <c r="B29" s="25">
        <v>362</v>
      </c>
      <c r="C29" s="20" t="s">
        <v>36</v>
      </c>
      <c r="D29" s="46">
        <v>1280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1280</v>
      </c>
      <c r="O29" s="47">
        <f t="shared" si="2"/>
        <v>2.12624584717608</v>
      </c>
      <c r="P29" s="9"/>
    </row>
    <row r="30" spans="1:16" ht="15.75" thickBot="1">
      <c r="A30" s="12"/>
      <c r="B30" s="25">
        <v>369.9</v>
      </c>
      <c r="C30" s="20" t="s">
        <v>37</v>
      </c>
      <c r="D30" s="46">
        <v>11723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11723</v>
      </c>
      <c r="O30" s="47">
        <f t="shared" si="2"/>
        <v>19.473421926910298</v>
      </c>
      <c r="P30" s="9"/>
    </row>
    <row r="31" spans="1:119" ht="16.5" thickBot="1">
      <c r="A31" s="14" t="s">
        <v>32</v>
      </c>
      <c r="B31" s="23"/>
      <c r="C31" s="22"/>
      <c r="D31" s="15">
        <f>SUM(D5,D11,D13,D21,D25,D27)</f>
        <v>277822</v>
      </c>
      <c r="E31" s="15">
        <f aca="true" t="shared" si="8" ref="E31:M31">SUM(E5,E11,E13,E21,E25,E27)</f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92589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370411</v>
      </c>
      <c r="O31" s="38">
        <f t="shared" si="2"/>
        <v>615.3006644518273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48</v>
      </c>
      <c r="M33" s="48"/>
      <c r="N33" s="48"/>
      <c r="O33" s="43">
        <v>602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thickBot="1">
      <c r="A35" s="52" t="s">
        <v>49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102758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102758</v>
      </c>
      <c r="O5" s="33">
        <f aca="true" t="shared" si="2" ref="O5:O31">(N5/O$33)</f>
        <v>166.0064620355412</v>
      </c>
      <c r="P5" s="6"/>
    </row>
    <row r="6" spans="1:16" ht="15">
      <c r="A6" s="12"/>
      <c r="B6" s="25">
        <v>311</v>
      </c>
      <c r="C6" s="20" t="s">
        <v>1</v>
      </c>
      <c r="D6" s="46">
        <v>30453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30453</v>
      </c>
      <c r="O6" s="47">
        <f t="shared" si="2"/>
        <v>49.197092084006464</v>
      </c>
      <c r="P6" s="9"/>
    </row>
    <row r="7" spans="1:16" ht="15">
      <c r="A7" s="12"/>
      <c r="B7" s="25">
        <v>312.1</v>
      </c>
      <c r="C7" s="20" t="s">
        <v>9</v>
      </c>
      <c r="D7" s="46">
        <v>10049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10049</v>
      </c>
      <c r="O7" s="47">
        <f t="shared" si="2"/>
        <v>16.234248788368337</v>
      </c>
      <c r="P7" s="9"/>
    </row>
    <row r="8" spans="1:16" ht="15">
      <c r="A8" s="12"/>
      <c r="B8" s="25">
        <v>312.6</v>
      </c>
      <c r="C8" s="20" t="s">
        <v>10</v>
      </c>
      <c r="D8" s="46">
        <v>32204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32204</v>
      </c>
      <c r="O8" s="47">
        <f t="shared" si="2"/>
        <v>52.02584814216478</v>
      </c>
      <c r="P8" s="9"/>
    </row>
    <row r="9" spans="1:16" ht="15">
      <c r="A9" s="12"/>
      <c r="B9" s="25">
        <v>314.3</v>
      </c>
      <c r="C9" s="20" t="s">
        <v>11</v>
      </c>
      <c r="D9" s="46">
        <v>8348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8348</v>
      </c>
      <c r="O9" s="47">
        <f t="shared" si="2"/>
        <v>13.48626817447496</v>
      </c>
      <c r="P9" s="9"/>
    </row>
    <row r="10" spans="1:16" ht="15">
      <c r="A10" s="12"/>
      <c r="B10" s="25">
        <v>315</v>
      </c>
      <c r="C10" s="20" t="s">
        <v>12</v>
      </c>
      <c r="D10" s="46">
        <v>21704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21704</v>
      </c>
      <c r="O10" s="47">
        <f t="shared" si="2"/>
        <v>35.06300484652665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285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285</v>
      </c>
      <c r="O11" s="45">
        <f t="shared" si="2"/>
        <v>0.4604200323101777</v>
      </c>
      <c r="P11" s="10"/>
    </row>
    <row r="12" spans="1:16" ht="15">
      <c r="A12" s="12"/>
      <c r="B12" s="25">
        <v>329</v>
      </c>
      <c r="C12" s="20" t="s">
        <v>14</v>
      </c>
      <c r="D12" s="46">
        <v>285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285</v>
      </c>
      <c r="O12" s="47">
        <f t="shared" si="2"/>
        <v>0.4604200323101777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SUM(D14:D20)</f>
        <v>73884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73884</v>
      </c>
      <c r="O13" s="45">
        <f t="shared" si="2"/>
        <v>119.36025848142165</v>
      </c>
      <c r="P13" s="10"/>
    </row>
    <row r="14" spans="1:16" ht="15">
      <c r="A14" s="12"/>
      <c r="B14" s="25">
        <v>331.2</v>
      </c>
      <c r="C14" s="20" t="s">
        <v>15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5" ref="N14:N19">SUM(D14:M14)</f>
        <v>1000</v>
      </c>
      <c r="O14" s="47">
        <f t="shared" si="2"/>
        <v>1.615508885298869</v>
      </c>
      <c r="P14" s="9"/>
    </row>
    <row r="15" spans="1:16" ht="15">
      <c r="A15" s="12"/>
      <c r="B15" s="25">
        <v>334.9</v>
      </c>
      <c r="C15" s="20" t="s">
        <v>17</v>
      </c>
      <c r="D15" s="46">
        <v>2500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2500</v>
      </c>
      <c r="O15" s="47">
        <f t="shared" si="2"/>
        <v>4.038772213247173</v>
      </c>
      <c r="P15" s="9"/>
    </row>
    <row r="16" spans="1:16" ht="15">
      <c r="A16" s="12"/>
      <c r="B16" s="25">
        <v>335.12</v>
      </c>
      <c r="C16" s="20" t="s">
        <v>18</v>
      </c>
      <c r="D16" s="46">
        <v>27726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27726</v>
      </c>
      <c r="O16" s="47">
        <f t="shared" si="2"/>
        <v>44.79159935379644</v>
      </c>
      <c r="P16" s="9"/>
    </row>
    <row r="17" spans="1:16" ht="15">
      <c r="A17" s="12"/>
      <c r="B17" s="25">
        <v>335.14</v>
      </c>
      <c r="C17" s="20" t="s">
        <v>19</v>
      </c>
      <c r="D17" s="46">
        <v>139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139</v>
      </c>
      <c r="O17" s="47">
        <f t="shared" si="2"/>
        <v>0.2245557350565428</v>
      </c>
      <c r="P17" s="9"/>
    </row>
    <row r="18" spans="1:16" ht="15">
      <c r="A18" s="12"/>
      <c r="B18" s="25">
        <v>335.15</v>
      </c>
      <c r="C18" s="20" t="s">
        <v>20</v>
      </c>
      <c r="D18" s="46">
        <v>140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140</v>
      </c>
      <c r="O18" s="47">
        <f t="shared" si="2"/>
        <v>0.22617124394184168</v>
      </c>
      <c r="P18" s="9"/>
    </row>
    <row r="19" spans="1:16" ht="15">
      <c r="A19" s="12"/>
      <c r="B19" s="25">
        <v>335.18</v>
      </c>
      <c r="C19" s="20" t="s">
        <v>21</v>
      </c>
      <c r="D19" s="46">
        <v>18050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18050</v>
      </c>
      <c r="O19" s="47">
        <f t="shared" si="2"/>
        <v>29.159935379644587</v>
      </c>
      <c r="P19" s="9"/>
    </row>
    <row r="20" spans="1:16" ht="15">
      <c r="A20" s="12"/>
      <c r="B20" s="25">
        <v>337.2</v>
      </c>
      <c r="C20" s="20" t="s">
        <v>22</v>
      </c>
      <c r="D20" s="46">
        <v>24329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31">SUM(D20:M20)</f>
        <v>24329</v>
      </c>
      <c r="O20" s="47">
        <f t="shared" si="2"/>
        <v>39.30371567043619</v>
      </c>
      <c r="P20" s="9"/>
    </row>
    <row r="21" spans="1:16" ht="15.75">
      <c r="A21" s="29" t="s">
        <v>27</v>
      </c>
      <c r="B21" s="30"/>
      <c r="C21" s="31"/>
      <c r="D21" s="32">
        <f aca="true" t="shared" si="7" ref="D21:M21">SUM(D22:D24)</f>
        <v>50980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89162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6"/>
        <v>140142</v>
      </c>
      <c r="O21" s="45">
        <f t="shared" si="2"/>
        <v>226.40064620355412</v>
      </c>
      <c r="P21" s="10"/>
    </row>
    <row r="22" spans="1:16" ht="15">
      <c r="A22" s="12"/>
      <c r="B22" s="25">
        <v>343.3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89162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89162</v>
      </c>
      <c r="O22" s="47">
        <f t="shared" si="2"/>
        <v>144.04200323101776</v>
      </c>
      <c r="P22" s="9"/>
    </row>
    <row r="23" spans="1:16" ht="15">
      <c r="A23" s="12"/>
      <c r="B23" s="25">
        <v>343.4</v>
      </c>
      <c r="C23" s="20" t="s">
        <v>30</v>
      </c>
      <c r="D23" s="46">
        <v>50591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50591</v>
      </c>
      <c r="O23" s="47">
        <f t="shared" si="2"/>
        <v>81.73021001615508</v>
      </c>
      <c r="P23" s="9"/>
    </row>
    <row r="24" spans="1:16" ht="15">
      <c r="A24" s="12"/>
      <c r="B24" s="25">
        <v>343.9</v>
      </c>
      <c r="C24" s="20" t="s">
        <v>31</v>
      </c>
      <c r="D24" s="46">
        <v>389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389</v>
      </c>
      <c r="O24" s="47">
        <f t="shared" si="2"/>
        <v>0.6284329563812601</v>
      </c>
      <c r="P24" s="9"/>
    </row>
    <row r="25" spans="1:16" ht="15.75">
      <c r="A25" s="29" t="s">
        <v>28</v>
      </c>
      <c r="B25" s="30"/>
      <c r="C25" s="31"/>
      <c r="D25" s="32">
        <f aca="true" t="shared" si="8" ref="D25:M25">SUM(D26:D26)</f>
        <v>1396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6"/>
        <v>1396</v>
      </c>
      <c r="O25" s="45">
        <f t="shared" si="2"/>
        <v>2.255250403877221</v>
      </c>
      <c r="P25" s="10"/>
    </row>
    <row r="26" spans="1:16" ht="15">
      <c r="A26" s="13"/>
      <c r="B26" s="39">
        <v>354</v>
      </c>
      <c r="C26" s="21" t="s">
        <v>34</v>
      </c>
      <c r="D26" s="46">
        <v>1396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1396</v>
      </c>
      <c r="O26" s="47">
        <f t="shared" si="2"/>
        <v>2.255250403877221</v>
      </c>
      <c r="P26" s="9"/>
    </row>
    <row r="27" spans="1:16" ht="15.75">
      <c r="A27" s="29" t="s">
        <v>2</v>
      </c>
      <c r="B27" s="30"/>
      <c r="C27" s="31"/>
      <c r="D27" s="32">
        <f aca="true" t="shared" si="9" ref="D27:M27">SUM(D28:D30)</f>
        <v>12187</v>
      </c>
      <c r="E27" s="32">
        <f t="shared" si="9"/>
        <v>0</v>
      </c>
      <c r="F27" s="32">
        <f t="shared" si="9"/>
        <v>0</v>
      </c>
      <c r="G27" s="32">
        <f t="shared" si="9"/>
        <v>0</v>
      </c>
      <c r="H27" s="32">
        <f t="shared" si="9"/>
        <v>0</v>
      </c>
      <c r="I27" s="32">
        <f t="shared" si="9"/>
        <v>0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2">
        <f t="shared" si="6"/>
        <v>12187</v>
      </c>
      <c r="O27" s="45">
        <f t="shared" si="2"/>
        <v>19.688206785137318</v>
      </c>
      <c r="P27" s="10"/>
    </row>
    <row r="28" spans="1:16" ht="15">
      <c r="A28" s="12"/>
      <c r="B28" s="25">
        <v>361.1</v>
      </c>
      <c r="C28" s="20" t="s">
        <v>35</v>
      </c>
      <c r="D28" s="46">
        <v>8603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8603</v>
      </c>
      <c r="O28" s="47">
        <f t="shared" si="2"/>
        <v>13.898222940226171</v>
      </c>
      <c r="P28" s="9"/>
    </row>
    <row r="29" spans="1:16" ht="15">
      <c r="A29" s="12"/>
      <c r="B29" s="25">
        <v>362</v>
      </c>
      <c r="C29" s="20" t="s">
        <v>36</v>
      </c>
      <c r="D29" s="46">
        <v>1575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1575</v>
      </c>
      <c r="O29" s="47">
        <f t="shared" si="2"/>
        <v>2.544426494345719</v>
      </c>
      <c r="P29" s="9"/>
    </row>
    <row r="30" spans="1:16" ht="15.75" thickBot="1">
      <c r="A30" s="12"/>
      <c r="B30" s="25">
        <v>369.9</v>
      </c>
      <c r="C30" s="20" t="s">
        <v>37</v>
      </c>
      <c r="D30" s="46">
        <v>2009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2009</v>
      </c>
      <c r="O30" s="47">
        <f t="shared" si="2"/>
        <v>3.245557350565428</v>
      </c>
      <c r="P30" s="9"/>
    </row>
    <row r="31" spans="1:119" ht="16.5" thickBot="1">
      <c r="A31" s="14" t="s">
        <v>32</v>
      </c>
      <c r="B31" s="23"/>
      <c r="C31" s="22"/>
      <c r="D31" s="15">
        <f>SUM(D5,D11,D13,D21,D25,D27)</f>
        <v>241490</v>
      </c>
      <c r="E31" s="15">
        <f aca="true" t="shared" si="10" ref="E31:M31">SUM(E5,E11,E13,E21,E25,E27)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89162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6"/>
        <v>330652</v>
      </c>
      <c r="O31" s="38">
        <f t="shared" si="2"/>
        <v>534.1712439418417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44</v>
      </c>
      <c r="M33" s="48"/>
      <c r="N33" s="48"/>
      <c r="O33" s="43">
        <v>619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102680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102680</v>
      </c>
      <c r="O5" s="33">
        <f aca="true" t="shared" si="2" ref="O5:O31">(N5/O$33)</f>
        <v>161.9558359621451</v>
      </c>
      <c r="P5" s="6"/>
    </row>
    <row r="6" spans="1:16" ht="15">
      <c r="A6" s="12"/>
      <c r="B6" s="25">
        <v>311</v>
      </c>
      <c r="C6" s="20" t="s">
        <v>1</v>
      </c>
      <c r="D6" s="46">
        <v>27855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27855</v>
      </c>
      <c r="O6" s="47">
        <f t="shared" si="2"/>
        <v>43.935331230283914</v>
      </c>
      <c r="P6" s="9"/>
    </row>
    <row r="7" spans="1:16" ht="15">
      <c r="A7" s="12"/>
      <c r="B7" s="25">
        <v>312.1</v>
      </c>
      <c r="C7" s="20" t="s">
        <v>9</v>
      </c>
      <c r="D7" s="46">
        <v>11868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11868</v>
      </c>
      <c r="O7" s="47">
        <f t="shared" si="2"/>
        <v>18.7192429022082</v>
      </c>
      <c r="P7" s="9"/>
    </row>
    <row r="8" spans="1:16" ht="15">
      <c r="A8" s="12"/>
      <c r="B8" s="25">
        <v>312.6</v>
      </c>
      <c r="C8" s="20" t="s">
        <v>10</v>
      </c>
      <c r="D8" s="46">
        <v>37556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37556</v>
      </c>
      <c r="O8" s="47">
        <f t="shared" si="2"/>
        <v>59.23659305993691</v>
      </c>
      <c r="P8" s="9"/>
    </row>
    <row r="9" spans="1:16" ht="15">
      <c r="A9" s="12"/>
      <c r="B9" s="25">
        <v>314.3</v>
      </c>
      <c r="C9" s="20" t="s">
        <v>11</v>
      </c>
      <c r="D9" s="46">
        <v>8389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8389</v>
      </c>
      <c r="O9" s="47">
        <f t="shared" si="2"/>
        <v>13.231861198738171</v>
      </c>
      <c r="P9" s="9"/>
    </row>
    <row r="10" spans="1:16" ht="15">
      <c r="A10" s="12"/>
      <c r="B10" s="25">
        <v>315</v>
      </c>
      <c r="C10" s="20" t="s">
        <v>12</v>
      </c>
      <c r="D10" s="46">
        <v>17012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17012</v>
      </c>
      <c r="O10" s="47">
        <f t="shared" si="2"/>
        <v>26.832807570977916</v>
      </c>
      <c r="P10" s="9"/>
    </row>
    <row r="11" spans="1:16" ht="15.75">
      <c r="A11" s="29" t="s">
        <v>56</v>
      </c>
      <c r="B11" s="30"/>
      <c r="C11" s="31"/>
      <c r="D11" s="32">
        <f aca="true" t="shared" si="3" ref="D11:M11">SUM(D12:D12)</f>
        <v>194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194</v>
      </c>
      <c r="O11" s="45">
        <f t="shared" si="2"/>
        <v>0.305993690851735</v>
      </c>
      <c r="P11" s="10"/>
    </row>
    <row r="12" spans="1:16" ht="15">
      <c r="A12" s="12"/>
      <c r="B12" s="25">
        <v>329</v>
      </c>
      <c r="C12" s="20" t="s">
        <v>57</v>
      </c>
      <c r="D12" s="46">
        <v>194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194</v>
      </c>
      <c r="O12" s="47">
        <f t="shared" si="2"/>
        <v>0.305993690851735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SUM(D14:D20)</f>
        <v>184891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40000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224891</v>
      </c>
      <c r="O13" s="45">
        <f t="shared" si="2"/>
        <v>354.717665615142</v>
      </c>
      <c r="P13" s="10"/>
    </row>
    <row r="14" spans="1:16" ht="15">
      <c r="A14" s="12"/>
      <c r="B14" s="25">
        <v>334.31</v>
      </c>
      <c r="C14" s="20" t="s">
        <v>58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40000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40000</v>
      </c>
      <c r="O14" s="47">
        <f t="shared" si="2"/>
        <v>63.09148264984227</v>
      </c>
      <c r="P14" s="9"/>
    </row>
    <row r="15" spans="1:16" ht="15">
      <c r="A15" s="12"/>
      <c r="B15" s="25">
        <v>335.12</v>
      </c>
      <c r="C15" s="20" t="s">
        <v>18</v>
      </c>
      <c r="D15" s="46">
        <v>33390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33390</v>
      </c>
      <c r="O15" s="47">
        <f t="shared" si="2"/>
        <v>52.66561514195583</v>
      </c>
      <c r="P15" s="9"/>
    </row>
    <row r="16" spans="1:16" ht="15">
      <c r="A16" s="12"/>
      <c r="B16" s="25">
        <v>335.14</v>
      </c>
      <c r="C16" s="20" t="s">
        <v>19</v>
      </c>
      <c r="D16" s="46">
        <v>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</v>
      </c>
      <c r="O16" s="47">
        <f t="shared" si="2"/>
        <v>0.061514195583596214</v>
      </c>
      <c r="P16" s="9"/>
    </row>
    <row r="17" spans="1:16" ht="15">
      <c r="A17" s="12"/>
      <c r="B17" s="25">
        <v>335.15</v>
      </c>
      <c r="C17" s="20" t="s">
        <v>20</v>
      </c>
      <c r="D17" s="46">
        <v>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85</v>
      </c>
      <c r="O17" s="47">
        <f t="shared" si="2"/>
        <v>0.13406940063091483</v>
      </c>
      <c r="P17" s="9"/>
    </row>
    <row r="18" spans="1:16" ht="15">
      <c r="A18" s="12"/>
      <c r="B18" s="25">
        <v>335.18</v>
      </c>
      <c r="C18" s="20" t="s">
        <v>21</v>
      </c>
      <c r="D18" s="46">
        <v>21097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21097</v>
      </c>
      <c r="O18" s="47">
        <f t="shared" si="2"/>
        <v>33.27602523659306</v>
      </c>
      <c r="P18" s="9"/>
    </row>
    <row r="19" spans="1:16" ht="15">
      <c r="A19" s="12"/>
      <c r="B19" s="25">
        <v>337.2</v>
      </c>
      <c r="C19" s="20" t="s">
        <v>22</v>
      </c>
      <c r="D19" s="46">
        <v>23044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23044</v>
      </c>
      <c r="O19" s="47">
        <f t="shared" si="2"/>
        <v>36.34700315457413</v>
      </c>
      <c r="P19" s="9"/>
    </row>
    <row r="20" spans="1:16" ht="15">
      <c r="A20" s="12"/>
      <c r="B20" s="25">
        <v>337.4</v>
      </c>
      <c r="C20" s="20" t="s">
        <v>59</v>
      </c>
      <c r="D20" s="46">
        <v>107236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107236</v>
      </c>
      <c r="O20" s="47">
        <f t="shared" si="2"/>
        <v>169.14195583596214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SUM(D22:D24)</f>
        <v>49093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96280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145373</v>
      </c>
      <c r="O21" s="45">
        <f t="shared" si="2"/>
        <v>229.29495268138803</v>
      </c>
      <c r="P21" s="10"/>
    </row>
    <row r="22" spans="1:16" ht="15">
      <c r="A22" s="12"/>
      <c r="B22" s="25">
        <v>343.3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96280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96280</v>
      </c>
      <c r="O22" s="47">
        <f t="shared" si="2"/>
        <v>151.86119873817034</v>
      </c>
      <c r="P22" s="9"/>
    </row>
    <row r="23" spans="1:16" ht="15">
      <c r="A23" s="12"/>
      <c r="B23" s="25">
        <v>343.4</v>
      </c>
      <c r="C23" s="20" t="s">
        <v>30</v>
      </c>
      <c r="D23" s="46">
        <v>48683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48683</v>
      </c>
      <c r="O23" s="47">
        <f t="shared" si="2"/>
        <v>76.78706624605678</v>
      </c>
      <c r="P23" s="9"/>
    </row>
    <row r="24" spans="1:16" ht="15">
      <c r="A24" s="12"/>
      <c r="B24" s="25">
        <v>343.9</v>
      </c>
      <c r="C24" s="20" t="s">
        <v>31</v>
      </c>
      <c r="D24" s="46">
        <v>410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410</v>
      </c>
      <c r="O24" s="47">
        <f t="shared" si="2"/>
        <v>0.6466876971608833</v>
      </c>
      <c r="P24" s="9"/>
    </row>
    <row r="25" spans="1:16" ht="15.75">
      <c r="A25" s="29" t="s">
        <v>28</v>
      </c>
      <c r="B25" s="30"/>
      <c r="C25" s="31"/>
      <c r="D25" s="32">
        <f aca="true" t="shared" si="6" ref="D25:M25">SUM(D26:D26)</f>
        <v>2136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2136</v>
      </c>
      <c r="O25" s="45">
        <f t="shared" si="2"/>
        <v>3.369085173501577</v>
      </c>
      <c r="P25" s="10"/>
    </row>
    <row r="26" spans="1:16" ht="15">
      <c r="A26" s="13"/>
      <c r="B26" s="39">
        <v>354</v>
      </c>
      <c r="C26" s="21" t="s">
        <v>34</v>
      </c>
      <c r="D26" s="46">
        <v>2136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2136</v>
      </c>
      <c r="O26" s="47">
        <f t="shared" si="2"/>
        <v>3.369085173501577</v>
      </c>
      <c r="P26" s="9"/>
    </row>
    <row r="27" spans="1:16" ht="15.75">
      <c r="A27" s="29" t="s">
        <v>2</v>
      </c>
      <c r="B27" s="30"/>
      <c r="C27" s="31"/>
      <c r="D27" s="32">
        <f aca="true" t="shared" si="7" ref="D27:M27">SUM(D28:D30)</f>
        <v>14998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14998</v>
      </c>
      <c r="O27" s="45">
        <f t="shared" si="2"/>
        <v>23.65615141955836</v>
      </c>
      <c r="P27" s="10"/>
    </row>
    <row r="28" spans="1:16" ht="15">
      <c r="A28" s="12"/>
      <c r="B28" s="25">
        <v>361.1</v>
      </c>
      <c r="C28" s="20" t="s">
        <v>35</v>
      </c>
      <c r="D28" s="46">
        <v>8096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8096</v>
      </c>
      <c r="O28" s="47">
        <f t="shared" si="2"/>
        <v>12.769716088328076</v>
      </c>
      <c r="P28" s="9"/>
    </row>
    <row r="29" spans="1:16" ht="15">
      <c r="A29" s="12"/>
      <c r="B29" s="25">
        <v>362</v>
      </c>
      <c r="C29" s="20" t="s">
        <v>36</v>
      </c>
      <c r="D29" s="46">
        <v>704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704</v>
      </c>
      <c r="O29" s="47">
        <f t="shared" si="2"/>
        <v>1.110410094637224</v>
      </c>
      <c r="P29" s="9"/>
    </row>
    <row r="30" spans="1:16" ht="15.75" thickBot="1">
      <c r="A30" s="12"/>
      <c r="B30" s="25">
        <v>369.9</v>
      </c>
      <c r="C30" s="20" t="s">
        <v>37</v>
      </c>
      <c r="D30" s="46">
        <v>6198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6198</v>
      </c>
      <c r="O30" s="47">
        <f t="shared" si="2"/>
        <v>9.77602523659306</v>
      </c>
      <c r="P30" s="9"/>
    </row>
    <row r="31" spans="1:119" ht="16.5" thickBot="1">
      <c r="A31" s="14" t="s">
        <v>32</v>
      </c>
      <c r="B31" s="23"/>
      <c r="C31" s="22"/>
      <c r="D31" s="15">
        <f>SUM(D5,D11,D13,D21,D25,D27)</f>
        <v>353992</v>
      </c>
      <c r="E31" s="15">
        <f aca="true" t="shared" si="8" ref="E31:M31">SUM(E5,E11,E13,E21,E25,E27)</f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136280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490272</v>
      </c>
      <c r="O31" s="38">
        <f t="shared" si="2"/>
        <v>773.2996845425868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60</v>
      </c>
      <c r="M33" s="48"/>
      <c r="N33" s="48"/>
      <c r="O33" s="43">
        <v>634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155418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155418</v>
      </c>
      <c r="O5" s="33">
        <f aca="true" t="shared" si="1" ref="O5:O32">(N5/O$34)</f>
        <v>254.36661211129297</v>
      </c>
      <c r="P5" s="6"/>
    </row>
    <row r="6" spans="1:16" ht="15">
      <c r="A6" s="12"/>
      <c r="B6" s="25">
        <v>311</v>
      </c>
      <c r="C6" s="20" t="s">
        <v>1</v>
      </c>
      <c r="D6" s="46">
        <v>40050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40050</v>
      </c>
      <c r="O6" s="47">
        <f t="shared" si="1"/>
        <v>65.54828150572831</v>
      </c>
      <c r="P6" s="9"/>
    </row>
    <row r="7" spans="1:16" ht="15">
      <c r="A7" s="12"/>
      <c r="B7" s="25">
        <v>312.41</v>
      </c>
      <c r="C7" s="20" t="s">
        <v>78</v>
      </c>
      <c r="D7" s="46">
        <v>14666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14666</v>
      </c>
      <c r="O7" s="47">
        <f t="shared" si="1"/>
        <v>24.00327332242226</v>
      </c>
      <c r="P7" s="9"/>
    </row>
    <row r="8" spans="1:16" ht="15">
      <c r="A8" s="12"/>
      <c r="B8" s="25">
        <v>312.6</v>
      </c>
      <c r="C8" s="20" t="s">
        <v>10</v>
      </c>
      <c r="D8" s="46">
        <v>42192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42192</v>
      </c>
      <c r="O8" s="47">
        <f t="shared" si="1"/>
        <v>69.05400981996726</v>
      </c>
      <c r="P8" s="9"/>
    </row>
    <row r="9" spans="1:16" ht="15">
      <c r="A9" s="12"/>
      <c r="B9" s="25">
        <v>314.1</v>
      </c>
      <c r="C9" s="20" t="s">
        <v>79</v>
      </c>
      <c r="D9" s="46">
        <v>40234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40234</v>
      </c>
      <c r="O9" s="47">
        <f t="shared" si="1"/>
        <v>65.8494271685761</v>
      </c>
      <c r="P9" s="9"/>
    </row>
    <row r="10" spans="1:16" ht="15">
      <c r="A10" s="12"/>
      <c r="B10" s="25">
        <v>314.3</v>
      </c>
      <c r="C10" s="20" t="s">
        <v>11</v>
      </c>
      <c r="D10" s="46">
        <v>9003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9003</v>
      </c>
      <c r="O10" s="47">
        <f t="shared" si="1"/>
        <v>14.734860883797054</v>
      </c>
      <c r="P10" s="9"/>
    </row>
    <row r="11" spans="1:16" ht="15">
      <c r="A11" s="12"/>
      <c r="B11" s="25">
        <v>314.8</v>
      </c>
      <c r="C11" s="20" t="s">
        <v>80</v>
      </c>
      <c r="D11" s="46">
        <v>792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792</v>
      </c>
      <c r="O11" s="47">
        <f t="shared" si="1"/>
        <v>1.2962356792144025</v>
      </c>
      <c r="P11" s="9"/>
    </row>
    <row r="12" spans="1:16" ht="15">
      <c r="A12" s="12"/>
      <c r="B12" s="25">
        <v>315</v>
      </c>
      <c r="C12" s="20" t="s">
        <v>62</v>
      </c>
      <c r="D12" s="46">
        <v>8261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8261</v>
      </c>
      <c r="O12" s="47">
        <f t="shared" si="1"/>
        <v>13.520458265139116</v>
      </c>
      <c r="P12" s="9"/>
    </row>
    <row r="13" spans="1:16" ht="15">
      <c r="A13" s="12"/>
      <c r="B13" s="25">
        <v>316</v>
      </c>
      <c r="C13" s="20" t="s">
        <v>81</v>
      </c>
      <c r="D13" s="46">
        <v>220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220</v>
      </c>
      <c r="O13" s="47">
        <f t="shared" si="1"/>
        <v>0.36006546644844517</v>
      </c>
      <c r="P13" s="9"/>
    </row>
    <row r="14" spans="1:16" ht="15.75">
      <c r="A14" s="29" t="s">
        <v>13</v>
      </c>
      <c r="B14" s="30"/>
      <c r="C14" s="31"/>
      <c r="D14" s="32">
        <f aca="true" t="shared" si="3" ref="D14:M14">SUM(D15:D15)</f>
        <v>650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2">SUM(D14:M14)</f>
        <v>650</v>
      </c>
      <c r="O14" s="45">
        <f t="shared" si="1"/>
        <v>1.0638297872340425</v>
      </c>
      <c r="P14" s="10"/>
    </row>
    <row r="15" spans="1:16" ht="15">
      <c r="A15" s="12"/>
      <c r="B15" s="25">
        <v>322</v>
      </c>
      <c r="C15" s="20" t="s">
        <v>86</v>
      </c>
      <c r="D15" s="46">
        <v>650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650</v>
      </c>
      <c r="O15" s="47">
        <f t="shared" si="1"/>
        <v>1.0638297872340425</v>
      </c>
      <c r="P15" s="9"/>
    </row>
    <row r="16" spans="1:16" ht="15.75">
      <c r="A16" s="29" t="s">
        <v>16</v>
      </c>
      <c r="B16" s="30"/>
      <c r="C16" s="31"/>
      <c r="D16" s="32">
        <f aca="true" t="shared" si="5" ref="D16:M16">SUM(D17:D22)</f>
        <v>90866</v>
      </c>
      <c r="E16" s="32">
        <f t="shared" si="5"/>
        <v>41423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132289</v>
      </c>
      <c r="O16" s="45">
        <f t="shared" si="1"/>
        <v>216.51227495908347</v>
      </c>
      <c r="P16" s="10"/>
    </row>
    <row r="17" spans="1:16" ht="15">
      <c r="A17" s="12"/>
      <c r="B17" s="25">
        <v>334.31</v>
      </c>
      <c r="C17" s="20" t="s">
        <v>58</v>
      </c>
      <c r="D17" s="46">
        <v>0</v>
      </c>
      <c r="E17" s="46">
        <v>41423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41423</v>
      </c>
      <c r="O17" s="47">
        <f t="shared" si="1"/>
        <v>67.79541734860884</v>
      </c>
      <c r="P17" s="9"/>
    </row>
    <row r="18" spans="1:16" ht="15">
      <c r="A18" s="12"/>
      <c r="B18" s="25">
        <v>335.12</v>
      </c>
      <c r="C18" s="20" t="s">
        <v>63</v>
      </c>
      <c r="D18" s="46">
        <v>35674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35674</v>
      </c>
      <c r="O18" s="47">
        <f t="shared" si="1"/>
        <v>58.38625204582652</v>
      </c>
      <c r="P18" s="9"/>
    </row>
    <row r="19" spans="1:16" ht="15">
      <c r="A19" s="12"/>
      <c r="B19" s="25">
        <v>335.14</v>
      </c>
      <c r="C19" s="20" t="s">
        <v>64</v>
      </c>
      <c r="D19" s="46">
        <v>110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</v>
      </c>
      <c r="O19" s="47">
        <f t="shared" si="1"/>
        <v>0.18003273322422259</v>
      </c>
      <c r="P19" s="9"/>
    </row>
    <row r="20" spans="1:16" ht="15">
      <c r="A20" s="12"/>
      <c r="B20" s="25">
        <v>335.15</v>
      </c>
      <c r="C20" s="20" t="s">
        <v>68</v>
      </c>
      <c r="D20" s="46">
        <v>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</v>
      </c>
      <c r="O20" s="47">
        <f t="shared" si="1"/>
        <v>0.04582651391162029</v>
      </c>
      <c r="P20" s="9"/>
    </row>
    <row r="21" spans="1:16" ht="15">
      <c r="A21" s="12"/>
      <c r="B21" s="25">
        <v>335.18</v>
      </c>
      <c r="C21" s="20" t="s">
        <v>65</v>
      </c>
      <c r="D21" s="46">
        <v>23062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23062</v>
      </c>
      <c r="O21" s="47">
        <f t="shared" si="1"/>
        <v>37.744680851063826</v>
      </c>
      <c r="P21" s="9"/>
    </row>
    <row r="22" spans="1:16" ht="15">
      <c r="A22" s="12"/>
      <c r="B22" s="25">
        <v>337.2</v>
      </c>
      <c r="C22" s="20" t="s">
        <v>22</v>
      </c>
      <c r="D22" s="46">
        <v>31992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31992</v>
      </c>
      <c r="O22" s="47">
        <f t="shared" si="1"/>
        <v>52.36006546644845</v>
      </c>
      <c r="P22" s="9"/>
    </row>
    <row r="23" spans="1:16" ht="15.75">
      <c r="A23" s="29" t="s">
        <v>27</v>
      </c>
      <c r="B23" s="30"/>
      <c r="C23" s="31"/>
      <c r="D23" s="32">
        <f aca="true" t="shared" si="6" ref="D23:M23">SUM(D24:D25)</f>
        <v>51233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80052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131285</v>
      </c>
      <c r="O23" s="45">
        <f t="shared" si="1"/>
        <v>214.86906710310964</v>
      </c>
      <c r="P23" s="10"/>
    </row>
    <row r="24" spans="1:16" ht="15">
      <c r="A24" s="12"/>
      <c r="B24" s="25">
        <v>343.3</v>
      </c>
      <c r="C24" s="20" t="s">
        <v>29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80052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80052</v>
      </c>
      <c r="O24" s="47">
        <f t="shared" si="1"/>
        <v>131.01800327332242</v>
      </c>
      <c r="P24" s="9"/>
    </row>
    <row r="25" spans="1:16" ht="15">
      <c r="A25" s="12"/>
      <c r="B25" s="25">
        <v>343.4</v>
      </c>
      <c r="C25" s="20" t="s">
        <v>30</v>
      </c>
      <c r="D25" s="46">
        <v>51233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51233</v>
      </c>
      <c r="O25" s="47">
        <f t="shared" si="1"/>
        <v>83.85106382978724</v>
      </c>
      <c r="P25" s="9"/>
    </row>
    <row r="26" spans="1:16" ht="15.75">
      <c r="A26" s="29" t="s">
        <v>28</v>
      </c>
      <c r="B26" s="30"/>
      <c r="C26" s="31"/>
      <c r="D26" s="32">
        <f aca="true" t="shared" si="7" ref="D26:M26">SUM(D27:D27)</f>
        <v>930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930</v>
      </c>
      <c r="O26" s="45">
        <f t="shared" si="1"/>
        <v>1.5220949263502455</v>
      </c>
      <c r="P26" s="10"/>
    </row>
    <row r="27" spans="1:16" ht="15">
      <c r="A27" s="13"/>
      <c r="B27" s="39">
        <v>351.1</v>
      </c>
      <c r="C27" s="21" t="s">
        <v>82</v>
      </c>
      <c r="D27" s="46">
        <v>930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930</v>
      </c>
      <c r="O27" s="47">
        <f t="shared" si="1"/>
        <v>1.5220949263502455</v>
      </c>
      <c r="P27" s="9"/>
    </row>
    <row r="28" spans="1:16" ht="15.75">
      <c r="A28" s="29" t="s">
        <v>2</v>
      </c>
      <c r="B28" s="30"/>
      <c r="C28" s="31"/>
      <c r="D28" s="32">
        <f aca="true" t="shared" si="8" ref="D28:M28">SUM(D29:D31)</f>
        <v>20412</v>
      </c>
      <c r="E28" s="32">
        <f t="shared" si="8"/>
        <v>8500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91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29003</v>
      </c>
      <c r="O28" s="45">
        <f t="shared" si="1"/>
        <v>47.46808510638298</v>
      </c>
      <c r="P28" s="10"/>
    </row>
    <row r="29" spans="1:16" ht="15">
      <c r="A29" s="12"/>
      <c r="B29" s="25">
        <v>361.1</v>
      </c>
      <c r="C29" s="20" t="s">
        <v>35</v>
      </c>
      <c r="D29" s="46">
        <v>4126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4126</v>
      </c>
      <c r="O29" s="47">
        <f t="shared" si="1"/>
        <v>6.752864157119476</v>
      </c>
      <c r="P29" s="9"/>
    </row>
    <row r="30" spans="1:16" ht="15">
      <c r="A30" s="12"/>
      <c r="B30" s="25">
        <v>369.3</v>
      </c>
      <c r="C30" s="20" t="s">
        <v>83</v>
      </c>
      <c r="D30" s="46">
        <v>16286</v>
      </c>
      <c r="E30" s="46">
        <v>0</v>
      </c>
      <c r="F30" s="46">
        <v>0</v>
      </c>
      <c r="G30" s="46">
        <v>0</v>
      </c>
      <c r="H30" s="46">
        <v>0</v>
      </c>
      <c r="I30" s="46">
        <v>91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16377</v>
      </c>
      <c r="O30" s="47">
        <f t="shared" si="1"/>
        <v>26.803600654664486</v>
      </c>
      <c r="P30" s="9"/>
    </row>
    <row r="31" spans="1:16" ht="15.75" thickBot="1">
      <c r="A31" s="12"/>
      <c r="B31" s="25">
        <v>369.9</v>
      </c>
      <c r="C31" s="20" t="s">
        <v>37</v>
      </c>
      <c r="D31" s="46">
        <v>0</v>
      </c>
      <c r="E31" s="46">
        <v>8500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8500</v>
      </c>
      <c r="O31" s="47">
        <f t="shared" si="1"/>
        <v>13.911620294599018</v>
      </c>
      <c r="P31" s="9"/>
    </row>
    <row r="32" spans="1:119" ht="16.5" thickBot="1">
      <c r="A32" s="14" t="s">
        <v>32</v>
      </c>
      <c r="B32" s="23"/>
      <c r="C32" s="22"/>
      <c r="D32" s="15">
        <f>SUM(D5,D14,D16,D23,D26,D28)</f>
        <v>319509</v>
      </c>
      <c r="E32" s="15">
        <f aca="true" t="shared" si="9" ref="E32:M32">SUM(E5,E14,E16,E23,E26,E28)</f>
        <v>49923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80143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449575</v>
      </c>
      <c r="O32" s="38">
        <f t="shared" si="1"/>
        <v>735.8019639934533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92</v>
      </c>
      <c r="M34" s="48"/>
      <c r="N34" s="48"/>
      <c r="O34" s="43">
        <v>611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154393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154393</v>
      </c>
      <c r="O5" s="33">
        <f aca="true" t="shared" si="1" ref="O5:O30">(N5/O$32)</f>
        <v>279.1916817359855</v>
      </c>
      <c r="P5" s="6"/>
    </row>
    <row r="6" spans="1:16" ht="15">
      <c r="A6" s="12"/>
      <c r="B6" s="25">
        <v>311</v>
      </c>
      <c r="C6" s="20" t="s">
        <v>1</v>
      </c>
      <c r="D6" s="46">
        <v>38539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38539</v>
      </c>
      <c r="O6" s="47">
        <f t="shared" si="1"/>
        <v>69.69077757685352</v>
      </c>
      <c r="P6" s="9"/>
    </row>
    <row r="7" spans="1:16" ht="15">
      <c r="A7" s="12"/>
      <c r="B7" s="25">
        <v>312.41</v>
      </c>
      <c r="C7" s="20" t="s">
        <v>78</v>
      </c>
      <c r="D7" s="46">
        <v>15576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15576</v>
      </c>
      <c r="O7" s="47">
        <f t="shared" si="1"/>
        <v>28.16636528028933</v>
      </c>
      <c r="P7" s="9"/>
    </row>
    <row r="8" spans="1:16" ht="15">
      <c r="A8" s="12"/>
      <c r="B8" s="25">
        <v>312.6</v>
      </c>
      <c r="C8" s="20" t="s">
        <v>10</v>
      </c>
      <c r="D8" s="46">
        <v>44078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44078</v>
      </c>
      <c r="O8" s="47">
        <f t="shared" si="1"/>
        <v>79.70705244122966</v>
      </c>
      <c r="P8" s="9"/>
    </row>
    <row r="9" spans="1:16" ht="15">
      <c r="A9" s="12"/>
      <c r="B9" s="25">
        <v>314.1</v>
      </c>
      <c r="C9" s="20" t="s">
        <v>79</v>
      </c>
      <c r="D9" s="46">
        <v>38849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38849</v>
      </c>
      <c r="O9" s="47">
        <f t="shared" si="1"/>
        <v>70.25135623869801</v>
      </c>
      <c r="P9" s="9"/>
    </row>
    <row r="10" spans="1:16" ht="15">
      <c r="A10" s="12"/>
      <c r="B10" s="25">
        <v>314.3</v>
      </c>
      <c r="C10" s="20" t="s">
        <v>11</v>
      </c>
      <c r="D10" s="46">
        <v>8772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8772</v>
      </c>
      <c r="O10" s="47">
        <f t="shared" si="1"/>
        <v>15.8625678119349</v>
      </c>
      <c r="P10" s="9"/>
    </row>
    <row r="11" spans="1:16" ht="15">
      <c r="A11" s="12"/>
      <c r="B11" s="25">
        <v>314.8</v>
      </c>
      <c r="C11" s="20" t="s">
        <v>80</v>
      </c>
      <c r="D11" s="46">
        <v>1090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1090</v>
      </c>
      <c r="O11" s="47">
        <f t="shared" si="1"/>
        <v>1.9710669077757685</v>
      </c>
      <c r="P11" s="9"/>
    </row>
    <row r="12" spans="1:16" ht="15">
      <c r="A12" s="12"/>
      <c r="B12" s="25">
        <v>315</v>
      </c>
      <c r="C12" s="20" t="s">
        <v>62</v>
      </c>
      <c r="D12" s="46">
        <v>7249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7249</v>
      </c>
      <c r="O12" s="47">
        <f t="shared" si="1"/>
        <v>13.108499095840868</v>
      </c>
      <c r="P12" s="9"/>
    </row>
    <row r="13" spans="1:16" ht="15">
      <c r="A13" s="12"/>
      <c r="B13" s="25">
        <v>316</v>
      </c>
      <c r="C13" s="20" t="s">
        <v>81</v>
      </c>
      <c r="D13" s="46">
        <v>240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240</v>
      </c>
      <c r="O13" s="47">
        <f t="shared" si="1"/>
        <v>0.43399638336347196</v>
      </c>
      <c r="P13" s="9"/>
    </row>
    <row r="14" spans="1:16" ht="15.75">
      <c r="A14" s="29" t="s">
        <v>13</v>
      </c>
      <c r="B14" s="30"/>
      <c r="C14" s="31"/>
      <c r="D14" s="32">
        <f aca="true" t="shared" si="3" ref="D14:M14">SUM(D15:D15)</f>
        <v>50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50</v>
      </c>
      <c r="O14" s="45">
        <f t="shared" si="1"/>
        <v>0.09041591320072333</v>
      </c>
      <c r="P14" s="10"/>
    </row>
    <row r="15" spans="1:16" ht="15">
      <c r="A15" s="12"/>
      <c r="B15" s="25">
        <v>322</v>
      </c>
      <c r="C15" s="20" t="s">
        <v>86</v>
      </c>
      <c r="D15" s="46">
        <v>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</v>
      </c>
      <c r="O15" s="47">
        <f t="shared" si="1"/>
        <v>0.09041591320072333</v>
      </c>
      <c r="P15" s="9"/>
    </row>
    <row r="16" spans="1:16" ht="15.75">
      <c r="A16" s="29" t="s">
        <v>16</v>
      </c>
      <c r="B16" s="30"/>
      <c r="C16" s="31"/>
      <c r="D16" s="32">
        <f aca="true" t="shared" si="5" ref="D16:M16">SUM(D17:D22)</f>
        <v>100529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100529</v>
      </c>
      <c r="O16" s="45">
        <f t="shared" si="1"/>
        <v>181.7884267631103</v>
      </c>
      <c r="P16" s="10"/>
    </row>
    <row r="17" spans="1:16" ht="15">
      <c r="A17" s="12"/>
      <c r="B17" s="25">
        <v>331.1</v>
      </c>
      <c r="C17" s="20" t="s">
        <v>89</v>
      </c>
      <c r="D17" s="46">
        <v>4491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4491</v>
      </c>
      <c r="O17" s="47">
        <f t="shared" si="1"/>
        <v>8.12115732368897</v>
      </c>
      <c r="P17" s="9"/>
    </row>
    <row r="18" spans="1:16" ht="15">
      <c r="A18" s="12"/>
      <c r="B18" s="25">
        <v>335.12</v>
      </c>
      <c r="C18" s="20" t="s">
        <v>63</v>
      </c>
      <c r="D18" s="46">
        <v>39375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39375</v>
      </c>
      <c r="O18" s="47">
        <f t="shared" si="1"/>
        <v>71.20253164556962</v>
      </c>
      <c r="P18" s="9"/>
    </row>
    <row r="19" spans="1:16" ht="15">
      <c r="A19" s="12"/>
      <c r="B19" s="25">
        <v>335.14</v>
      </c>
      <c r="C19" s="20" t="s">
        <v>64</v>
      </c>
      <c r="D19" s="46">
        <v>139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</v>
      </c>
      <c r="O19" s="47">
        <f t="shared" si="1"/>
        <v>0.2513562386980108</v>
      </c>
      <c r="P19" s="9"/>
    </row>
    <row r="20" spans="1:16" ht="15">
      <c r="A20" s="12"/>
      <c r="B20" s="25">
        <v>335.15</v>
      </c>
      <c r="C20" s="20" t="s">
        <v>68</v>
      </c>
      <c r="D20" s="46">
        <v>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</v>
      </c>
      <c r="O20" s="47">
        <f t="shared" si="1"/>
        <v>0.10126582278481013</v>
      </c>
      <c r="P20" s="9"/>
    </row>
    <row r="21" spans="1:16" ht="15">
      <c r="A21" s="12"/>
      <c r="B21" s="25">
        <v>335.18</v>
      </c>
      <c r="C21" s="20" t="s">
        <v>65</v>
      </c>
      <c r="D21" s="46">
        <v>24879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24879</v>
      </c>
      <c r="O21" s="47">
        <f t="shared" si="1"/>
        <v>44.98915009041591</v>
      </c>
      <c r="P21" s="9"/>
    </row>
    <row r="22" spans="1:16" ht="15">
      <c r="A22" s="12"/>
      <c r="B22" s="25">
        <v>337.2</v>
      </c>
      <c r="C22" s="20" t="s">
        <v>22</v>
      </c>
      <c r="D22" s="46">
        <v>31589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31589</v>
      </c>
      <c r="O22" s="47">
        <f t="shared" si="1"/>
        <v>57.12296564195298</v>
      </c>
      <c r="P22" s="9"/>
    </row>
    <row r="23" spans="1:16" ht="15.75">
      <c r="A23" s="29" t="s">
        <v>27</v>
      </c>
      <c r="B23" s="30"/>
      <c r="C23" s="31"/>
      <c r="D23" s="32">
        <f aca="true" t="shared" si="6" ref="D23:M23">SUM(D24:D24)</f>
        <v>53555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79553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133108</v>
      </c>
      <c r="O23" s="45">
        <f t="shared" si="1"/>
        <v>240.70162748643762</v>
      </c>
      <c r="P23" s="10"/>
    </row>
    <row r="24" spans="1:16" ht="15">
      <c r="A24" s="12"/>
      <c r="B24" s="25">
        <v>343.4</v>
      </c>
      <c r="C24" s="20" t="s">
        <v>30</v>
      </c>
      <c r="D24" s="46">
        <v>53555</v>
      </c>
      <c r="E24" s="46">
        <v>0</v>
      </c>
      <c r="F24" s="46">
        <v>0</v>
      </c>
      <c r="G24" s="46">
        <v>0</v>
      </c>
      <c r="H24" s="46">
        <v>0</v>
      </c>
      <c r="I24" s="46">
        <v>79553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133108</v>
      </c>
      <c r="O24" s="47">
        <f t="shared" si="1"/>
        <v>240.70162748643762</v>
      </c>
      <c r="P24" s="9"/>
    </row>
    <row r="25" spans="1:16" ht="15.75">
      <c r="A25" s="29" t="s">
        <v>28</v>
      </c>
      <c r="B25" s="30"/>
      <c r="C25" s="31"/>
      <c r="D25" s="32">
        <f aca="true" t="shared" si="7" ref="D25:M25">SUM(D26:D26)</f>
        <v>413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413</v>
      </c>
      <c r="O25" s="45">
        <f t="shared" si="1"/>
        <v>0.7468354430379747</v>
      </c>
      <c r="P25" s="10"/>
    </row>
    <row r="26" spans="1:16" ht="15">
      <c r="A26" s="13"/>
      <c r="B26" s="39">
        <v>351.1</v>
      </c>
      <c r="C26" s="21" t="s">
        <v>82</v>
      </c>
      <c r="D26" s="46">
        <v>413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413</v>
      </c>
      <c r="O26" s="47">
        <f t="shared" si="1"/>
        <v>0.7468354430379747</v>
      </c>
      <c r="P26" s="9"/>
    </row>
    <row r="27" spans="1:16" ht="15.75">
      <c r="A27" s="29" t="s">
        <v>2</v>
      </c>
      <c r="B27" s="30"/>
      <c r="C27" s="31"/>
      <c r="D27" s="32">
        <f aca="true" t="shared" si="8" ref="D27:M27">SUM(D28:D29)</f>
        <v>44769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1546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46315</v>
      </c>
      <c r="O27" s="45">
        <f t="shared" si="1"/>
        <v>83.75226039783001</v>
      </c>
      <c r="P27" s="10"/>
    </row>
    <row r="28" spans="1:16" ht="15">
      <c r="A28" s="12"/>
      <c r="B28" s="25">
        <v>361.1</v>
      </c>
      <c r="C28" s="20" t="s">
        <v>35</v>
      </c>
      <c r="D28" s="46">
        <v>447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447</v>
      </c>
      <c r="O28" s="47">
        <f t="shared" si="1"/>
        <v>0.8083182640144665</v>
      </c>
      <c r="P28" s="9"/>
    </row>
    <row r="29" spans="1:16" ht="15.75" thickBot="1">
      <c r="A29" s="12"/>
      <c r="B29" s="25">
        <v>369.3</v>
      </c>
      <c r="C29" s="20" t="s">
        <v>83</v>
      </c>
      <c r="D29" s="46">
        <v>44322</v>
      </c>
      <c r="E29" s="46">
        <v>0</v>
      </c>
      <c r="F29" s="46">
        <v>0</v>
      </c>
      <c r="G29" s="46">
        <v>0</v>
      </c>
      <c r="H29" s="46">
        <v>0</v>
      </c>
      <c r="I29" s="46">
        <v>1546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45868</v>
      </c>
      <c r="O29" s="47">
        <f t="shared" si="1"/>
        <v>82.94394213381555</v>
      </c>
      <c r="P29" s="9"/>
    </row>
    <row r="30" spans="1:119" ht="16.5" thickBot="1">
      <c r="A30" s="14" t="s">
        <v>32</v>
      </c>
      <c r="B30" s="23"/>
      <c r="C30" s="22"/>
      <c r="D30" s="15">
        <f>SUM(D5,D14,D16,D23,D25,D27)</f>
        <v>353709</v>
      </c>
      <c r="E30" s="15">
        <f aca="true" t="shared" si="9" ref="E30:M30">SUM(E5,E14,E16,E23,E25,E27)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81099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4"/>
        <v>434808</v>
      </c>
      <c r="O30" s="38">
        <f t="shared" si="1"/>
        <v>786.2712477396021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90</v>
      </c>
      <c r="M32" s="48"/>
      <c r="N32" s="48"/>
      <c r="O32" s="43">
        <v>553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150259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150259</v>
      </c>
      <c r="O5" s="33">
        <f aca="true" t="shared" si="1" ref="O5:O29">(N5/O$31)</f>
        <v>254.24534686971236</v>
      </c>
      <c r="P5" s="6"/>
    </row>
    <row r="6" spans="1:16" ht="15">
      <c r="A6" s="12"/>
      <c r="B6" s="25">
        <v>311</v>
      </c>
      <c r="C6" s="20" t="s">
        <v>1</v>
      </c>
      <c r="D6" s="46">
        <v>37969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37969</v>
      </c>
      <c r="O6" s="47">
        <f t="shared" si="1"/>
        <v>64.24534686971235</v>
      </c>
      <c r="P6" s="9"/>
    </row>
    <row r="7" spans="1:16" ht="15">
      <c r="A7" s="12"/>
      <c r="B7" s="25">
        <v>312.41</v>
      </c>
      <c r="C7" s="20" t="s">
        <v>78</v>
      </c>
      <c r="D7" s="46">
        <v>15252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15252</v>
      </c>
      <c r="O7" s="47">
        <f t="shared" si="1"/>
        <v>25.80710659898477</v>
      </c>
      <c r="P7" s="9"/>
    </row>
    <row r="8" spans="1:16" ht="15">
      <c r="A8" s="12"/>
      <c r="B8" s="25">
        <v>312.6</v>
      </c>
      <c r="C8" s="20" t="s">
        <v>10</v>
      </c>
      <c r="D8" s="46">
        <v>39966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39966</v>
      </c>
      <c r="O8" s="47">
        <f t="shared" si="1"/>
        <v>67.6243654822335</v>
      </c>
      <c r="P8" s="9"/>
    </row>
    <row r="9" spans="1:16" ht="15">
      <c r="A9" s="12"/>
      <c r="B9" s="25">
        <v>314.1</v>
      </c>
      <c r="C9" s="20" t="s">
        <v>79</v>
      </c>
      <c r="D9" s="46">
        <v>39496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39496</v>
      </c>
      <c r="O9" s="47">
        <f t="shared" si="1"/>
        <v>66.82910321489001</v>
      </c>
      <c r="P9" s="9"/>
    </row>
    <row r="10" spans="1:16" ht="15">
      <c r="A10" s="12"/>
      <c r="B10" s="25">
        <v>314.3</v>
      </c>
      <c r="C10" s="20" t="s">
        <v>11</v>
      </c>
      <c r="D10" s="46">
        <v>8309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8309</v>
      </c>
      <c r="O10" s="47">
        <f t="shared" si="1"/>
        <v>14.05922165820643</v>
      </c>
      <c r="P10" s="9"/>
    </row>
    <row r="11" spans="1:16" ht="15">
      <c r="A11" s="12"/>
      <c r="B11" s="25">
        <v>314.8</v>
      </c>
      <c r="C11" s="20" t="s">
        <v>80</v>
      </c>
      <c r="D11" s="46">
        <v>1265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1265</v>
      </c>
      <c r="O11" s="47">
        <f t="shared" si="1"/>
        <v>2.1404399323181047</v>
      </c>
      <c r="P11" s="9"/>
    </row>
    <row r="12" spans="1:16" ht="15">
      <c r="A12" s="12"/>
      <c r="B12" s="25">
        <v>315</v>
      </c>
      <c r="C12" s="20" t="s">
        <v>62</v>
      </c>
      <c r="D12" s="46">
        <v>7872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7872</v>
      </c>
      <c r="O12" s="47">
        <f t="shared" si="1"/>
        <v>13.319796954314722</v>
      </c>
      <c r="P12" s="9"/>
    </row>
    <row r="13" spans="1:16" ht="15">
      <c r="A13" s="12"/>
      <c r="B13" s="25">
        <v>316</v>
      </c>
      <c r="C13" s="20" t="s">
        <v>81</v>
      </c>
      <c r="D13" s="46">
        <v>130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130</v>
      </c>
      <c r="O13" s="47">
        <f t="shared" si="1"/>
        <v>0.21996615905245348</v>
      </c>
      <c r="P13" s="9"/>
    </row>
    <row r="14" spans="1:16" ht="15.75">
      <c r="A14" s="29" t="s">
        <v>13</v>
      </c>
      <c r="B14" s="30"/>
      <c r="C14" s="31"/>
      <c r="D14" s="32">
        <f aca="true" t="shared" si="3" ref="D14:M14">SUM(D15:D15)</f>
        <v>300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9">SUM(D14:M14)</f>
        <v>300</v>
      </c>
      <c r="O14" s="45">
        <f t="shared" si="1"/>
        <v>0.5076142131979695</v>
      </c>
      <c r="P14" s="10"/>
    </row>
    <row r="15" spans="1:16" ht="15">
      <c r="A15" s="12"/>
      <c r="B15" s="25">
        <v>322</v>
      </c>
      <c r="C15" s="20" t="s">
        <v>86</v>
      </c>
      <c r="D15" s="46">
        <v>300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300</v>
      </c>
      <c r="O15" s="47">
        <f t="shared" si="1"/>
        <v>0.5076142131979695</v>
      </c>
      <c r="P15" s="9"/>
    </row>
    <row r="16" spans="1:16" ht="15.75">
      <c r="A16" s="29" t="s">
        <v>16</v>
      </c>
      <c r="B16" s="30"/>
      <c r="C16" s="31"/>
      <c r="D16" s="32">
        <f aca="true" t="shared" si="5" ref="D16:M16">SUM(D17:D22)</f>
        <v>92428</v>
      </c>
      <c r="E16" s="32">
        <f t="shared" si="5"/>
        <v>5031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97459</v>
      </c>
      <c r="O16" s="45">
        <f t="shared" si="1"/>
        <v>164.90524534686972</v>
      </c>
      <c r="P16" s="10"/>
    </row>
    <row r="17" spans="1:16" ht="15">
      <c r="A17" s="12"/>
      <c r="B17" s="25">
        <v>334.31</v>
      </c>
      <c r="C17" s="20" t="s">
        <v>58</v>
      </c>
      <c r="D17" s="46">
        <v>0</v>
      </c>
      <c r="E17" s="46">
        <v>5031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5031</v>
      </c>
      <c r="O17" s="47">
        <f t="shared" si="1"/>
        <v>8.51269035532995</v>
      </c>
      <c r="P17" s="9"/>
    </row>
    <row r="18" spans="1:16" ht="15">
      <c r="A18" s="12"/>
      <c r="B18" s="25">
        <v>335.12</v>
      </c>
      <c r="C18" s="20" t="s">
        <v>63</v>
      </c>
      <c r="D18" s="46">
        <v>38830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38830</v>
      </c>
      <c r="O18" s="47">
        <f t="shared" si="1"/>
        <v>65.70219966159053</v>
      </c>
      <c r="P18" s="9"/>
    </row>
    <row r="19" spans="1:16" ht="15">
      <c r="A19" s="12"/>
      <c r="B19" s="25">
        <v>335.14</v>
      </c>
      <c r="C19" s="20" t="s">
        <v>64</v>
      </c>
      <c r="D19" s="46">
        <v>100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</v>
      </c>
      <c r="O19" s="47">
        <f t="shared" si="1"/>
        <v>0.1692047377326565</v>
      </c>
      <c r="P19" s="9"/>
    </row>
    <row r="20" spans="1:16" ht="15">
      <c r="A20" s="12"/>
      <c r="B20" s="25">
        <v>335.15</v>
      </c>
      <c r="C20" s="20" t="s">
        <v>68</v>
      </c>
      <c r="D20" s="46">
        <v>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</v>
      </c>
      <c r="O20" s="47">
        <f t="shared" si="1"/>
        <v>0.09475465313028765</v>
      </c>
      <c r="P20" s="9"/>
    </row>
    <row r="21" spans="1:16" ht="15">
      <c r="A21" s="12"/>
      <c r="B21" s="25">
        <v>335.18</v>
      </c>
      <c r="C21" s="20" t="s">
        <v>65</v>
      </c>
      <c r="D21" s="46">
        <v>22000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22000</v>
      </c>
      <c r="O21" s="47">
        <f t="shared" si="1"/>
        <v>37.22504230118443</v>
      </c>
      <c r="P21" s="9"/>
    </row>
    <row r="22" spans="1:16" ht="15">
      <c r="A22" s="12"/>
      <c r="B22" s="25">
        <v>337.2</v>
      </c>
      <c r="C22" s="20" t="s">
        <v>22</v>
      </c>
      <c r="D22" s="46">
        <v>31442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31442</v>
      </c>
      <c r="O22" s="47">
        <f t="shared" si="1"/>
        <v>53.20135363790186</v>
      </c>
      <c r="P22" s="9"/>
    </row>
    <row r="23" spans="1:16" ht="15.75">
      <c r="A23" s="29" t="s">
        <v>27</v>
      </c>
      <c r="B23" s="30"/>
      <c r="C23" s="31"/>
      <c r="D23" s="32">
        <f aca="true" t="shared" si="6" ref="D23:M23">SUM(D24:D24)</f>
        <v>50424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88448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138872</v>
      </c>
      <c r="O23" s="45">
        <f t="shared" si="1"/>
        <v>234.97800338409476</v>
      </c>
      <c r="P23" s="10"/>
    </row>
    <row r="24" spans="1:16" ht="15">
      <c r="A24" s="12"/>
      <c r="B24" s="25">
        <v>343.4</v>
      </c>
      <c r="C24" s="20" t="s">
        <v>30</v>
      </c>
      <c r="D24" s="46">
        <v>50424</v>
      </c>
      <c r="E24" s="46">
        <v>0</v>
      </c>
      <c r="F24" s="46">
        <v>0</v>
      </c>
      <c r="G24" s="46">
        <v>0</v>
      </c>
      <c r="H24" s="46">
        <v>0</v>
      </c>
      <c r="I24" s="46">
        <v>88448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138872</v>
      </c>
      <c r="O24" s="47">
        <f t="shared" si="1"/>
        <v>234.97800338409476</v>
      </c>
      <c r="P24" s="9"/>
    </row>
    <row r="25" spans="1:16" ht="15.75">
      <c r="A25" s="29" t="s">
        <v>28</v>
      </c>
      <c r="B25" s="30"/>
      <c r="C25" s="31"/>
      <c r="D25" s="32">
        <f aca="true" t="shared" si="7" ref="D25:M25">SUM(D26:D26)</f>
        <v>1059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1059</v>
      </c>
      <c r="O25" s="45">
        <f t="shared" si="1"/>
        <v>1.7918781725888324</v>
      </c>
      <c r="P25" s="10"/>
    </row>
    <row r="26" spans="1:16" ht="15">
      <c r="A26" s="13"/>
      <c r="B26" s="39">
        <v>351.1</v>
      </c>
      <c r="C26" s="21" t="s">
        <v>82</v>
      </c>
      <c r="D26" s="46">
        <v>1059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1059</v>
      </c>
      <c r="O26" s="47">
        <f t="shared" si="1"/>
        <v>1.7918781725888324</v>
      </c>
      <c r="P26" s="9"/>
    </row>
    <row r="27" spans="1:16" ht="15.75">
      <c r="A27" s="29" t="s">
        <v>2</v>
      </c>
      <c r="B27" s="30"/>
      <c r="C27" s="31"/>
      <c r="D27" s="32">
        <f aca="true" t="shared" si="8" ref="D27:M27">SUM(D28:D28)</f>
        <v>6688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6688</v>
      </c>
      <c r="O27" s="45">
        <f t="shared" si="1"/>
        <v>11.316412859560067</v>
      </c>
      <c r="P27" s="10"/>
    </row>
    <row r="28" spans="1:16" ht="15.75" thickBot="1">
      <c r="A28" s="12"/>
      <c r="B28" s="25">
        <v>369.3</v>
      </c>
      <c r="C28" s="20" t="s">
        <v>83</v>
      </c>
      <c r="D28" s="46">
        <v>6688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6688</v>
      </c>
      <c r="O28" s="47">
        <f t="shared" si="1"/>
        <v>11.316412859560067</v>
      </c>
      <c r="P28" s="9"/>
    </row>
    <row r="29" spans="1:119" ht="16.5" thickBot="1">
      <c r="A29" s="14" t="s">
        <v>32</v>
      </c>
      <c r="B29" s="23"/>
      <c r="C29" s="22"/>
      <c r="D29" s="15">
        <f>SUM(D5,D14,D16,D23,D25,D27)</f>
        <v>301158</v>
      </c>
      <c r="E29" s="15">
        <f aca="true" t="shared" si="9" ref="E29:M29">SUM(E5,E14,E16,E23,E25,E27)</f>
        <v>5031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88448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4"/>
        <v>394637</v>
      </c>
      <c r="O29" s="38">
        <f t="shared" si="1"/>
        <v>667.7445008460237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87</v>
      </c>
      <c r="M31" s="48"/>
      <c r="N31" s="48"/>
      <c r="O31" s="43">
        <v>591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150105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150105</v>
      </c>
      <c r="O5" s="33">
        <f aca="true" t="shared" si="1" ref="O5:O29">(N5/O$31)</f>
        <v>244.8694942903752</v>
      </c>
      <c r="P5" s="6"/>
    </row>
    <row r="6" spans="1:16" ht="15">
      <c r="A6" s="12"/>
      <c r="B6" s="25">
        <v>311</v>
      </c>
      <c r="C6" s="20" t="s">
        <v>1</v>
      </c>
      <c r="D6" s="46">
        <v>40206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40206</v>
      </c>
      <c r="O6" s="47">
        <f t="shared" si="1"/>
        <v>65.5889070146819</v>
      </c>
      <c r="P6" s="9"/>
    </row>
    <row r="7" spans="1:16" ht="15">
      <c r="A7" s="12"/>
      <c r="B7" s="25">
        <v>312.41</v>
      </c>
      <c r="C7" s="20" t="s">
        <v>78</v>
      </c>
      <c r="D7" s="46">
        <v>15375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15375</v>
      </c>
      <c r="O7" s="47">
        <f t="shared" si="1"/>
        <v>25.081566068515496</v>
      </c>
      <c r="P7" s="9"/>
    </row>
    <row r="8" spans="1:16" ht="15">
      <c r="A8" s="12"/>
      <c r="B8" s="25">
        <v>312.6</v>
      </c>
      <c r="C8" s="20" t="s">
        <v>10</v>
      </c>
      <c r="D8" s="46">
        <v>38918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38918</v>
      </c>
      <c r="O8" s="47">
        <f t="shared" si="1"/>
        <v>63.48776508972268</v>
      </c>
      <c r="P8" s="9"/>
    </row>
    <row r="9" spans="1:16" ht="15">
      <c r="A9" s="12"/>
      <c r="B9" s="25">
        <v>314.1</v>
      </c>
      <c r="C9" s="20" t="s">
        <v>79</v>
      </c>
      <c r="D9" s="46">
        <v>36317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36317</v>
      </c>
      <c r="O9" s="47">
        <f t="shared" si="1"/>
        <v>59.24469820554649</v>
      </c>
      <c r="P9" s="9"/>
    </row>
    <row r="10" spans="1:16" ht="15">
      <c r="A10" s="12"/>
      <c r="B10" s="25">
        <v>314.3</v>
      </c>
      <c r="C10" s="20" t="s">
        <v>11</v>
      </c>
      <c r="D10" s="46">
        <v>10034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10034</v>
      </c>
      <c r="O10" s="47">
        <f t="shared" si="1"/>
        <v>16.36867862969005</v>
      </c>
      <c r="P10" s="9"/>
    </row>
    <row r="11" spans="1:16" ht="15">
      <c r="A11" s="12"/>
      <c r="B11" s="25">
        <v>314.8</v>
      </c>
      <c r="C11" s="20" t="s">
        <v>80</v>
      </c>
      <c r="D11" s="46">
        <v>1104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1104</v>
      </c>
      <c r="O11" s="47">
        <f t="shared" si="1"/>
        <v>1.8009787928221859</v>
      </c>
      <c r="P11" s="9"/>
    </row>
    <row r="12" spans="1:16" ht="15">
      <c r="A12" s="12"/>
      <c r="B12" s="25">
        <v>315</v>
      </c>
      <c r="C12" s="20" t="s">
        <v>62</v>
      </c>
      <c r="D12" s="46">
        <v>7891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7891</v>
      </c>
      <c r="O12" s="47">
        <f t="shared" si="1"/>
        <v>12.872756933115824</v>
      </c>
      <c r="P12" s="9"/>
    </row>
    <row r="13" spans="1:16" ht="15">
      <c r="A13" s="12"/>
      <c r="B13" s="25">
        <v>316</v>
      </c>
      <c r="C13" s="20" t="s">
        <v>81</v>
      </c>
      <c r="D13" s="46">
        <v>260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260</v>
      </c>
      <c r="O13" s="47">
        <f t="shared" si="1"/>
        <v>0.42414355628058725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90219</v>
      </c>
      <c r="E14" s="32">
        <f t="shared" si="3"/>
        <v>639254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9">SUM(D14:M14)</f>
        <v>729473</v>
      </c>
      <c r="O14" s="45">
        <f t="shared" si="1"/>
        <v>1190.004893964111</v>
      </c>
      <c r="P14" s="10"/>
    </row>
    <row r="15" spans="1:16" ht="15">
      <c r="A15" s="12"/>
      <c r="B15" s="25">
        <v>334.31</v>
      </c>
      <c r="C15" s="20" t="s">
        <v>58</v>
      </c>
      <c r="D15" s="46">
        <v>0</v>
      </c>
      <c r="E15" s="46">
        <v>639254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639254</v>
      </c>
      <c r="O15" s="47">
        <f t="shared" si="1"/>
        <v>1042.8287112561175</v>
      </c>
      <c r="P15" s="9"/>
    </row>
    <row r="16" spans="1:16" ht="15">
      <c r="A16" s="12"/>
      <c r="B16" s="25">
        <v>335.12</v>
      </c>
      <c r="C16" s="20" t="s">
        <v>63</v>
      </c>
      <c r="D16" s="46">
        <v>36619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36619</v>
      </c>
      <c r="O16" s="47">
        <f t="shared" si="1"/>
        <v>59.7373572593801</v>
      </c>
      <c r="P16" s="9"/>
    </row>
    <row r="17" spans="1:16" ht="15">
      <c r="A17" s="12"/>
      <c r="B17" s="25">
        <v>335.14</v>
      </c>
      <c r="C17" s="20" t="s">
        <v>64</v>
      </c>
      <c r="D17" s="46">
        <v>143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</v>
      </c>
      <c r="O17" s="47">
        <f t="shared" si="1"/>
        <v>0.233278955954323</v>
      </c>
      <c r="P17" s="9"/>
    </row>
    <row r="18" spans="1:16" ht="15">
      <c r="A18" s="12"/>
      <c r="B18" s="25">
        <v>335.15</v>
      </c>
      <c r="C18" s="20" t="s">
        <v>68</v>
      </c>
      <c r="D18" s="46">
        <v>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</v>
      </c>
      <c r="O18" s="47">
        <f t="shared" si="1"/>
        <v>0.09135399673735727</v>
      </c>
      <c r="P18" s="9"/>
    </row>
    <row r="19" spans="1:16" ht="15">
      <c r="A19" s="12"/>
      <c r="B19" s="25">
        <v>335.18</v>
      </c>
      <c r="C19" s="20" t="s">
        <v>65</v>
      </c>
      <c r="D19" s="46">
        <v>22401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22401</v>
      </c>
      <c r="O19" s="47">
        <f t="shared" si="1"/>
        <v>36.54323001631322</v>
      </c>
      <c r="P19" s="9"/>
    </row>
    <row r="20" spans="1:16" ht="15">
      <c r="A20" s="12"/>
      <c r="B20" s="25">
        <v>337.2</v>
      </c>
      <c r="C20" s="20" t="s">
        <v>22</v>
      </c>
      <c r="D20" s="46">
        <v>31000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31000</v>
      </c>
      <c r="O20" s="47">
        <f t="shared" si="1"/>
        <v>50.57096247960848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SUM(D22:D22)</f>
        <v>49394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87110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4"/>
        <v>136504</v>
      </c>
      <c r="O21" s="45">
        <f t="shared" si="1"/>
        <v>222.68189233278957</v>
      </c>
      <c r="P21" s="10"/>
    </row>
    <row r="22" spans="1:16" ht="15">
      <c r="A22" s="12"/>
      <c r="B22" s="25">
        <v>343.4</v>
      </c>
      <c r="C22" s="20" t="s">
        <v>30</v>
      </c>
      <c r="D22" s="46">
        <v>49394</v>
      </c>
      <c r="E22" s="46">
        <v>0</v>
      </c>
      <c r="F22" s="46">
        <v>0</v>
      </c>
      <c r="G22" s="46">
        <v>0</v>
      </c>
      <c r="H22" s="46">
        <v>0</v>
      </c>
      <c r="I22" s="46">
        <v>87110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136504</v>
      </c>
      <c r="O22" s="47">
        <f t="shared" si="1"/>
        <v>222.68189233278957</v>
      </c>
      <c r="P22" s="9"/>
    </row>
    <row r="23" spans="1:16" ht="15.75">
      <c r="A23" s="29" t="s">
        <v>28</v>
      </c>
      <c r="B23" s="30"/>
      <c r="C23" s="31"/>
      <c r="D23" s="32">
        <f aca="true" t="shared" si="6" ref="D23:M23">SUM(D24:D24)</f>
        <v>1256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1256</v>
      </c>
      <c r="O23" s="45">
        <f t="shared" si="1"/>
        <v>2.0489396411092984</v>
      </c>
      <c r="P23" s="10"/>
    </row>
    <row r="24" spans="1:16" ht="15">
      <c r="A24" s="13"/>
      <c r="B24" s="39">
        <v>351.1</v>
      </c>
      <c r="C24" s="21" t="s">
        <v>82</v>
      </c>
      <c r="D24" s="46">
        <v>1256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1256</v>
      </c>
      <c r="O24" s="47">
        <f t="shared" si="1"/>
        <v>2.0489396411092984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SUM(D26:D26)</f>
        <v>9896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9896</v>
      </c>
      <c r="O25" s="45">
        <f t="shared" si="1"/>
        <v>16.143556280587276</v>
      </c>
      <c r="P25" s="10"/>
    </row>
    <row r="26" spans="1:16" ht="15">
      <c r="A26" s="12"/>
      <c r="B26" s="25">
        <v>369.3</v>
      </c>
      <c r="C26" s="20" t="s">
        <v>83</v>
      </c>
      <c r="D26" s="46">
        <v>9896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9896</v>
      </c>
      <c r="O26" s="47">
        <f t="shared" si="1"/>
        <v>16.143556280587276</v>
      </c>
      <c r="P26" s="9"/>
    </row>
    <row r="27" spans="1:16" ht="15.75">
      <c r="A27" s="29" t="s">
        <v>69</v>
      </c>
      <c r="B27" s="30"/>
      <c r="C27" s="31"/>
      <c r="D27" s="32">
        <f aca="true" t="shared" si="8" ref="D27:M27">SUM(D28:D28)</f>
        <v>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639254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639254</v>
      </c>
      <c r="O27" s="45">
        <f t="shared" si="1"/>
        <v>1042.8287112561175</v>
      </c>
      <c r="P27" s="9"/>
    </row>
    <row r="28" spans="1:16" ht="15.75" thickBot="1">
      <c r="A28" s="12"/>
      <c r="B28" s="25">
        <v>381</v>
      </c>
      <c r="C28" s="20" t="s">
        <v>70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639254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639254</v>
      </c>
      <c r="O28" s="47">
        <f t="shared" si="1"/>
        <v>1042.8287112561175</v>
      </c>
      <c r="P28" s="9"/>
    </row>
    <row r="29" spans="1:119" ht="16.5" thickBot="1">
      <c r="A29" s="14" t="s">
        <v>32</v>
      </c>
      <c r="B29" s="23"/>
      <c r="C29" s="22"/>
      <c r="D29" s="15">
        <f>SUM(D5,D14,D21,D23,D25,D27)</f>
        <v>300870</v>
      </c>
      <c r="E29" s="15">
        <f aca="true" t="shared" si="9" ref="E29:M29">SUM(E5,E14,E21,E23,E25,E27)</f>
        <v>639254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726364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4"/>
        <v>1666488</v>
      </c>
      <c r="O29" s="38">
        <f t="shared" si="1"/>
        <v>2718.5774877650897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84</v>
      </c>
      <c r="M31" s="48"/>
      <c r="N31" s="48"/>
      <c r="O31" s="43">
        <v>613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149642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149642</v>
      </c>
      <c r="O5" s="33">
        <f aca="true" t="shared" si="2" ref="O5:O28">(N5/O$30)</f>
        <v>236.40126382306477</v>
      </c>
      <c r="P5" s="6"/>
    </row>
    <row r="6" spans="1:16" ht="15">
      <c r="A6" s="12"/>
      <c r="B6" s="25">
        <v>311</v>
      </c>
      <c r="C6" s="20" t="s">
        <v>1</v>
      </c>
      <c r="D6" s="46">
        <v>40298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40298</v>
      </c>
      <c r="O6" s="47">
        <f t="shared" si="2"/>
        <v>63.661927330173775</v>
      </c>
      <c r="P6" s="9"/>
    </row>
    <row r="7" spans="1:16" ht="15">
      <c r="A7" s="12"/>
      <c r="B7" s="25">
        <v>312.1</v>
      </c>
      <c r="C7" s="20" t="s">
        <v>9</v>
      </c>
      <c r="D7" s="46">
        <v>14655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14655</v>
      </c>
      <c r="O7" s="47">
        <f t="shared" si="2"/>
        <v>23.151658767772513</v>
      </c>
      <c r="P7" s="9"/>
    </row>
    <row r="8" spans="1:16" ht="15">
      <c r="A8" s="12"/>
      <c r="B8" s="25">
        <v>312.6</v>
      </c>
      <c r="C8" s="20" t="s">
        <v>10</v>
      </c>
      <c r="D8" s="46">
        <v>36828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36828</v>
      </c>
      <c r="O8" s="47">
        <f t="shared" si="2"/>
        <v>58.18009478672986</v>
      </c>
      <c r="P8" s="9"/>
    </row>
    <row r="9" spans="1:16" ht="15">
      <c r="A9" s="12"/>
      <c r="B9" s="25">
        <v>314.3</v>
      </c>
      <c r="C9" s="20" t="s">
        <v>11</v>
      </c>
      <c r="D9" s="46">
        <v>51745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51745</v>
      </c>
      <c r="O9" s="47">
        <f t="shared" si="2"/>
        <v>81.74565560821485</v>
      </c>
      <c r="P9" s="9"/>
    </row>
    <row r="10" spans="1:16" ht="15">
      <c r="A10" s="12"/>
      <c r="B10" s="25">
        <v>315</v>
      </c>
      <c r="C10" s="20" t="s">
        <v>62</v>
      </c>
      <c r="D10" s="46">
        <v>6116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6116</v>
      </c>
      <c r="O10" s="47">
        <f t="shared" si="2"/>
        <v>9.661927330173775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2813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2813</v>
      </c>
      <c r="O11" s="45">
        <f t="shared" si="2"/>
        <v>4.44391785150079</v>
      </c>
      <c r="P11" s="10"/>
    </row>
    <row r="12" spans="1:16" ht="15">
      <c r="A12" s="12"/>
      <c r="B12" s="25">
        <v>329</v>
      </c>
      <c r="C12" s="20" t="s">
        <v>14</v>
      </c>
      <c r="D12" s="46">
        <v>2813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2813</v>
      </c>
      <c r="O12" s="47">
        <f t="shared" si="2"/>
        <v>4.44391785150079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SUM(D14:D20)</f>
        <v>84601</v>
      </c>
      <c r="E13" s="32">
        <f t="shared" si="4"/>
        <v>31087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165590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281278</v>
      </c>
      <c r="O13" s="45">
        <f t="shared" si="2"/>
        <v>444.35703001579776</v>
      </c>
      <c r="P13" s="10"/>
    </row>
    <row r="14" spans="1:16" ht="15">
      <c r="A14" s="12"/>
      <c r="B14" s="25">
        <v>331.31</v>
      </c>
      <c r="C14" s="20" t="s">
        <v>53</v>
      </c>
      <c r="D14" s="46">
        <v>0</v>
      </c>
      <c r="E14" s="46">
        <v>31087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31087</v>
      </c>
      <c r="O14" s="47">
        <f t="shared" si="2"/>
        <v>49.11058451816746</v>
      </c>
      <c r="P14" s="9"/>
    </row>
    <row r="15" spans="1:16" ht="15">
      <c r="A15" s="12"/>
      <c r="B15" s="25">
        <v>331.39</v>
      </c>
      <c r="C15" s="20" t="s">
        <v>75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165590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165590</v>
      </c>
      <c r="O15" s="47">
        <f t="shared" si="2"/>
        <v>261.5955766192733</v>
      </c>
      <c r="P15" s="9"/>
    </row>
    <row r="16" spans="1:16" ht="15">
      <c r="A16" s="12"/>
      <c r="B16" s="25">
        <v>335.12</v>
      </c>
      <c r="C16" s="20" t="s">
        <v>63</v>
      </c>
      <c r="D16" s="46">
        <v>33489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33489</v>
      </c>
      <c r="O16" s="47">
        <f t="shared" si="2"/>
        <v>52.90521327014218</v>
      </c>
      <c r="P16" s="9"/>
    </row>
    <row r="17" spans="1:16" ht="15">
      <c r="A17" s="12"/>
      <c r="B17" s="25">
        <v>335.14</v>
      </c>
      <c r="C17" s="20" t="s">
        <v>64</v>
      </c>
      <c r="D17" s="46">
        <v>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88</v>
      </c>
      <c r="O17" s="47">
        <f t="shared" si="2"/>
        <v>0.13902053712480253</v>
      </c>
      <c r="P17" s="9"/>
    </row>
    <row r="18" spans="1:16" ht="15">
      <c r="A18" s="12"/>
      <c r="B18" s="25">
        <v>335.15</v>
      </c>
      <c r="C18" s="20" t="s">
        <v>68</v>
      </c>
      <c r="D18" s="46">
        <v>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</v>
      </c>
      <c r="O18" s="47">
        <f t="shared" si="2"/>
        <v>0.08846761453396525</v>
      </c>
      <c r="P18" s="9"/>
    </row>
    <row r="19" spans="1:16" ht="15">
      <c r="A19" s="12"/>
      <c r="B19" s="25">
        <v>335.18</v>
      </c>
      <c r="C19" s="20" t="s">
        <v>65</v>
      </c>
      <c r="D19" s="46">
        <v>19968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19968</v>
      </c>
      <c r="O19" s="47">
        <f t="shared" si="2"/>
        <v>31.545023696682463</v>
      </c>
      <c r="P19" s="9"/>
    </row>
    <row r="20" spans="1:16" ht="15">
      <c r="A20" s="12"/>
      <c r="B20" s="25">
        <v>337.2</v>
      </c>
      <c r="C20" s="20" t="s">
        <v>22</v>
      </c>
      <c r="D20" s="46">
        <v>31000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31000</v>
      </c>
      <c r="O20" s="47">
        <f t="shared" si="2"/>
        <v>48.973143759873615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SUM(D22:D23)</f>
        <v>47497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85758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133255</v>
      </c>
      <c r="O21" s="45">
        <f t="shared" si="2"/>
        <v>210.5134281200632</v>
      </c>
      <c r="P21" s="10"/>
    </row>
    <row r="22" spans="1:16" ht="15">
      <c r="A22" s="12"/>
      <c r="B22" s="25">
        <v>343.3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85758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85758</v>
      </c>
      <c r="O22" s="47">
        <f t="shared" si="2"/>
        <v>135.478672985782</v>
      </c>
      <c r="P22" s="9"/>
    </row>
    <row r="23" spans="1:16" ht="15">
      <c r="A23" s="12"/>
      <c r="B23" s="25">
        <v>343.4</v>
      </c>
      <c r="C23" s="20" t="s">
        <v>30</v>
      </c>
      <c r="D23" s="46">
        <v>47497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47497</v>
      </c>
      <c r="O23" s="47">
        <f t="shared" si="2"/>
        <v>75.0347551342812</v>
      </c>
      <c r="P23" s="9"/>
    </row>
    <row r="24" spans="1:16" ht="15.75">
      <c r="A24" s="29" t="s">
        <v>28</v>
      </c>
      <c r="B24" s="30"/>
      <c r="C24" s="31"/>
      <c r="D24" s="32">
        <f aca="true" t="shared" si="6" ref="D24:M24">SUM(D25:D25)</f>
        <v>818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818</v>
      </c>
      <c r="O24" s="45">
        <f t="shared" si="2"/>
        <v>1.2922590837282781</v>
      </c>
      <c r="P24" s="10"/>
    </row>
    <row r="25" spans="1:16" ht="15">
      <c r="A25" s="13"/>
      <c r="B25" s="39">
        <v>354</v>
      </c>
      <c r="C25" s="21" t="s">
        <v>34</v>
      </c>
      <c r="D25" s="46">
        <v>818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818</v>
      </c>
      <c r="O25" s="47">
        <f t="shared" si="2"/>
        <v>1.2922590837282781</v>
      </c>
      <c r="P25" s="9"/>
    </row>
    <row r="26" spans="1:16" ht="15.75">
      <c r="A26" s="29" t="s">
        <v>2</v>
      </c>
      <c r="B26" s="30"/>
      <c r="C26" s="31"/>
      <c r="D26" s="32">
        <f aca="true" t="shared" si="7" ref="D26:M26">SUM(D27:D27)</f>
        <v>10277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10277</v>
      </c>
      <c r="O26" s="45">
        <f t="shared" si="2"/>
        <v>16.235387045813585</v>
      </c>
      <c r="P26" s="10"/>
    </row>
    <row r="27" spans="1:16" ht="15.75" thickBot="1">
      <c r="A27" s="12"/>
      <c r="B27" s="25">
        <v>369.9</v>
      </c>
      <c r="C27" s="20" t="s">
        <v>37</v>
      </c>
      <c r="D27" s="46">
        <v>10277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10277</v>
      </c>
      <c r="O27" s="47">
        <f t="shared" si="2"/>
        <v>16.235387045813585</v>
      </c>
      <c r="P27" s="9"/>
    </row>
    <row r="28" spans="1:119" ht="16.5" thickBot="1">
      <c r="A28" s="14" t="s">
        <v>32</v>
      </c>
      <c r="B28" s="23"/>
      <c r="C28" s="22"/>
      <c r="D28" s="15">
        <f>SUM(D5,D11,D13,D21,D24,D26)</f>
        <v>295648</v>
      </c>
      <c r="E28" s="15">
        <f aca="true" t="shared" si="8" ref="E28:M28">SUM(E5,E11,E13,E21,E24,E26)</f>
        <v>31087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251348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578083</v>
      </c>
      <c r="O28" s="38">
        <f t="shared" si="2"/>
        <v>913.2432859399684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76</v>
      </c>
      <c r="M30" s="48"/>
      <c r="N30" s="48"/>
      <c r="O30" s="43">
        <v>633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49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125018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125018</v>
      </c>
      <c r="O5" s="33">
        <f aca="true" t="shared" si="2" ref="O5:O30">(N5/O$32)</f>
        <v>200.34935897435898</v>
      </c>
      <c r="P5" s="6"/>
    </row>
    <row r="6" spans="1:16" ht="15">
      <c r="A6" s="12"/>
      <c r="B6" s="25">
        <v>311</v>
      </c>
      <c r="C6" s="20" t="s">
        <v>1</v>
      </c>
      <c r="D6" s="46">
        <v>38758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38758</v>
      </c>
      <c r="O6" s="47">
        <f t="shared" si="2"/>
        <v>62.11217948717949</v>
      </c>
      <c r="P6" s="9"/>
    </row>
    <row r="7" spans="1:16" ht="15">
      <c r="A7" s="12"/>
      <c r="B7" s="25">
        <v>312.1</v>
      </c>
      <c r="C7" s="20" t="s">
        <v>9</v>
      </c>
      <c r="D7" s="46">
        <v>8205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8205</v>
      </c>
      <c r="O7" s="47">
        <f t="shared" si="2"/>
        <v>13.149038461538462</v>
      </c>
      <c r="P7" s="9"/>
    </row>
    <row r="8" spans="1:16" ht="15">
      <c r="A8" s="12"/>
      <c r="B8" s="25">
        <v>312.6</v>
      </c>
      <c r="C8" s="20" t="s">
        <v>10</v>
      </c>
      <c r="D8" s="46">
        <v>35806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35806</v>
      </c>
      <c r="O8" s="47">
        <f t="shared" si="2"/>
        <v>57.381410256410255</v>
      </c>
      <c r="P8" s="9"/>
    </row>
    <row r="9" spans="1:16" ht="15">
      <c r="A9" s="12"/>
      <c r="B9" s="25">
        <v>314.3</v>
      </c>
      <c r="C9" s="20" t="s">
        <v>11</v>
      </c>
      <c r="D9" s="46">
        <v>35833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35833</v>
      </c>
      <c r="O9" s="47">
        <f t="shared" si="2"/>
        <v>57.42467948717949</v>
      </c>
      <c r="P9" s="9"/>
    </row>
    <row r="10" spans="1:16" ht="15">
      <c r="A10" s="12"/>
      <c r="B10" s="25">
        <v>315</v>
      </c>
      <c r="C10" s="20" t="s">
        <v>62</v>
      </c>
      <c r="D10" s="46">
        <v>6416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6416</v>
      </c>
      <c r="O10" s="47">
        <f t="shared" si="2"/>
        <v>10.282051282051283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2445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2445</v>
      </c>
      <c r="O11" s="45">
        <f t="shared" si="2"/>
        <v>3.918269230769231</v>
      </c>
      <c r="P11" s="10"/>
    </row>
    <row r="12" spans="1:16" ht="15">
      <c r="A12" s="12"/>
      <c r="B12" s="25">
        <v>329</v>
      </c>
      <c r="C12" s="20" t="s">
        <v>14</v>
      </c>
      <c r="D12" s="46">
        <v>2445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2445</v>
      </c>
      <c r="O12" s="47">
        <f t="shared" si="2"/>
        <v>3.918269230769231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SUM(D14:D19)</f>
        <v>82718</v>
      </c>
      <c r="E13" s="32">
        <f t="shared" si="4"/>
        <v>40356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123074</v>
      </c>
      <c r="O13" s="45">
        <f t="shared" si="2"/>
        <v>197.23397435897436</v>
      </c>
      <c r="P13" s="10"/>
    </row>
    <row r="14" spans="1:16" ht="15">
      <c r="A14" s="12"/>
      <c r="B14" s="25">
        <v>331.31</v>
      </c>
      <c r="C14" s="20" t="s">
        <v>53</v>
      </c>
      <c r="D14" s="46">
        <v>0</v>
      </c>
      <c r="E14" s="46">
        <v>40356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40356</v>
      </c>
      <c r="O14" s="47">
        <f t="shared" si="2"/>
        <v>64.67307692307692</v>
      </c>
      <c r="P14" s="9"/>
    </row>
    <row r="15" spans="1:16" ht="15">
      <c r="A15" s="12"/>
      <c r="B15" s="25">
        <v>335.12</v>
      </c>
      <c r="C15" s="20" t="s">
        <v>63</v>
      </c>
      <c r="D15" s="46">
        <v>32182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32182</v>
      </c>
      <c r="O15" s="47">
        <f t="shared" si="2"/>
        <v>51.57371794871795</v>
      </c>
      <c r="P15" s="9"/>
    </row>
    <row r="16" spans="1:16" ht="15">
      <c r="A16" s="12"/>
      <c r="B16" s="25">
        <v>335.14</v>
      </c>
      <c r="C16" s="20" t="s">
        <v>64</v>
      </c>
      <c r="D16" s="46">
        <v>139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139</v>
      </c>
      <c r="O16" s="47">
        <f t="shared" si="2"/>
        <v>0.22275641025641027</v>
      </c>
      <c r="P16" s="9"/>
    </row>
    <row r="17" spans="1:16" ht="15">
      <c r="A17" s="12"/>
      <c r="B17" s="25">
        <v>335.15</v>
      </c>
      <c r="C17" s="20" t="s">
        <v>68</v>
      </c>
      <c r="D17" s="46">
        <v>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</v>
      </c>
      <c r="O17" s="47">
        <f t="shared" si="2"/>
        <v>0.08974358974358974</v>
      </c>
      <c r="P17" s="9"/>
    </row>
    <row r="18" spans="1:16" ht="15">
      <c r="A18" s="12"/>
      <c r="B18" s="25">
        <v>335.18</v>
      </c>
      <c r="C18" s="20" t="s">
        <v>65</v>
      </c>
      <c r="D18" s="46">
        <v>19341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19341</v>
      </c>
      <c r="O18" s="47">
        <f t="shared" si="2"/>
        <v>30.995192307692307</v>
      </c>
      <c r="P18" s="9"/>
    </row>
    <row r="19" spans="1:16" ht="15">
      <c r="A19" s="12"/>
      <c r="B19" s="25">
        <v>337.2</v>
      </c>
      <c r="C19" s="20" t="s">
        <v>22</v>
      </c>
      <c r="D19" s="46">
        <v>31000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31000</v>
      </c>
      <c r="O19" s="47">
        <f t="shared" si="2"/>
        <v>49.67948717948718</v>
      </c>
      <c r="P19" s="9"/>
    </row>
    <row r="20" spans="1:16" ht="15.75">
      <c r="A20" s="29" t="s">
        <v>27</v>
      </c>
      <c r="B20" s="30"/>
      <c r="C20" s="31"/>
      <c r="D20" s="32">
        <f aca="true" t="shared" si="5" ref="D20:M20">SUM(D21:D23)</f>
        <v>48323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85697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134020</v>
      </c>
      <c r="O20" s="45">
        <f t="shared" si="2"/>
        <v>214.77564102564102</v>
      </c>
      <c r="P20" s="10"/>
    </row>
    <row r="21" spans="1:16" ht="15">
      <c r="A21" s="12"/>
      <c r="B21" s="25">
        <v>343.3</v>
      </c>
      <c r="C21" s="20" t="s">
        <v>29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85697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85697</v>
      </c>
      <c r="O21" s="47">
        <f t="shared" si="2"/>
        <v>137.33493589743588</v>
      </c>
      <c r="P21" s="9"/>
    </row>
    <row r="22" spans="1:16" ht="15">
      <c r="A22" s="12"/>
      <c r="B22" s="25">
        <v>343.4</v>
      </c>
      <c r="C22" s="20" t="s">
        <v>30</v>
      </c>
      <c r="D22" s="46">
        <v>47898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47898</v>
      </c>
      <c r="O22" s="47">
        <f t="shared" si="2"/>
        <v>76.75961538461539</v>
      </c>
      <c r="P22" s="9"/>
    </row>
    <row r="23" spans="1:16" ht="15">
      <c r="A23" s="12"/>
      <c r="B23" s="25">
        <v>343.9</v>
      </c>
      <c r="C23" s="20" t="s">
        <v>31</v>
      </c>
      <c r="D23" s="46">
        <v>425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425</v>
      </c>
      <c r="O23" s="47">
        <f t="shared" si="2"/>
        <v>0.6810897435897436</v>
      </c>
      <c r="P23" s="9"/>
    </row>
    <row r="24" spans="1:16" ht="15.75">
      <c r="A24" s="29" t="s">
        <v>28</v>
      </c>
      <c r="B24" s="30"/>
      <c r="C24" s="31"/>
      <c r="D24" s="32">
        <f aca="true" t="shared" si="6" ref="D24:M24">SUM(D25:D25)</f>
        <v>1052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1052</v>
      </c>
      <c r="O24" s="45">
        <f t="shared" si="2"/>
        <v>1.685897435897436</v>
      </c>
      <c r="P24" s="10"/>
    </row>
    <row r="25" spans="1:16" ht="15">
      <c r="A25" s="13"/>
      <c r="B25" s="39">
        <v>354</v>
      </c>
      <c r="C25" s="21" t="s">
        <v>34</v>
      </c>
      <c r="D25" s="46">
        <v>1052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1052</v>
      </c>
      <c r="O25" s="47">
        <f t="shared" si="2"/>
        <v>1.685897435897436</v>
      </c>
      <c r="P25" s="9"/>
    </row>
    <row r="26" spans="1:16" ht="15.75">
      <c r="A26" s="29" t="s">
        <v>2</v>
      </c>
      <c r="B26" s="30"/>
      <c r="C26" s="31"/>
      <c r="D26" s="32">
        <f aca="true" t="shared" si="7" ref="D26:M26">SUM(D27:D27)</f>
        <v>10557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10557</v>
      </c>
      <c r="O26" s="45">
        <f t="shared" si="2"/>
        <v>16.91826923076923</v>
      </c>
      <c r="P26" s="10"/>
    </row>
    <row r="27" spans="1:16" ht="15">
      <c r="A27" s="12"/>
      <c r="B27" s="25">
        <v>369.9</v>
      </c>
      <c r="C27" s="20" t="s">
        <v>37</v>
      </c>
      <c r="D27" s="46">
        <v>10557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10557</v>
      </c>
      <c r="O27" s="47">
        <f t="shared" si="2"/>
        <v>16.91826923076923</v>
      </c>
      <c r="P27" s="9"/>
    </row>
    <row r="28" spans="1:16" ht="15.75">
      <c r="A28" s="29" t="s">
        <v>69</v>
      </c>
      <c r="B28" s="30"/>
      <c r="C28" s="31"/>
      <c r="D28" s="32">
        <f aca="true" t="shared" si="8" ref="D28:M28">SUM(D29:D29)</f>
        <v>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5221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5221</v>
      </c>
      <c r="O28" s="45">
        <f t="shared" si="2"/>
        <v>8.366987179487179</v>
      </c>
      <c r="P28" s="9"/>
    </row>
    <row r="29" spans="1:16" ht="15.75" thickBot="1">
      <c r="A29" s="12"/>
      <c r="B29" s="25">
        <v>381</v>
      </c>
      <c r="C29" s="20" t="s">
        <v>70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5221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5221</v>
      </c>
      <c r="O29" s="47">
        <f t="shared" si="2"/>
        <v>8.366987179487179</v>
      </c>
      <c r="P29" s="9"/>
    </row>
    <row r="30" spans="1:119" ht="16.5" thickBot="1">
      <c r="A30" s="14" t="s">
        <v>32</v>
      </c>
      <c r="B30" s="23"/>
      <c r="C30" s="22"/>
      <c r="D30" s="15">
        <f aca="true" t="shared" si="9" ref="D30:M30">SUM(D5,D11,D13,D20,D24,D26,D28)</f>
        <v>270113</v>
      </c>
      <c r="E30" s="15">
        <f t="shared" si="9"/>
        <v>40356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90918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401387</v>
      </c>
      <c r="O30" s="38">
        <f t="shared" si="2"/>
        <v>643.2483974358975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73</v>
      </c>
      <c r="M32" s="48"/>
      <c r="N32" s="48"/>
      <c r="O32" s="43">
        <v>624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123474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123474</v>
      </c>
      <c r="O5" s="33">
        <f aca="true" t="shared" si="2" ref="O5:O31">(N5/O$33)</f>
        <v>199.79611650485438</v>
      </c>
      <c r="P5" s="6"/>
    </row>
    <row r="6" spans="1:16" ht="15">
      <c r="A6" s="12"/>
      <c r="B6" s="25">
        <v>311</v>
      </c>
      <c r="C6" s="20" t="s">
        <v>1</v>
      </c>
      <c r="D6" s="46">
        <v>39222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39222</v>
      </c>
      <c r="O6" s="47">
        <f t="shared" si="2"/>
        <v>63.46601941747573</v>
      </c>
      <c r="P6" s="9"/>
    </row>
    <row r="7" spans="1:16" ht="15">
      <c r="A7" s="12"/>
      <c r="B7" s="25">
        <v>312.1</v>
      </c>
      <c r="C7" s="20" t="s">
        <v>9</v>
      </c>
      <c r="D7" s="46">
        <v>8139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8139</v>
      </c>
      <c r="O7" s="47">
        <f t="shared" si="2"/>
        <v>13.169902912621358</v>
      </c>
      <c r="P7" s="9"/>
    </row>
    <row r="8" spans="1:16" ht="15">
      <c r="A8" s="12"/>
      <c r="B8" s="25">
        <v>312.6</v>
      </c>
      <c r="C8" s="20" t="s">
        <v>10</v>
      </c>
      <c r="D8" s="46">
        <v>34489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34489</v>
      </c>
      <c r="O8" s="47">
        <f t="shared" si="2"/>
        <v>55.80744336569579</v>
      </c>
      <c r="P8" s="9"/>
    </row>
    <row r="9" spans="1:16" ht="15">
      <c r="A9" s="12"/>
      <c r="B9" s="25">
        <v>314.3</v>
      </c>
      <c r="C9" s="20" t="s">
        <v>11</v>
      </c>
      <c r="D9" s="46">
        <v>34838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34838</v>
      </c>
      <c r="O9" s="47">
        <f t="shared" si="2"/>
        <v>56.372168284789645</v>
      </c>
      <c r="P9" s="9"/>
    </row>
    <row r="10" spans="1:16" ht="15">
      <c r="A10" s="12"/>
      <c r="B10" s="25">
        <v>315</v>
      </c>
      <c r="C10" s="20" t="s">
        <v>62</v>
      </c>
      <c r="D10" s="46">
        <v>6786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6786</v>
      </c>
      <c r="O10" s="47">
        <f t="shared" si="2"/>
        <v>10.980582524271844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194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194</v>
      </c>
      <c r="O11" s="45">
        <f t="shared" si="2"/>
        <v>0.313915857605178</v>
      </c>
      <c r="P11" s="10"/>
    </row>
    <row r="12" spans="1:16" ht="15">
      <c r="A12" s="12"/>
      <c r="B12" s="25">
        <v>329</v>
      </c>
      <c r="C12" s="20" t="s">
        <v>14</v>
      </c>
      <c r="D12" s="46">
        <v>194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194</v>
      </c>
      <c r="O12" s="47">
        <f t="shared" si="2"/>
        <v>0.313915857605178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SUM(D14:D18)</f>
        <v>80148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80148</v>
      </c>
      <c r="O13" s="45">
        <f t="shared" si="2"/>
        <v>129.6893203883495</v>
      </c>
      <c r="P13" s="10"/>
    </row>
    <row r="14" spans="1:16" ht="15">
      <c r="A14" s="12"/>
      <c r="B14" s="25">
        <v>335.12</v>
      </c>
      <c r="C14" s="20" t="s">
        <v>63</v>
      </c>
      <c r="D14" s="46">
        <v>30553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30553</v>
      </c>
      <c r="O14" s="47">
        <f t="shared" si="2"/>
        <v>49.43851132686084</v>
      </c>
      <c r="P14" s="9"/>
    </row>
    <row r="15" spans="1:16" ht="15">
      <c r="A15" s="12"/>
      <c r="B15" s="25">
        <v>335.14</v>
      </c>
      <c r="C15" s="20" t="s">
        <v>64</v>
      </c>
      <c r="D15" s="46">
        <v>150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150</v>
      </c>
      <c r="O15" s="47">
        <f t="shared" si="2"/>
        <v>0.24271844660194175</v>
      </c>
      <c r="P15" s="9"/>
    </row>
    <row r="16" spans="1:16" ht="15">
      <c r="A16" s="12"/>
      <c r="B16" s="25">
        <v>335.15</v>
      </c>
      <c r="C16" s="20" t="s">
        <v>68</v>
      </c>
      <c r="D16" s="46">
        <v>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</v>
      </c>
      <c r="O16" s="47">
        <f t="shared" si="2"/>
        <v>0.09061488673139159</v>
      </c>
      <c r="P16" s="9"/>
    </row>
    <row r="17" spans="1:16" ht="15">
      <c r="A17" s="12"/>
      <c r="B17" s="25">
        <v>335.18</v>
      </c>
      <c r="C17" s="20" t="s">
        <v>65</v>
      </c>
      <c r="D17" s="46">
        <v>18389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18389</v>
      </c>
      <c r="O17" s="47">
        <f t="shared" si="2"/>
        <v>29.75566343042071</v>
      </c>
      <c r="P17" s="9"/>
    </row>
    <row r="18" spans="1:16" ht="15">
      <c r="A18" s="12"/>
      <c r="B18" s="25">
        <v>337.2</v>
      </c>
      <c r="C18" s="20" t="s">
        <v>22</v>
      </c>
      <c r="D18" s="46">
        <v>31000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31000</v>
      </c>
      <c r="O18" s="47">
        <f t="shared" si="2"/>
        <v>50.16181229773463</v>
      </c>
      <c r="P18" s="9"/>
    </row>
    <row r="19" spans="1:16" ht="15.75">
      <c r="A19" s="29" t="s">
        <v>27</v>
      </c>
      <c r="B19" s="30"/>
      <c r="C19" s="31"/>
      <c r="D19" s="32">
        <f aca="true" t="shared" si="5" ref="D19:M19">SUM(D20:D22)</f>
        <v>46707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88382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135089</v>
      </c>
      <c r="O19" s="45">
        <f t="shared" si="2"/>
        <v>218.5906148867314</v>
      </c>
      <c r="P19" s="10"/>
    </row>
    <row r="20" spans="1:16" ht="15">
      <c r="A20" s="12"/>
      <c r="B20" s="25">
        <v>343.3</v>
      </c>
      <c r="C20" s="20" t="s">
        <v>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88382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88382</v>
      </c>
      <c r="O20" s="47">
        <f t="shared" si="2"/>
        <v>143.01294498381878</v>
      </c>
      <c r="P20" s="9"/>
    </row>
    <row r="21" spans="1:16" ht="15">
      <c r="A21" s="12"/>
      <c r="B21" s="25">
        <v>343.4</v>
      </c>
      <c r="C21" s="20" t="s">
        <v>30</v>
      </c>
      <c r="D21" s="46">
        <v>46438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46438</v>
      </c>
      <c r="O21" s="47">
        <f t="shared" si="2"/>
        <v>75.14239482200647</v>
      </c>
      <c r="P21" s="9"/>
    </row>
    <row r="22" spans="1:16" ht="15">
      <c r="A22" s="12"/>
      <c r="B22" s="25">
        <v>343.9</v>
      </c>
      <c r="C22" s="20" t="s">
        <v>31</v>
      </c>
      <c r="D22" s="46">
        <v>269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269</v>
      </c>
      <c r="O22" s="47">
        <f t="shared" si="2"/>
        <v>0.43527508090614886</v>
      </c>
      <c r="P22" s="9"/>
    </row>
    <row r="23" spans="1:16" ht="15.75">
      <c r="A23" s="29" t="s">
        <v>28</v>
      </c>
      <c r="B23" s="30"/>
      <c r="C23" s="31"/>
      <c r="D23" s="32">
        <f aca="true" t="shared" si="6" ref="D23:M23">SUM(D24:D24)</f>
        <v>404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404</v>
      </c>
      <c r="O23" s="45">
        <f t="shared" si="2"/>
        <v>0.6537216828478964</v>
      </c>
      <c r="P23" s="10"/>
    </row>
    <row r="24" spans="1:16" ht="15">
      <c r="A24" s="13"/>
      <c r="B24" s="39">
        <v>354</v>
      </c>
      <c r="C24" s="21" t="s">
        <v>34</v>
      </c>
      <c r="D24" s="46">
        <v>404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404</v>
      </c>
      <c r="O24" s="47">
        <f t="shared" si="2"/>
        <v>0.6537216828478964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SUM(D26:D28)</f>
        <v>8621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8621</v>
      </c>
      <c r="O25" s="45">
        <f t="shared" si="2"/>
        <v>13.949838187702266</v>
      </c>
      <c r="P25" s="10"/>
    </row>
    <row r="26" spans="1:16" ht="15">
      <c r="A26" s="12"/>
      <c r="B26" s="25">
        <v>361.1</v>
      </c>
      <c r="C26" s="20" t="s">
        <v>35</v>
      </c>
      <c r="D26" s="46">
        <v>100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100</v>
      </c>
      <c r="O26" s="47">
        <f t="shared" si="2"/>
        <v>0.16181229773462782</v>
      </c>
      <c r="P26" s="9"/>
    </row>
    <row r="27" spans="1:16" ht="15">
      <c r="A27" s="12"/>
      <c r="B27" s="25">
        <v>362</v>
      </c>
      <c r="C27" s="20" t="s">
        <v>36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1500</v>
      </c>
      <c r="O27" s="47">
        <f t="shared" si="2"/>
        <v>2.4271844660194173</v>
      </c>
      <c r="P27" s="9"/>
    </row>
    <row r="28" spans="1:16" ht="15">
      <c r="A28" s="12"/>
      <c r="B28" s="25">
        <v>369.9</v>
      </c>
      <c r="C28" s="20" t="s">
        <v>37</v>
      </c>
      <c r="D28" s="46">
        <v>7021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7021</v>
      </c>
      <c r="O28" s="47">
        <f t="shared" si="2"/>
        <v>11.36084142394822</v>
      </c>
      <c r="P28" s="9"/>
    </row>
    <row r="29" spans="1:16" ht="15.75">
      <c r="A29" s="29" t="s">
        <v>69</v>
      </c>
      <c r="B29" s="30"/>
      <c r="C29" s="31"/>
      <c r="D29" s="32">
        <f aca="true" t="shared" si="8" ref="D29:M29">SUM(D30:D30)</f>
        <v>169219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178514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1"/>
        <v>347733</v>
      </c>
      <c r="O29" s="45">
        <f t="shared" si="2"/>
        <v>562.6747572815534</v>
      </c>
      <c r="P29" s="9"/>
    </row>
    <row r="30" spans="1:16" ht="15.75" thickBot="1">
      <c r="A30" s="12"/>
      <c r="B30" s="25">
        <v>381</v>
      </c>
      <c r="C30" s="20" t="s">
        <v>70</v>
      </c>
      <c r="D30" s="46">
        <v>169219</v>
      </c>
      <c r="E30" s="46">
        <v>0</v>
      </c>
      <c r="F30" s="46">
        <v>0</v>
      </c>
      <c r="G30" s="46">
        <v>0</v>
      </c>
      <c r="H30" s="46">
        <v>0</v>
      </c>
      <c r="I30" s="46">
        <v>178514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347733</v>
      </c>
      <c r="O30" s="47">
        <f t="shared" si="2"/>
        <v>562.6747572815534</v>
      </c>
      <c r="P30" s="9"/>
    </row>
    <row r="31" spans="1:119" ht="16.5" thickBot="1">
      <c r="A31" s="14" t="s">
        <v>32</v>
      </c>
      <c r="B31" s="23"/>
      <c r="C31" s="22"/>
      <c r="D31" s="15">
        <f aca="true" t="shared" si="9" ref="D31:M31">SUM(D5,D11,D13,D19,D23,D25,D29)</f>
        <v>428767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266896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695663</v>
      </c>
      <c r="O31" s="38">
        <f t="shared" si="2"/>
        <v>1125.668284789644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71</v>
      </c>
      <c r="M33" s="48"/>
      <c r="N33" s="48"/>
      <c r="O33" s="43">
        <v>618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103463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7">SUM(D5:M5)</f>
        <v>103463</v>
      </c>
      <c r="O5" s="33">
        <f aca="true" t="shared" si="2" ref="O5:O27">(N5/O$29)</f>
        <v>167.415857605178</v>
      </c>
      <c r="P5" s="6"/>
    </row>
    <row r="6" spans="1:16" ht="15">
      <c r="A6" s="12"/>
      <c r="B6" s="25">
        <v>311</v>
      </c>
      <c r="C6" s="20" t="s">
        <v>1</v>
      </c>
      <c r="D6" s="46">
        <v>38727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38727</v>
      </c>
      <c r="O6" s="47">
        <f t="shared" si="2"/>
        <v>62.66504854368932</v>
      </c>
      <c r="P6" s="9"/>
    </row>
    <row r="7" spans="1:16" ht="15">
      <c r="A7" s="12"/>
      <c r="B7" s="25">
        <v>312.1</v>
      </c>
      <c r="C7" s="20" t="s">
        <v>9</v>
      </c>
      <c r="D7" s="46">
        <v>8138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8138</v>
      </c>
      <c r="O7" s="47">
        <f t="shared" si="2"/>
        <v>13.168284789644012</v>
      </c>
      <c r="P7" s="9"/>
    </row>
    <row r="8" spans="1:16" ht="15">
      <c r="A8" s="12"/>
      <c r="B8" s="25">
        <v>312.6</v>
      </c>
      <c r="C8" s="20" t="s">
        <v>10</v>
      </c>
      <c r="D8" s="46">
        <v>31961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31961</v>
      </c>
      <c r="O8" s="47">
        <f t="shared" si="2"/>
        <v>51.7168284789644</v>
      </c>
      <c r="P8" s="9"/>
    </row>
    <row r="9" spans="1:16" ht="15">
      <c r="A9" s="12"/>
      <c r="B9" s="25">
        <v>314.3</v>
      </c>
      <c r="C9" s="20" t="s">
        <v>11</v>
      </c>
      <c r="D9" s="46">
        <v>9988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9988</v>
      </c>
      <c r="O9" s="47">
        <f t="shared" si="2"/>
        <v>16.161812297734627</v>
      </c>
      <c r="P9" s="9"/>
    </row>
    <row r="10" spans="1:16" ht="15">
      <c r="A10" s="12"/>
      <c r="B10" s="25">
        <v>315</v>
      </c>
      <c r="C10" s="20" t="s">
        <v>62</v>
      </c>
      <c r="D10" s="46">
        <v>14649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14649</v>
      </c>
      <c r="O10" s="47">
        <f t="shared" si="2"/>
        <v>23.703883495145632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295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295</v>
      </c>
      <c r="O11" s="45">
        <f t="shared" si="2"/>
        <v>0.4773462783171521</v>
      </c>
      <c r="P11" s="10"/>
    </row>
    <row r="12" spans="1:16" ht="15">
      <c r="A12" s="12"/>
      <c r="B12" s="25">
        <v>329</v>
      </c>
      <c r="C12" s="20" t="s">
        <v>14</v>
      </c>
      <c r="D12" s="46">
        <v>295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295</v>
      </c>
      <c r="O12" s="47">
        <f t="shared" si="2"/>
        <v>0.4773462783171521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SUM(D14:D17)</f>
        <v>76891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76891</v>
      </c>
      <c r="O13" s="45">
        <f t="shared" si="2"/>
        <v>124.41909385113269</v>
      </c>
      <c r="P13" s="10"/>
    </row>
    <row r="14" spans="1:16" ht="15">
      <c r="A14" s="12"/>
      <c r="B14" s="25">
        <v>335.12</v>
      </c>
      <c r="C14" s="20" t="s">
        <v>63</v>
      </c>
      <c r="D14" s="46">
        <v>28474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28474</v>
      </c>
      <c r="O14" s="47">
        <f t="shared" si="2"/>
        <v>46.07443365695793</v>
      </c>
      <c r="P14" s="9"/>
    </row>
    <row r="15" spans="1:16" ht="15">
      <c r="A15" s="12"/>
      <c r="B15" s="25">
        <v>335.14</v>
      </c>
      <c r="C15" s="20" t="s">
        <v>64</v>
      </c>
      <c r="D15" s="46">
        <v>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94</v>
      </c>
      <c r="O15" s="47">
        <f t="shared" si="2"/>
        <v>0.15210355987055016</v>
      </c>
      <c r="P15" s="9"/>
    </row>
    <row r="16" spans="1:16" ht="15">
      <c r="A16" s="12"/>
      <c r="B16" s="25">
        <v>335.18</v>
      </c>
      <c r="C16" s="20" t="s">
        <v>65</v>
      </c>
      <c r="D16" s="46">
        <v>17323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17323</v>
      </c>
      <c r="O16" s="47">
        <f t="shared" si="2"/>
        <v>28.03074433656958</v>
      </c>
      <c r="P16" s="9"/>
    </row>
    <row r="17" spans="1:16" ht="15">
      <c r="A17" s="12"/>
      <c r="B17" s="25">
        <v>337.2</v>
      </c>
      <c r="C17" s="20" t="s">
        <v>22</v>
      </c>
      <c r="D17" s="46">
        <v>31000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31000</v>
      </c>
      <c r="O17" s="47">
        <f t="shared" si="2"/>
        <v>50.16181229773463</v>
      </c>
      <c r="P17" s="9"/>
    </row>
    <row r="18" spans="1:16" ht="15.75">
      <c r="A18" s="29" t="s">
        <v>27</v>
      </c>
      <c r="B18" s="30"/>
      <c r="C18" s="31"/>
      <c r="D18" s="32">
        <f aca="true" t="shared" si="5" ref="D18:M18">SUM(D19:D21)</f>
        <v>47444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89044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136488</v>
      </c>
      <c r="O18" s="45">
        <f t="shared" si="2"/>
        <v>220.85436893203882</v>
      </c>
      <c r="P18" s="10"/>
    </row>
    <row r="19" spans="1:16" ht="15">
      <c r="A19" s="12"/>
      <c r="B19" s="25">
        <v>343.3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89044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89044</v>
      </c>
      <c r="O19" s="47">
        <f t="shared" si="2"/>
        <v>144.084142394822</v>
      </c>
      <c r="P19" s="9"/>
    </row>
    <row r="20" spans="1:16" ht="15">
      <c r="A20" s="12"/>
      <c r="B20" s="25">
        <v>343.4</v>
      </c>
      <c r="C20" s="20" t="s">
        <v>30</v>
      </c>
      <c r="D20" s="46">
        <v>46975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46975</v>
      </c>
      <c r="O20" s="47">
        <f t="shared" si="2"/>
        <v>76.01132686084142</v>
      </c>
      <c r="P20" s="9"/>
    </row>
    <row r="21" spans="1:16" ht="15">
      <c r="A21" s="12"/>
      <c r="B21" s="25">
        <v>343.9</v>
      </c>
      <c r="C21" s="20" t="s">
        <v>31</v>
      </c>
      <c r="D21" s="46">
        <v>469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469</v>
      </c>
      <c r="O21" s="47">
        <f t="shared" si="2"/>
        <v>0.7588996763754046</v>
      </c>
      <c r="P21" s="9"/>
    </row>
    <row r="22" spans="1:16" ht="15.75">
      <c r="A22" s="29" t="s">
        <v>28</v>
      </c>
      <c r="B22" s="30"/>
      <c r="C22" s="31"/>
      <c r="D22" s="32">
        <f aca="true" t="shared" si="6" ref="D22:M22">SUM(D23:D23)</f>
        <v>882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882</v>
      </c>
      <c r="O22" s="45">
        <f t="shared" si="2"/>
        <v>1.4271844660194175</v>
      </c>
      <c r="P22" s="10"/>
    </row>
    <row r="23" spans="1:16" ht="15">
      <c r="A23" s="13"/>
      <c r="B23" s="39">
        <v>354</v>
      </c>
      <c r="C23" s="21" t="s">
        <v>34</v>
      </c>
      <c r="D23" s="46">
        <v>882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882</v>
      </c>
      <c r="O23" s="47">
        <f t="shared" si="2"/>
        <v>1.4271844660194175</v>
      </c>
      <c r="P23" s="9"/>
    </row>
    <row r="24" spans="1:16" ht="15.75">
      <c r="A24" s="29" t="s">
        <v>2</v>
      </c>
      <c r="B24" s="30"/>
      <c r="C24" s="31"/>
      <c r="D24" s="32">
        <f aca="true" t="shared" si="7" ref="D24:M24">SUM(D25:D26)</f>
        <v>24398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24398</v>
      </c>
      <c r="O24" s="45">
        <f t="shared" si="2"/>
        <v>39.4789644012945</v>
      </c>
      <c r="P24" s="10"/>
    </row>
    <row r="25" spans="1:16" ht="15">
      <c r="A25" s="12"/>
      <c r="B25" s="25">
        <v>361.1</v>
      </c>
      <c r="C25" s="20" t="s">
        <v>35</v>
      </c>
      <c r="D25" s="46">
        <v>878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878</v>
      </c>
      <c r="O25" s="47">
        <f t="shared" si="2"/>
        <v>1.4207119741100325</v>
      </c>
      <c r="P25" s="9"/>
    </row>
    <row r="26" spans="1:16" ht="15.75" thickBot="1">
      <c r="A26" s="12"/>
      <c r="B26" s="25">
        <v>369.9</v>
      </c>
      <c r="C26" s="20" t="s">
        <v>37</v>
      </c>
      <c r="D26" s="46">
        <v>23520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23520</v>
      </c>
      <c r="O26" s="47">
        <f t="shared" si="2"/>
        <v>38.05825242718446</v>
      </c>
      <c r="P26" s="9"/>
    </row>
    <row r="27" spans="1:119" ht="16.5" thickBot="1">
      <c r="A27" s="14" t="s">
        <v>32</v>
      </c>
      <c r="B27" s="23"/>
      <c r="C27" s="22"/>
      <c r="D27" s="15">
        <f>SUM(D5,D11,D13,D18,D22,D24)</f>
        <v>253373</v>
      </c>
      <c r="E27" s="15">
        <f aca="true" t="shared" si="8" ref="E27:M27">SUM(E5,E11,E13,E18,E22,E24)</f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89044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342417</v>
      </c>
      <c r="O27" s="38">
        <f t="shared" si="2"/>
        <v>554.0728155339806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66</v>
      </c>
      <c r="M29" s="48"/>
      <c r="N29" s="48"/>
      <c r="O29" s="43">
        <v>618</v>
      </c>
    </row>
    <row r="30" spans="1:15" ht="1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 ht="15.75" customHeight="1" thickBot="1">
      <c r="A31" s="52" t="s">
        <v>49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2022-07-29T20:36:44Z</cp:lastPrinted>
  <dcterms:created xsi:type="dcterms:W3CDTF">2000-08-31T21:26:31Z</dcterms:created>
  <dcterms:modified xsi:type="dcterms:W3CDTF">2022-07-29T20:36:51Z</dcterms:modified>
  <cp:category/>
  <cp:version/>
  <cp:contentType/>
  <cp:contentStatus/>
</cp:coreProperties>
</file>