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'2008'!$A$1:$O$28</definedName>
    <definedName name="_xlnm.Print_Area" localSheetId="12">'2009'!$A$1:$O$32</definedName>
    <definedName name="_xlnm.Print_Area" localSheetId="11">'2010'!$A$1:$O$33</definedName>
    <definedName name="_xlnm.Print_Area" localSheetId="10">'2011'!$A$1:$O$34</definedName>
    <definedName name="_xlnm.Print_Area" localSheetId="9">'2012'!$A$1:$O$32</definedName>
    <definedName name="_xlnm.Print_Area" localSheetId="8">'2013'!$A$1:$O$33</definedName>
    <definedName name="_xlnm.Print_Area" localSheetId="7">'2014'!$A$1:$O$33</definedName>
    <definedName name="_xlnm.Print_Area" localSheetId="6">'2015'!$A$1:$O$34</definedName>
    <definedName name="_xlnm.Print_Area" localSheetId="5">'2016'!$A$1:$O$36</definedName>
    <definedName name="_xlnm.Print_Area" localSheetId="4">'2017'!$A$1:$O$36</definedName>
    <definedName name="_xlnm.Print_Area" localSheetId="3">'2018'!$A$1:$O$36</definedName>
    <definedName name="_xlnm.Print_Area" localSheetId="2">'2019'!$A$1:$O$35</definedName>
    <definedName name="_xlnm.Print_Area" localSheetId="1">'2020'!$A$1:$O$38</definedName>
    <definedName name="_xlnm.Print_Area" localSheetId="0">'2021'!$A$1:$P$37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<sst xmlns="http://schemas.openxmlformats.org/spreadsheetml/2006/main" count="646" uniqueCount="105">
  <si>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</si>
  <si>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</si>
  <si>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</si>
  <si>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</si>
  <si>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</si>
  <si>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</si>
  <si>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</si>
  <si>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</si>
  <si>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</si>
  <si>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</si>
  <si>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</si>
  <si>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</si>
  <si>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</si>
  <si>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</si>
  <si>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</si>
  <si>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</si>
  <si>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</si>
  <si>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</si>
  <si>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</si>
  <si>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</si>
  <si>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</si>
  <si>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</si>
  <si>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</si>
  <si>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</si>
  <si>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</si>
  <si>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</si>
  <si>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Administrative Service Fees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</si>
  <si>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</si>
  <si>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</si>
  <si>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</si>
  <si>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</si>
  <si>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</si>
  <si>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</si>
  <si>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</si>
  <si>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</si>
  <si>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</si>
  <si>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</si>
  <si>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</si>
  <si>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</si>
  <si>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</si>
  <si>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</si>
  <si>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</si>
  <si>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Grant-Valkaria Revenues Reported by Account Code and Fund Type</t>
  </si>
  <si>
    <t>Local Fiscal Year Ended September 30, 2010</t>
  </si>
  <si>
    <t>Local Business Tax</t>
  </si>
  <si>
    <t>Physical Environment - Garbage / Solid Waste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</si>
  <si>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</si>
  <si>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</si>
  <si>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</si>
  <si>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Safety - Law Enforcement Services</t>
  </si>
  <si>
    <t>2011 Municipal Population:</t>
  </si>
  <si>
    <t>Local Fiscal Year Ended September 30, 2012</t>
  </si>
  <si>
    <t>Special Assessments - Charges for Public Services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</si>
  <si>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</si>
  <si>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</si>
  <si>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</si>
  <si>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</si>
  <si>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</si>
  <si>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</si>
  <si>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Local Option Taxes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</si>
  <si>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</si>
  <si>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</si>
  <si>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</si>
  <si>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</si>
  <si>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</si>
  <si>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</si>
  <si>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Culture / Recreation - Parks and Recreation</t>
  </si>
  <si>
    <t>2013 Municipal Population:</t>
  </si>
  <si>
    <t>Local Fiscal Year Ended September 30, 2014</t>
  </si>
  <si>
    <t>2014 Municipal Population:</t>
  </si>
  <si>
    <t>Local Fiscal Year Ended September 30, 2015</t>
  </si>
  <si>
    <t>Franchise Fee - Other</t>
  </si>
  <si>
    <t>Rents and Royalties</t>
  </si>
  <si>
    <t>2015 Municipal Population:</t>
  </si>
  <si>
    <t>Local Fiscal Year Ended September 30, 2016</t>
  </si>
  <si>
    <t>Impact Fees - Residential - Transportation</t>
  </si>
  <si>
    <t>Other Sources</t>
  </si>
  <si>
    <t>Non-Operating - Inter-Fund Group Transfers In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</si>
  <si>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</si>
  <si>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</si>
  <si>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</si>
  <si>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</si>
  <si>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</si>
  <si>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</si>
  <si>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</si>
  <si>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</si>
  <si>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Economic Environment</t>
  </si>
  <si>
    <t>State Grant - Other</t>
  </si>
  <si>
    <t>General Government - Other General Government Charges and Fees</t>
  </si>
  <si>
    <t>Court-Ordered Judgments and Fines - As Decided by Traffic Court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</si>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</sst>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92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93</v>
      </c>
      <c r="N4" s="35" t="s">
        <v>9</v>
      </c>
      <c r="O4" s="35" t="s">
        <v>94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95</v>
      </c>
      <c r="B5" s="26"/>
      <c r="C5" s="26"/>
      <c r="D5" s="27">
        <f>SUM(D6:D9)</f>
        <v>847257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847257</v>
      </c>
      <c r="P5" s="33">
        <f>(O5/P$35)</f>
        <v>183.70706851691241</v>
      </c>
      <c r="Q5" s="6"/>
    </row>
    <row r="6" spans="1:17" ht="15">
      <c r="A6" s="12"/>
      <c r="B6" s="25">
        <v>311</v>
      </c>
      <c r="C6" s="20" t="s">
        <v>2</v>
      </c>
      <c r="D6" s="46">
        <v>571836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571836</v>
      </c>
      <c r="P6" s="47">
        <f>(O6/P$35)</f>
        <v>123.9887250650477</v>
      </c>
      <c r="Q6" s="9"/>
    </row>
    <row r="7" spans="1:17" ht="15">
      <c r="A7" s="12"/>
      <c r="B7" s="25">
        <v>312.41</v>
      </c>
      <c r="C7" s="20" t="s">
        <v>96</v>
      </c>
      <c r="D7" s="46">
        <v>156234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156234</v>
      </c>
      <c r="P7" s="47">
        <f>(O7/P$35)</f>
        <v>33.8755420641804</v>
      </c>
      <c r="Q7" s="9"/>
    </row>
    <row r="8" spans="1:17" ht="15">
      <c r="A8" s="12"/>
      <c r="B8" s="25">
        <v>315.1</v>
      </c>
      <c r="C8" s="20" t="s">
        <v>97</v>
      </c>
      <c r="D8" s="46">
        <v>117262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117262</v>
      </c>
      <c r="P8" s="47">
        <f>(O8/P$35)</f>
        <v>25.4254119687771</v>
      </c>
      <c r="Q8" s="9"/>
    </row>
    <row r="9" spans="1:17" ht="15">
      <c r="A9" s="12"/>
      <c r="B9" s="25">
        <v>316</v>
      </c>
      <c r="C9" s="20" t="s">
        <v>61</v>
      </c>
      <c r="D9" s="46">
        <v>1925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1925</v>
      </c>
      <c r="P9" s="47">
        <f>(O9/P$35)</f>
        <v>0.4173894189071986</v>
      </c>
      <c r="Q9" s="9"/>
    </row>
    <row r="10" spans="1:17" ht="15.75">
      <c r="A10" s="29" t="s">
        <v>12</v>
      </c>
      <c r="B10" s="30"/>
      <c r="C10" s="31"/>
      <c r="D10" s="32">
        <f>SUM(D11:D15)</f>
        <v>672764</v>
      </c>
      <c r="E10" s="32">
        <f>SUM(E11:E15)</f>
        <v>28155</v>
      </c>
      <c r="F10" s="32">
        <f>SUM(F11:F15)</f>
        <v>0</v>
      </c>
      <c r="G10" s="32">
        <f>SUM(G11:G15)</f>
        <v>0</v>
      </c>
      <c r="H10" s="32">
        <f>SUM(H11:H15)</f>
        <v>0</v>
      </c>
      <c r="I10" s="32">
        <f>SUM(I11:I15)</f>
        <v>0</v>
      </c>
      <c r="J10" s="32">
        <f>SUM(J11:J15)</f>
        <v>0</v>
      </c>
      <c r="K10" s="32">
        <f>SUM(K11:K15)</f>
        <v>0</v>
      </c>
      <c r="L10" s="32">
        <f>SUM(L11:L15)</f>
        <v>0</v>
      </c>
      <c r="M10" s="32">
        <f>SUM(M11:M15)</f>
        <v>0</v>
      </c>
      <c r="N10" s="32">
        <f>SUM(N11:N15)</f>
        <v>0</v>
      </c>
      <c r="O10" s="44">
        <f>SUM(D10:N10)</f>
        <v>700919</v>
      </c>
      <c r="P10" s="45">
        <f>(O10/P$35)</f>
        <v>151.97723330442324</v>
      </c>
      <c r="Q10" s="10"/>
    </row>
    <row r="11" spans="1:17" ht="15">
      <c r="A11" s="12"/>
      <c r="B11" s="25">
        <v>322</v>
      </c>
      <c r="C11" s="20" t="s">
        <v>98</v>
      </c>
      <c r="D11" s="46">
        <v>232028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232028</v>
      </c>
      <c r="P11" s="47">
        <f>(O11/P$35)</f>
        <v>50.30962705984388</v>
      </c>
      <c r="Q11" s="9"/>
    </row>
    <row r="12" spans="1:17" ht="15">
      <c r="A12" s="12"/>
      <c r="B12" s="25">
        <v>323.1</v>
      </c>
      <c r="C12" s="20" t="s">
        <v>13</v>
      </c>
      <c r="D12" s="46">
        <v>266292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266292</v>
      </c>
      <c r="P12" s="47">
        <f>(O12/P$35)</f>
        <v>57.738941890719865</v>
      </c>
      <c r="Q12" s="9"/>
    </row>
    <row r="13" spans="1:17" ht="15">
      <c r="A13" s="12"/>
      <c r="B13" s="25">
        <v>324.31</v>
      </c>
      <c r="C13" s="20" t="s">
        <v>75</v>
      </c>
      <c r="D13" s="46">
        <v>0</v>
      </c>
      <c r="E13" s="46">
        <v>28155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28155</v>
      </c>
      <c r="P13" s="47">
        <f>(O13/P$35)</f>
        <v>6.104726799653079</v>
      </c>
      <c r="Q13" s="9"/>
    </row>
    <row r="14" spans="1:17" ht="15">
      <c r="A14" s="12"/>
      <c r="B14" s="25">
        <v>329.1</v>
      </c>
      <c r="C14" s="20" t="s">
        <v>99</v>
      </c>
      <c r="D14" s="46">
        <v>166010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166010</v>
      </c>
      <c r="P14" s="47">
        <f>(O14/P$35)</f>
        <v>35.99522983521249</v>
      </c>
      <c r="Q14" s="9"/>
    </row>
    <row r="15" spans="1:17" ht="15">
      <c r="A15" s="12"/>
      <c r="B15" s="25">
        <v>329.5</v>
      </c>
      <c r="C15" s="20" t="s">
        <v>100</v>
      </c>
      <c r="D15" s="46">
        <v>8434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8434</v>
      </c>
      <c r="P15" s="47">
        <f>(O15/P$35)</f>
        <v>1.828707718993929</v>
      </c>
      <c r="Q15" s="9"/>
    </row>
    <row r="16" spans="1:17" ht="15.75">
      <c r="A16" s="29" t="s">
        <v>101</v>
      </c>
      <c r="B16" s="30"/>
      <c r="C16" s="31"/>
      <c r="D16" s="32">
        <f>SUM(D17:D20)</f>
        <v>377350</v>
      </c>
      <c r="E16" s="32">
        <f>SUM(E17:E20)</f>
        <v>0</v>
      </c>
      <c r="F16" s="32">
        <f>SUM(F17:F20)</f>
        <v>0</v>
      </c>
      <c r="G16" s="32">
        <f>SUM(G17:G20)</f>
        <v>0</v>
      </c>
      <c r="H16" s="32">
        <f>SUM(H17:H20)</f>
        <v>0</v>
      </c>
      <c r="I16" s="32">
        <f>SUM(I17:I20)</f>
        <v>0</v>
      </c>
      <c r="J16" s="32">
        <f>SUM(J17:J20)</f>
        <v>0</v>
      </c>
      <c r="K16" s="32">
        <f>SUM(K17:K20)</f>
        <v>0</v>
      </c>
      <c r="L16" s="32">
        <f>SUM(L17:L20)</f>
        <v>0</v>
      </c>
      <c r="M16" s="32">
        <f>SUM(M17:M20)</f>
        <v>0</v>
      </c>
      <c r="N16" s="32">
        <f>SUM(N17:N20)</f>
        <v>0</v>
      </c>
      <c r="O16" s="44">
        <f>SUM(D16:N16)</f>
        <v>377350</v>
      </c>
      <c r="P16" s="45">
        <f>(O16/P$35)</f>
        <v>81.81916738941891</v>
      </c>
      <c r="Q16" s="10"/>
    </row>
    <row r="17" spans="1:17" ht="15">
      <c r="A17" s="12"/>
      <c r="B17" s="25">
        <v>331.5</v>
      </c>
      <c r="C17" s="20" t="s">
        <v>86</v>
      </c>
      <c r="D17" s="46">
        <v>7138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7138</v>
      </c>
      <c r="P17" s="47">
        <f>(O17/P$35)</f>
        <v>1.5477016478751084</v>
      </c>
      <c r="Q17" s="9"/>
    </row>
    <row r="18" spans="1:17" ht="15">
      <c r="A18" s="12"/>
      <c r="B18" s="25">
        <v>335.125</v>
      </c>
      <c r="C18" s="20" t="s">
        <v>102</v>
      </c>
      <c r="D18" s="46">
        <v>91032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91032</v>
      </c>
      <c r="P18" s="47">
        <f>(O18/P$35)</f>
        <v>19.73807458803122</v>
      </c>
      <c r="Q18" s="9"/>
    </row>
    <row r="19" spans="1:17" ht="15">
      <c r="A19" s="12"/>
      <c r="B19" s="25">
        <v>335.15</v>
      </c>
      <c r="C19" s="20" t="s">
        <v>63</v>
      </c>
      <c r="D19" s="46">
        <v>734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734</v>
      </c>
      <c r="P19" s="47">
        <f>(O19/P$35)</f>
        <v>0.15915004336513444</v>
      </c>
      <c r="Q19" s="9"/>
    </row>
    <row r="20" spans="1:17" ht="15">
      <c r="A20" s="12"/>
      <c r="B20" s="25">
        <v>335.18</v>
      </c>
      <c r="C20" s="20" t="s">
        <v>103</v>
      </c>
      <c r="D20" s="46">
        <v>278446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278446</v>
      </c>
      <c r="P20" s="47">
        <f>(O20/P$35)</f>
        <v>60.374241110147445</v>
      </c>
      <c r="Q20" s="9"/>
    </row>
    <row r="21" spans="1:17" ht="15.75">
      <c r="A21" s="29" t="s">
        <v>24</v>
      </c>
      <c r="B21" s="30"/>
      <c r="C21" s="31"/>
      <c r="D21" s="32">
        <f>SUM(D22:D24)</f>
        <v>625</v>
      </c>
      <c r="E21" s="32">
        <f>SUM(E22:E24)</f>
        <v>614699</v>
      </c>
      <c r="F21" s="32">
        <f>SUM(F22:F24)</f>
        <v>0</v>
      </c>
      <c r="G21" s="32">
        <f>SUM(G22:G24)</f>
        <v>0</v>
      </c>
      <c r="H21" s="32">
        <f>SUM(H22:H24)</f>
        <v>0</v>
      </c>
      <c r="I21" s="32">
        <f>SUM(I22:I24)</f>
        <v>0</v>
      </c>
      <c r="J21" s="32">
        <f>SUM(J22:J24)</f>
        <v>0</v>
      </c>
      <c r="K21" s="32">
        <f>SUM(K22:K24)</f>
        <v>0</v>
      </c>
      <c r="L21" s="32">
        <f>SUM(L22:L24)</f>
        <v>0</v>
      </c>
      <c r="M21" s="32">
        <f>SUM(M22:M24)</f>
        <v>0</v>
      </c>
      <c r="N21" s="32">
        <f>SUM(N22:N24)</f>
        <v>0</v>
      </c>
      <c r="O21" s="32">
        <f>SUM(D21:N21)</f>
        <v>615324</v>
      </c>
      <c r="P21" s="45">
        <f>(O21/P$35)</f>
        <v>133.41803989592367</v>
      </c>
      <c r="Q21" s="10"/>
    </row>
    <row r="22" spans="1:17" ht="15">
      <c r="A22" s="12"/>
      <c r="B22" s="25">
        <v>341.3</v>
      </c>
      <c r="C22" s="20" t="s">
        <v>65</v>
      </c>
      <c r="D22" s="46">
        <v>625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625</v>
      </c>
      <c r="P22" s="47">
        <f>(O22/P$35)</f>
        <v>0.1355160450997398</v>
      </c>
      <c r="Q22" s="9"/>
    </row>
    <row r="23" spans="1:17" ht="15">
      <c r="A23" s="12"/>
      <c r="B23" s="25">
        <v>343.4</v>
      </c>
      <c r="C23" s="20" t="s">
        <v>45</v>
      </c>
      <c r="D23" s="46">
        <v>0</v>
      </c>
      <c r="E23" s="46">
        <v>524546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524546</v>
      </c>
      <c r="P23" s="47">
        <f>(O23/P$35)</f>
        <v>113.73503902862099</v>
      </c>
      <c r="Q23" s="9"/>
    </row>
    <row r="24" spans="1:17" ht="15">
      <c r="A24" s="12"/>
      <c r="B24" s="25">
        <v>343.9</v>
      </c>
      <c r="C24" s="20" t="s">
        <v>27</v>
      </c>
      <c r="D24" s="46">
        <v>0</v>
      </c>
      <c r="E24" s="46">
        <v>90153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90153</v>
      </c>
      <c r="P24" s="47">
        <f>(O24/P$35)</f>
        <v>19.54748482220295</v>
      </c>
      <c r="Q24" s="9"/>
    </row>
    <row r="25" spans="1:17" ht="15.75">
      <c r="A25" s="29" t="s">
        <v>25</v>
      </c>
      <c r="B25" s="30"/>
      <c r="C25" s="31"/>
      <c r="D25" s="32">
        <f>SUM(D26:D26)</f>
        <v>70</v>
      </c>
      <c r="E25" s="32">
        <f>SUM(E26:E26)</f>
        <v>0</v>
      </c>
      <c r="F25" s="32">
        <f>SUM(F26:F26)</f>
        <v>0</v>
      </c>
      <c r="G25" s="32">
        <f>SUM(G26:G26)</f>
        <v>0</v>
      </c>
      <c r="H25" s="32">
        <f>SUM(H26:H26)</f>
        <v>0</v>
      </c>
      <c r="I25" s="32">
        <f>SUM(I26:I26)</f>
        <v>0</v>
      </c>
      <c r="J25" s="32">
        <f>SUM(J26:J26)</f>
        <v>0</v>
      </c>
      <c r="K25" s="32">
        <f>SUM(K26:K26)</f>
        <v>0</v>
      </c>
      <c r="L25" s="32">
        <f>SUM(L26:L26)</f>
        <v>0</v>
      </c>
      <c r="M25" s="32">
        <f>SUM(M26:M26)</f>
        <v>0</v>
      </c>
      <c r="N25" s="32">
        <f>SUM(N26:N26)</f>
        <v>0</v>
      </c>
      <c r="O25" s="32">
        <f>SUM(D25:N25)</f>
        <v>70</v>
      </c>
      <c r="P25" s="45">
        <f>(O25/P$35)</f>
        <v>0.015177797051170859</v>
      </c>
      <c r="Q25" s="10"/>
    </row>
    <row r="26" spans="1:17" ht="15">
      <c r="A26" s="13"/>
      <c r="B26" s="39">
        <v>354</v>
      </c>
      <c r="C26" s="21" t="s">
        <v>30</v>
      </c>
      <c r="D26" s="46">
        <v>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70</v>
      </c>
      <c r="P26" s="47">
        <f>(O26/P$35)</f>
        <v>0.015177797051170859</v>
      </c>
      <c r="Q26" s="9"/>
    </row>
    <row r="27" spans="1:17" ht="15.75">
      <c r="A27" s="29" t="s">
        <v>3</v>
      </c>
      <c r="B27" s="30"/>
      <c r="C27" s="31"/>
      <c r="D27" s="32">
        <f>SUM(D28:D30)</f>
        <v>34962</v>
      </c>
      <c r="E27" s="32">
        <f>SUM(E28:E30)</f>
        <v>0</v>
      </c>
      <c r="F27" s="32">
        <f>SUM(F28:F30)</f>
        <v>0</v>
      </c>
      <c r="G27" s="32">
        <f>SUM(G28:G30)</f>
        <v>0</v>
      </c>
      <c r="H27" s="32">
        <f>SUM(H28:H30)</f>
        <v>0</v>
      </c>
      <c r="I27" s="32">
        <f>SUM(I28:I30)</f>
        <v>0</v>
      </c>
      <c r="J27" s="32">
        <f>SUM(J28:J30)</f>
        <v>0</v>
      </c>
      <c r="K27" s="32">
        <f>SUM(K28:K30)</f>
        <v>0</v>
      </c>
      <c r="L27" s="32">
        <f>SUM(L28:L30)</f>
        <v>0</v>
      </c>
      <c r="M27" s="32">
        <f>SUM(M28:M30)</f>
        <v>0</v>
      </c>
      <c r="N27" s="32">
        <f>SUM(N28:N30)</f>
        <v>0</v>
      </c>
      <c r="O27" s="32">
        <f>SUM(D27:N27)</f>
        <v>34962</v>
      </c>
      <c r="P27" s="45">
        <f>(O27/P$35)</f>
        <v>7.580659150043365</v>
      </c>
      <c r="Q27" s="10"/>
    </row>
    <row r="28" spans="1:17" ht="15">
      <c r="A28" s="12"/>
      <c r="B28" s="25">
        <v>361.1</v>
      </c>
      <c r="C28" s="20" t="s">
        <v>32</v>
      </c>
      <c r="D28" s="46">
        <v>6688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6688</v>
      </c>
      <c r="P28" s="47">
        <f>(O28/P$35)</f>
        <v>1.4501300954032958</v>
      </c>
      <c r="Q28" s="9"/>
    </row>
    <row r="29" spans="1:17" ht="15">
      <c r="A29" s="12"/>
      <c r="B29" s="25">
        <v>362</v>
      </c>
      <c r="C29" s="20" t="s">
        <v>72</v>
      </c>
      <c r="D29" s="46">
        <v>9400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9400</v>
      </c>
      <c r="P29" s="47">
        <f>(O29/P$35)</f>
        <v>2.038161318300087</v>
      </c>
      <c r="Q29" s="9"/>
    </row>
    <row r="30" spans="1:17" ht="15">
      <c r="A30" s="12"/>
      <c r="B30" s="25">
        <v>369.9</v>
      </c>
      <c r="C30" s="20" t="s">
        <v>34</v>
      </c>
      <c r="D30" s="46">
        <v>18874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18874</v>
      </c>
      <c r="P30" s="47">
        <f>(O30/P$35)</f>
        <v>4.092367736339983</v>
      </c>
      <c r="Q30" s="9"/>
    </row>
    <row r="31" spans="1:17" ht="15.75">
      <c r="A31" s="29" t="s">
        <v>76</v>
      </c>
      <c r="B31" s="30"/>
      <c r="C31" s="31"/>
      <c r="D31" s="32">
        <f>SUM(D32:D32)</f>
        <v>750</v>
      </c>
      <c r="E31" s="32">
        <f>SUM(E32:E32)</f>
        <v>3000</v>
      </c>
      <c r="F31" s="32">
        <f>SUM(F32:F32)</f>
        <v>0</v>
      </c>
      <c r="G31" s="32">
        <f>SUM(G32:G32)</f>
        <v>0</v>
      </c>
      <c r="H31" s="32">
        <f>SUM(H32:H32)</f>
        <v>0</v>
      </c>
      <c r="I31" s="32">
        <f>SUM(I32:I32)</f>
        <v>0</v>
      </c>
      <c r="J31" s="32">
        <f>SUM(J32:J32)</f>
        <v>0</v>
      </c>
      <c r="K31" s="32">
        <f>SUM(K32:K32)</f>
        <v>0</v>
      </c>
      <c r="L31" s="32">
        <f>SUM(L32:L32)</f>
        <v>0</v>
      </c>
      <c r="M31" s="32">
        <f>SUM(M32:M32)</f>
        <v>0</v>
      </c>
      <c r="N31" s="32">
        <f>SUM(N32:N32)</f>
        <v>0</v>
      </c>
      <c r="O31" s="32">
        <f>SUM(D31:N31)</f>
        <v>3750</v>
      </c>
      <c r="P31" s="45">
        <f>(O31/P$35)</f>
        <v>0.8130962705984388</v>
      </c>
      <c r="Q31" s="9"/>
    </row>
    <row r="32" spans="1:17" ht="15.75" thickBot="1">
      <c r="A32" s="12"/>
      <c r="B32" s="25">
        <v>381</v>
      </c>
      <c r="C32" s="20" t="s">
        <v>77</v>
      </c>
      <c r="D32" s="46">
        <v>750</v>
      </c>
      <c r="E32" s="46">
        <v>3000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3750</v>
      </c>
      <c r="P32" s="47">
        <f>(O32/P$35)</f>
        <v>0.8130962705984388</v>
      </c>
      <c r="Q32" s="9"/>
    </row>
    <row r="33" spans="1:120" ht="16.5" thickBot="1">
      <c r="A33" s="14" t="s">
        <v>28</v>
      </c>
      <c r="B33" s="23"/>
      <c r="C33" s="22"/>
      <c r="D33" s="15">
        <f>SUM(D5,D10,D16,D21,D25,D27,D31)</f>
        <v>1933778</v>
      </c>
      <c r="E33" s="15">
        <f>SUM(E5,E10,E16,E21,E25,E27,E31)</f>
        <v>645854</v>
      </c>
      <c r="F33" s="15">
        <f>SUM(F5,F10,F16,F21,F25,F27,F31)</f>
        <v>0</v>
      </c>
      <c r="G33" s="15">
        <f>SUM(G5,G10,G16,G21,G25,G27,G31)</f>
        <v>0</v>
      </c>
      <c r="H33" s="15">
        <f>SUM(H5,H10,H16,H21,H25,H27,H31)</f>
        <v>0</v>
      </c>
      <c r="I33" s="15">
        <f>SUM(I5,I10,I16,I21,I25,I27,I31)</f>
        <v>0</v>
      </c>
      <c r="J33" s="15">
        <f>SUM(J5,J10,J16,J21,J25,J27,J31)</f>
        <v>0</v>
      </c>
      <c r="K33" s="15">
        <f>SUM(K5,K10,K16,K21,K25,K27,K31)</f>
        <v>0</v>
      </c>
      <c r="L33" s="15">
        <f>SUM(L5,L10,L16,L21,L25,L27,L31)</f>
        <v>0</v>
      </c>
      <c r="M33" s="15">
        <f>SUM(M5,M10,M16,M21,M25,M27,M31)</f>
        <v>0</v>
      </c>
      <c r="N33" s="15">
        <f>SUM(N5,N10,N16,N21,N25,N27,N31)</f>
        <v>0</v>
      </c>
      <c r="O33" s="15">
        <f>SUM(D33:N33)</f>
        <v>2579632</v>
      </c>
      <c r="P33" s="38">
        <f>(O33/P$35)</f>
        <v>559.3304423243712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6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8" t="s">
        <v>104</v>
      </c>
      <c r="N35" s="48"/>
      <c r="O35" s="48"/>
      <c r="P35" s="43">
        <v>4612</v>
      </c>
    </row>
    <row r="36" spans="1:16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6" ht="15.75" customHeight="1" thickBot="1">
      <c r="A37" s="52" t="s">
        <v>47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485226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485226</v>
      </c>
      <c r="O5" s="33">
        <f aca="true" t="shared" si="2" ref="O5:O28">(N5/O$30)</f>
        <v>125.2842757552285</v>
      </c>
      <c r="P5" s="6"/>
    </row>
    <row r="6" spans="1:16" ht="15">
      <c r="A6" s="12"/>
      <c r="B6" s="25">
        <v>311</v>
      </c>
      <c r="C6" s="20" t="s">
        <v>2</v>
      </c>
      <c r="D6" s="46">
        <v>272832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272832</v>
      </c>
      <c r="O6" s="47">
        <f t="shared" si="2"/>
        <v>70.44461657629745</v>
      </c>
      <c r="P6" s="9"/>
    </row>
    <row r="7" spans="1:16" ht="15">
      <c r="A7" s="12"/>
      <c r="B7" s="25">
        <v>312.41</v>
      </c>
      <c r="C7" s="20" t="s">
        <v>10</v>
      </c>
      <c r="D7" s="46">
        <v>72621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72621</v>
      </c>
      <c r="O7" s="47">
        <f t="shared" si="2"/>
        <v>18.750580945003872</v>
      </c>
      <c r="P7" s="9"/>
    </row>
    <row r="8" spans="1:16" ht="15">
      <c r="A8" s="12"/>
      <c r="B8" s="25">
        <v>315</v>
      </c>
      <c r="C8" s="20" t="s">
        <v>11</v>
      </c>
      <c r="D8" s="46">
        <v>138988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138988</v>
      </c>
      <c r="O8" s="47">
        <f t="shared" si="2"/>
        <v>35.8863929770204</v>
      </c>
      <c r="P8" s="9"/>
    </row>
    <row r="9" spans="1:16" ht="15">
      <c r="A9" s="12"/>
      <c r="B9" s="25">
        <v>316</v>
      </c>
      <c r="C9" s="20" t="s">
        <v>44</v>
      </c>
      <c r="D9" s="46">
        <v>785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785</v>
      </c>
      <c r="O9" s="47">
        <f t="shared" si="2"/>
        <v>0.2026852569067906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248987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248987</v>
      </c>
      <c r="O10" s="45">
        <f t="shared" si="2"/>
        <v>64.28789052414149</v>
      </c>
      <c r="P10" s="10"/>
    </row>
    <row r="11" spans="1:16" ht="15">
      <c r="A11" s="12"/>
      <c r="B11" s="25">
        <v>322</v>
      </c>
      <c r="C11" s="20" t="s">
        <v>0</v>
      </c>
      <c r="D11" s="46">
        <v>4734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4734</v>
      </c>
      <c r="O11" s="47">
        <f t="shared" si="2"/>
        <v>1.222308288148722</v>
      </c>
      <c r="P11" s="9"/>
    </row>
    <row r="12" spans="1:16" ht="15">
      <c r="A12" s="12"/>
      <c r="B12" s="25">
        <v>323.1</v>
      </c>
      <c r="C12" s="20" t="s">
        <v>13</v>
      </c>
      <c r="D12" s="46">
        <v>207602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207602</v>
      </c>
      <c r="O12" s="47">
        <f t="shared" si="2"/>
        <v>53.602375419571395</v>
      </c>
      <c r="P12" s="9"/>
    </row>
    <row r="13" spans="1:16" ht="15">
      <c r="A13" s="12"/>
      <c r="B13" s="25">
        <v>329</v>
      </c>
      <c r="C13" s="20" t="s">
        <v>14</v>
      </c>
      <c r="D13" s="46">
        <v>36651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36651</v>
      </c>
      <c r="O13" s="47">
        <f t="shared" si="2"/>
        <v>9.463206816421378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253007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253007</v>
      </c>
      <c r="O14" s="45">
        <f t="shared" si="2"/>
        <v>65.32584559772786</v>
      </c>
      <c r="P14" s="10"/>
    </row>
    <row r="15" spans="1:16" ht="15">
      <c r="A15" s="12"/>
      <c r="B15" s="25">
        <v>335.12</v>
      </c>
      <c r="C15" s="20" t="s">
        <v>16</v>
      </c>
      <c r="D15" s="46">
        <v>73667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73667</v>
      </c>
      <c r="O15" s="47">
        <f t="shared" si="2"/>
        <v>19.020655822359927</v>
      </c>
      <c r="P15" s="9"/>
    </row>
    <row r="16" spans="1:16" ht="15">
      <c r="A16" s="12"/>
      <c r="B16" s="25">
        <v>335.15</v>
      </c>
      <c r="C16" s="20" t="s">
        <v>17</v>
      </c>
      <c r="D16" s="46">
        <v>979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979</v>
      </c>
      <c r="O16" s="47">
        <f t="shared" si="2"/>
        <v>0.2527756261296153</v>
      </c>
      <c r="P16" s="9"/>
    </row>
    <row r="17" spans="1:16" ht="15">
      <c r="A17" s="12"/>
      <c r="B17" s="25">
        <v>335.18</v>
      </c>
      <c r="C17" s="20" t="s">
        <v>18</v>
      </c>
      <c r="D17" s="46">
        <v>178361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178361</v>
      </c>
      <c r="O17" s="47">
        <f t="shared" si="2"/>
        <v>46.05241414923832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SUM(D19:D21)</f>
        <v>4675</v>
      </c>
      <c r="E18" s="32">
        <f t="shared" si="5"/>
        <v>84294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413651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502620</v>
      </c>
      <c r="O18" s="45">
        <f t="shared" si="2"/>
        <v>129.77536793183577</v>
      </c>
      <c r="P18" s="10"/>
    </row>
    <row r="19" spans="1:16" ht="15">
      <c r="A19" s="12"/>
      <c r="B19" s="25">
        <v>341.3</v>
      </c>
      <c r="C19" s="20" t="s">
        <v>26</v>
      </c>
      <c r="D19" s="46">
        <v>4675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4675</v>
      </c>
      <c r="O19" s="47">
        <f t="shared" si="2"/>
        <v>1.2070746191582753</v>
      </c>
      <c r="P19" s="9"/>
    </row>
    <row r="20" spans="1:16" ht="15">
      <c r="A20" s="12"/>
      <c r="B20" s="25">
        <v>343.4</v>
      </c>
      <c r="C20" s="20" t="s">
        <v>45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413651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413651</v>
      </c>
      <c r="O20" s="47">
        <f t="shared" si="2"/>
        <v>106.80376968758068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84294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84294</v>
      </c>
      <c r="O21" s="47">
        <f t="shared" si="2"/>
        <v>21.764523625096825</v>
      </c>
      <c r="P21" s="9"/>
    </row>
    <row r="22" spans="1:16" ht="15.75">
      <c r="A22" s="29" t="s">
        <v>25</v>
      </c>
      <c r="B22" s="30"/>
      <c r="C22" s="31"/>
      <c r="D22" s="32">
        <f aca="true" t="shared" si="6" ref="D22:M22">SUM(D23:D23)</f>
        <v>409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409</v>
      </c>
      <c r="O22" s="45">
        <f t="shared" si="2"/>
        <v>0.10560289181513038</v>
      </c>
      <c r="P22" s="10"/>
    </row>
    <row r="23" spans="1:16" ht="15">
      <c r="A23" s="13"/>
      <c r="B23" s="39">
        <v>354</v>
      </c>
      <c r="C23" s="21" t="s">
        <v>30</v>
      </c>
      <c r="D23" s="46">
        <v>409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409</v>
      </c>
      <c r="O23" s="47">
        <f t="shared" si="2"/>
        <v>0.10560289181513038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SUM(D25:D27)</f>
        <v>20824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20824</v>
      </c>
      <c r="O24" s="45">
        <f t="shared" si="2"/>
        <v>5.376710560289181</v>
      </c>
      <c r="P24" s="10"/>
    </row>
    <row r="25" spans="1:16" ht="15">
      <c r="A25" s="12"/>
      <c r="B25" s="25">
        <v>361.1</v>
      </c>
      <c r="C25" s="20" t="s">
        <v>32</v>
      </c>
      <c r="D25" s="46">
        <v>2066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2066</v>
      </c>
      <c r="O25" s="47">
        <f t="shared" si="2"/>
        <v>0.533436612445133</v>
      </c>
      <c r="P25" s="9"/>
    </row>
    <row r="26" spans="1:16" ht="15">
      <c r="A26" s="12"/>
      <c r="B26" s="25">
        <v>366</v>
      </c>
      <c r="C26" s="20" t="s">
        <v>33</v>
      </c>
      <c r="D26" s="46">
        <v>5830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5830</v>
      </c>
      <c r="O26" s="47">
        <f t="shared" si="2"/>
        <v>1.5052930544797314</v>
      </c>
      <c r="P26" s="9"/>
    </row>
    <row r="27" spans="1:16" ht="15.75" thickBot="1">
      <c r="A27" s="12"/>
      <c r="B27" s="25">
        <v>369.9</v>
      </c>
      <c r="C27" s="20" t="s">
        <v>34</v>
      </c>
      <c r="D27" s="46">
        <v>12928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12928</v>
      </c>
      <c r="O27" s="47">
        <f t="shared" si="2"/>
        <v>3.337980893364317</v>
      </c>
      <c r="P27" s="9"/>
    </row>
    <row r="28" spans="1:119" ht="16.5" thickBot="1">
      <c r="A28" s="14" t="s">
        <v>28</v>
      </c>
      <c r="B28" s="23"/>
      <c r="C28" s="22"/>
      <c r="D28" s="15">
        <f>SUM(D5,D10,D14,D18,D22,D24)</f>
        <v>1013128</v>
      </c>
      <c r="E28" s="15">
        <f aca="true" t="shared" si="8" ref="E28:M28">SUM(E5,E10,E14,E18,E22,E24)</f>
        <v>84294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413651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1511073</v>
      </c>
      <c r="O28" s="38">
        <f t="shared" si="2"/>
        <v>390.155693261038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53</v>
      </c>
      <c r="M30" s="48"/>
      <c r="N30" s="48"/>
      <c r="O30" s="43">
        <v>3873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525519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525519</v>
      </c>
      <c r="O5" s="33">
        <f aca="true" t="shared" si="2" ref="O5:O30">(N5/O$32)</f>
        <v>135.89837083010084</v>
      </c>
      <c r="P5" s="6"/>
    </row>
    <row r="6" spans="1:16" ht="15">
      <c r="A6" s="12"/>
      <c r="B6" s="25">
        <v>311</v>
      </c>
      <c r="C6" s="20" t="s">
        <v>2</v>
      </c>
      <c r="D6" s="46">
        <v>332236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332236</v>
      </c>
      <c r="O6" s="47">
        <f t="shared" si="2"/>
        <v>85.91569692267907</v>
      </c>
      <c r="P6" s="9"/>
    </row>
    <row r="7" spans="1:16" ht="15">
      <c r="A7" s="12"/>
      <c r="B7" s="25">
        <v>312.41</v>
      </c>
      <c r="C7" s="20" t="s">
        <v>10</v>
      </c>
      <c r="D7" s="46">
        <v>53582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53582</v>
      </c>
      <c r="O7" s="47">
        <f t="shared" si="2"/>
        <v>13.856219291440393</v>
      </c>
      <c r="P7" s="9"/>
    </row>
    <row r="8" spans="1:16" ht="15">
      <c r="A8" s="12"/>
      <c r="B8" s="25">
        <v>315</v>
      </c>
      <c r="C8" s="20" t="s">
        <v>11</v>
      </c>
      <c r="D8" s="46">
        <v>138652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138652</v>
      </c>
      <c r="O8" s="47">
        <f t="shared" si="2"/>
        <v>35.85518489785363</v>
      </c>
      <c r="P8" s="9"/>
    </row>
    <row r="9" spans="1:16" ht="15">
      <c r="A9" s="12"/>
      <c r="B9" s="25">
        <v>316</v>
      </c>
      <c r="C9" s="20" t="s">
        <v>44</v>
      </c>
      <c r="D9" s="46">
        <v>1049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1049</v>
      </c>
      <c r="O9" s="47">
        <f t="shared" si="2"/>
        <v>0.2712697181277476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241000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241000</v>
      </c>
      <c r="O10" s="45">
        <f t="shared" si="2"/>
        <v>62.32221360227567</v>
      </c>
      <c r="P10" s="10"/>
    </row>
    <row r="11" spans="1:16" ht="15">
      <c r="A11" s="12"/>
      <c r="B11" s="25">
        <v>322</v>
      </c>
      <c r="C11" s="20" t="s">
        <v>0</v>
      </c>
      <c r="D11" s="46">
        <v>1600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1600</v>
      </c>
      <c r="O11" s="47">
        <f t="shared" si="2"/>
        <v>0.41375743470390486</v>
      </c>
      <c r="P11" s="9"/>
    </row>
    <row r="12" spans="1:16" ht="15">
      <c r="A12" s="12"/>
      <c r="B12" s="25">
        <v>323.1</v>
      </c>
      <c r="C12" s="20" t="s">
        <v>13</v>
      </c>
      <c r="D12" s="46">
        <v>225216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225216</v>
      </c>
      <c r="O12" s="47">
        <f t="shared" si="2"/>
        <v>58.240496508921645</v>
      </c>
      <c r="P12" s="9"/>
    </row>
    <row r="13" spans="1:16" ht="15">
      <c r="A13" s="12"/>
      <c r="B13" s="25">
        <v>329</v>
      </c>
      <c r="C13" s="20" t="s">
        <v>14</v>
      </c>
      <c r="D13" s="46">
        <v>14184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14184</v>
      </c>
      <c r="O13" s="47">
        <f t="shared" si="2"/>
        <v>3.6679596586501164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243064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243064</v>
      </c>
      <c r="O14" s="45">
        <f t="shared" si="2"/>
        <v>62.855960693043706</v>
      </c>
      <c r="P14" s="10"/>
    </row>
    <row r="15" spans="1:16" ht="15">
      <c r="A15" s="12"/>
      <c r="B15" s="25">
        <v>335.12</v>
      </c>
      <c r="C15" s="20" t="s">
        <v>16</v>
      </c>
      <c r="D15" s="46">
        <v>63358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63358</v>
      </c>
      <c r="O15" s="47">
        <f t="shared" si="2"/>
        <v>16.38427721748125</v>
      </c>
      <c r="P15" s="9"/>
    </row>
    <row r="16" spans="1:16" ht="15">
      <c r="A16" s="12"/>
      <c r="B16" s="25">
        <v>335.15</v>
      </c>
      <c r="C16" s="20" t="s">
        <v>17</v>
      </c>
      <c r="D16" s="46">
        <v>1811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1811</v>
      </c>
      <c r="O16" s="47">
        <f t="shared" si="2"/>
        <v>0.46832169640548227</v>
      </c>
      <c r="P16" s="9"/>
    </row>
    <row r="17" spans="1:16" ht="15">
      <c r="A17" s="12"/>
      <c r="B17" s="25">
        <v>335.18</v>
      </c>
      <c r="C17" s="20" t="s">
        <v>18</v>
      </c>
      <c r="D17" s="46">
        <v>177895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177895</v>
      </c>
      <c r="O17" s="47">
        <f t="shared" si="2"/>
        <v>46.00336177915697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SUM(D19:D22)</f>
        <v>391761</v>
      </c>
      <c r="E18" s="32">
        <f t="shared" si="5"/>
        <v>84584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476345</v>
      </c>
      <c r="O18" s="45">
        <f t="shared" si="2"/>
        <v>123.18205327126972</v>
      </c>
      <c r="P18" s="10"/>
    </row>
    <row r="19" spans="1:16" ht="15">
      <c r="A19" s="12"/>
      <c r="B19" s="25">
        <v>341.3</v>
      </c>
      <c r="C19" s="20" t="s">
        <v>26</v>
      </c>
      <c r="D19" s="46">
        <v>4482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4482</v>
      </c>
      <c r="O19" s="47">
        <f t="shared" si="2"/>
        <v>1.1590380139643135</v>
      </c>
      <c r="P19" s="9"/>
    </row>
    <row r="20" spans="1:16" ht="15">
      <c r="A20" s="12"/>
      <c r="B20" s="25">
        <v>342.1</v>
      </c>
      <c r="C20" s="20" t="s">
        <v>49</v>
      </c>
      <c r="D20" s="46">
        <v>108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108</v>
      </c>
      <c r="O20" s="47">
        <f t="shared" si="2"/>
        <v>0.027928626842513578</v>
      </c>
      <c r="P20" s="9"/>
    </row>
    <row r="21" spans="1:16" ht="15">
      <c r="A21" s="12"/>
      <c r="B21" s="25">
        <v>343.4</v>
      </c>
      <c r="C21" s="20" t="s">
        <v>45</v>
      </c>
      <c r="D21" s="46">
        <v>387171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387171</v>
      </c>
      <c r="O21" s="47">
        <f t="shared" si="2"/>
        <v>100.12179984484096</v>
      </c>
      <c r="P21" s="9"/>
    </row>
    <row r="22" spans="1:16" ht="15">
      <c r="A22" s="12"/>
      <c r="B22" s="25">
        <v>343.9</v>
      </c>
      <c r="C22" s="20" t="s">
        <v>27</v>
      </c>
      <c r="D22" s="46">
        <v>0</v>
      </c>
      <c r="E22" s="46">
        <v>84584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84584</v>
      </c>
      <c r="O22" s="47">
        <f t="shared" si="2"/>
        <v>21.87328678562193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SUM(D24:D25)</f>
        <v>758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758</v>
      </c>
      <c r="O23" s="45">
        <f t="shared" si="2"/>
        <v>0.1960175846909749</v>
      </c>
      <c r="P23" s="10"/>
    </row>
    <row r="24" spans="1:16" ht="15">
      <c r="A24" s="13"/>
      <c r="B24" s="39">
        <v>354</v>
      </c>
      <c r="C24" s="21" t="s">
        <v>30</v>
      </c>
      <c r="D24" s="46">
        <v>411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411</v>
      </c>
      <c r="O24" s="47">
        <f t="shared" si="2"/>
        <v>0.10628394103956555</v>
      </c>
      <c r="P24" s="9"/>
    </row>
    <row r="25" spans="1:16" ht="15">
      <c r="A25" s="13"/>
      <c r="B25" s="39">
        <v>359</v>
      </c>
      <c r="C25" s="21" t="s">
        <v>31</v>
      </c>
      <c r="D25" s="46">
        <v>347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347</v>
      </c>
      <c r="O25" s="47">
        <f t="shared" si="2"/>
        <v>0.08973364365140936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SUM(D27:D29)</f>
        <v>7733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7733</v>
      </c>
      <c r="O26" s="45">
        <f t="shared" si="2"/>
        <v>1.9997414016033102</v>
      </c>
      <c r="P26" s="10"/>
    </row>
    <row r="27" spans="1:16" ht="15">
      <c r="A27" s="12"/>
      <c r="B27" s="25">
        <v>361.1</v>
      </c>
      <c r="C27" s="20" t="s">
        <v>32</v>
      </c>
      <c r="D27" s="46">
        <v>4255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4255</v>
      </c>
      <c r="O27" s="47">
        <f t="shared" si="2"/>
        <v>1.1003361779156968</v>
      </c>
      <c r="P27" s="9"/>
    </row>
    <row r="28" spans="1:16" ht="15">
      <c r="A28" s="12"/>
      <c r="B28" s="25">
        <v>366</v>
      </c>
      <c r="C28" s="20" t="s">
        <v>33</v>
      </c>
      <c r="D28" s="46">
        <v>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750</v>
      </c>
      <c r="O28" s="47">
        <f t="shared" si="2"/>
        <v>0.1939487975174554</v>
      </c>
      <c r="P28" s="9"/>
    </row>
    <row r="29" spans="1:16" ht="15.75" thickBot="1">
      <c r="A29" s="12"/>
      <c r="B29" s="25">
        <v>369.9</v>
      </c>
      <c r="C29" s="20" t="s">
        <v>34</v>
      </c>
      <c r="D29" s="46">
        <v>2728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2728</v>
      </c>
      <c r="O29" s="47">
        <f t="shared" si="2"/>
        <v>0.7054564261701577</v>
      </c>
      <c r="P29" s="9"/>
    </row>
    <row r="30" spans="1:119" ht="16.5" thickBot="1">
      <c r="A30" s="14" t="s">
        <v>28</v>
      </c>
      <c r="B30" s="23"/>
      <c r="C30" s="22"/>
      <c r="D30" s="15">
        <f>SUM(D5,D10,D14,D18,D23,D26)</f>
        <v>1409835</v>
      </c>
      <c r="E30" s="15">
        <f aca="true" t="shared" si="8" ref="E30:M30">SUM(E5,E10,E14,E18,E23,E26)</f>
        <v>84584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1494419</v>
      </c>
      <c r="O30" s="38">
        <f t="shared" si="2"/>
        <v>386.4543573829842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50</v>
      </c>
      <c r="M32" s="48"/>
      <c r="N32" s="48"/>
      <c r="O32" s="43">
        <v>3867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589700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589700</v>
      </c>
      <c r="O5" s="33">
        <f aca="true" t="shared" si="2" ref="O5:O29">(N5/O$31)</f>
        <v>153.16883116883116</v>
      </c>
      <c r="P5" s="6"/>
    </row>
    <row r="6" spans="1:16" ht="15">
      <c r="A6" s="12"/>
      <c r="B6" s="25">
        <v>311</v>
      </c>
      <c r="C6" s="20" t="s">
        <v>2</v>
      </c>
      <c r="D6" s="46">
        <v>390977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390977</v>
      </c>
      <c r="O6" s="47">
        <f t="shared" si="2"/>
        <v>101.55246753246753</v>
      </c>
      <c r="P6" s="9"/>
    </row>
    <row r="7" spans="1:16" ht="15">
      <c r="A7" s="12"/>
      <c r="B7" s="25">
        <v>312.41</v>
      </c>
      <c r="C7" s="20" t="s">
        <v>10</v>
      </c>
      <c r="D7" s="46">
        <v>49758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49758</v>
      </c>
      <c r="O7" s="47">
        <f t="shared" si="2"/>
        <v>12.924155844155845</v>
      </c>
      <c r="P7" s="9"/>
    </row>
    <row r="8" spans="1:16" ht="15">
      <c r="A8" s="12"/>
      <c r="B8" s="25">
        <v>315</v>
      </c>
      <c r="C8" s="20" t="s">
        <v>11</v>
      </c>
      <c r="D8" s="46">
        <v>145267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145267</v>
      </c>
      <c r="O8" s="47">
        <f t="shared" si="2"/>
        <v>37.73168831168831</v>
      </c>
      <c r="P8" s="9"/>
    </row>
    <row r="9" spans="1:16" ht="15">
      <c r="A9" s="12"/>
      <c r="B9" s="25">
        <v>316</v>
      </c>
      <c r="C9" s="20" t="s">
        <v>44</v>
      </c>
      <c r="D9" s="46">
        <v>3698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3698</v>
      </c>
      <c r="O9" s="47">
        <f t="shared" si="2"/>
        <v>0.9605194805194806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259078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259078</v>
      </c>
      <c r="O10" s="45">
        <f t="shared" si="2"/>
        <v>67.29298701298701</v>
      </c>
      <c r="P10" s="10"/>
    </row>
    <row r="11" spans="1:16" ht="15">
      <c r="A11" s="12"/>
      <c r="B11" s="25">
        <v>322</v>
      </c>
      <c r="C11" s="20" t="s">
        <v>0</v>
      </c>
      <c r="D11" s="46">
        <v>4821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4821</v>
      </c>
      <c r="O11" s="47">
        <f t="shared" si="2"/>
        <v>1.252207792207792</v>
      </c>
      <c r="P11" s="9"/>
    </row>
    <row r="12" spans="1:16" ht="15">
      <c r="A12" s="12"/>
      <c r="B12" s="25">
        <v>323.1</v>
      </c>
      <c r="C12" s="20" t="s">
        <v>13</v>
      </c>
      <c r="D12" s="46">
        <v>228574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228574</v>
      </c>
      <c r="O12" s="47">
        <f t="shared" si="2"/>
        <v>59.36987012987013</v>
      </c>
      <c r="P12" s="9"/>
    </row>
    <row r="13" spans="1:16" ht="15">
      <c r="A13" s="12"/>
      <c r="B13" s="25">
        <v>329</v>
      </c>
      <c r="C13" s="20" t="s">
        <v>14</v>
      </c>
      <c r="D13" s="46">
        <v>25683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25683</v>
      </c>
      <c r="O13" s="47">
        <f t="shared" si="2"/>
        <v>6.670909090909091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61537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61537</v>
      </c>
      <c r="O14" s="45">
        <f t="shared" si="2"/>
        <v>15.983636363636364</v>
      </c>
      <c r="P14" s="10"/>
    </row>
    <row r="15" spans="1:16" ht="15">
      <c r="A15" s="12"/>
      <c r="B15" s="25">
        <v>335.12</v>
      </c>
      <c r="C15" s="20" t="s">
        <v>16</v>
      </c>
      <c r="D15" s="46">
        <v>18655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18655</v>
      </c>
      <c r="O15" s="47">
        <f t="shared" si="2"/>
        <v>4.845454545454546</v>
      </c>
      <c r="P15" s="9"/>
    </row>
    <row r="16" spans="1:16" ht="15">
      <c r="A16" s="12"/>
      <c r="B16" s="25">
        <v>335.15</v>
      </c>
      <c r="C16" s="20" t="s">
        <v>17</v>
      </c>
      <c r="D16" s="46">
        <v>245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245</v>
      </c>
      <c r="O16" s="47">
        <f t="shared" si="2"/>
        <v>0.06363636363636363</v>
      </c>
      <c r="P16" s="9"/>
    </row>
    <row r="17" spans="1:16" ht="15">
      <c r="A17" s="12"/>
      <c r="B17" s="25">
        <v>335.18</v>
      </c>
      <c r="C17" s="20" t="s">
        <v>18</v>
      </c>
      <c r="D17" s="46">
        <v>42637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42637</v>
      </c>
      <c r="O17" s="47">
        <f t="shared" si="2"/>
        <v>11.074545454545454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SUM(D19:D21)</f>
        <v>394450</v>
      </c>
      <c r="E18" s="32">
        <f t="shared" si="5"/>
        <v>82704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477154</v>
      </c>
      <c r="O18" s="45">
        <f t="shared" si="2"/>
        <v>123.9361038961039</v>
      </c>
      <c r="P18" s="10"/>
    </row>
    <row r="19" spans="1:16" ht="15">
      <c r="A19" s="12"/>
      <c r="B19" s="25">
        <v>341.3</v>
      </c>
      <c r="C19" s="20" t="s">
        <v>26</v>
      </c>
      <c r="D19" s="46">
        <v>2740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2740</v>
      </c>
      <c r="O19" s="47">
        <f t="shared" si="2"/>
        <v>0.7116883116883117</v>
      </c>
      <c r="P19" s="9"/>
    </row>
    <row r="20" spans="1:16" ht="15">
      <c r="A20" s="12"/>
      <c r="B20" s="25">
        <v>343.4</v>
      </c>
      <c r="C20" s="20" t="s">
        <v>45</v>
      </c>
      <c r="D20" s="46">
        <v>391710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391710</v>
      </c>
      <c r="O20" s="47">
        <f t="shared" si="2"/>
        <v>101.74285714285715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82704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82704</v>
      </c>
      <c r="O21" s="47">
        <f t="shared" si="2"/>
        <v>21.48155844155844</v>
      </c>
      <c r="P21" s="9"/>
    </row>
    <row r="22" spans="1:16" ht="15.75">
      <c r="A22" s="29" t="s">
        <v>25</v>
      </c>
      <c r="B22" s="30"/>
      <c r="C22" s="31"/>
      <c r="D22" s="32">
        <f aca="true" t="shared" si="6" ref="D22:M22">SUM(D23:D24)</f>
        <v>20896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20896</v>
      </c>
      <c r="O22" s="45">
        <f t="shared" si="2"/>
        <v>5.427532467532467</v>
      </c>
      <c r="P22" s="10"/>
    </row>
    <row r="23" spans="1:16" ht="15">
      <c r="A23" s="13"/>
      <c r="B23" s="39">
        <v>354</v>
      </c>
      <c r="C23" s="21" t="s">
        <v>30</v>
      </c>
      <c r="D23" s="46">
        <v>20480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20480</v>
      </c>
      <c r="O23" s="47">
        <f t="shared" si="2"/>
        <v>5.3194805194805195</v>
      </c>
      <c r="P23" s="9"/>
    </row>
    <row r="24" spans="1:16" ht="15">
      <c r="A24" s="13"/>
      <c r="B24" s="39">
        <v>359</v>
      </c>
      <c r="C24" s="21" t="s">
        <v>31</v>
      </c>
      <c r="D24" s="46">
        <v>416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416</v>
      </c>
      <c r="O24" s="47">
        <f t="shared" si="2"/>
        <v>0.10805194805194805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SUM(D26:D28)</f>
        <v>28854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28854</v>
      </c>
      <c r="O25" s="45">
        <f t="shared" si="2"/>
        <v>7.494545454545454</v>
      </c>
      <c r="P25" s="10"/>
    </row>
    <row r="26" spans="1:16" ht="15">
      <c r="A26" s="12"/>
      <c r="B26" s="25">
        <v>361.1</v>
      </c>
      <c r="C26" s="20" t="s">
        <v>32</v>
      </c>
      <c r="D26" s="46">
        <v>4690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4690</v>
      </c>
      <c r="O26" s="47">
        <f t="shared" si="2"/>
        <v>1.2181818181818183</v>
      </c>
      <c r="P26" s="9"/>
    </row>
    <row r="27" spans="1:16" ht="15">
      <c r="A27" s="12"/>
      <c r="B27" s="25">
        <v>366</v>
      </c>
      <c r="C27" s="20" t="s">
        <v>33</v>
      </c>
      <c r="D27" s="46">
        <v>450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450</v>
      </c>
      <c r="O27" s="47">
        <f t="shared" si="2"/>
        <v>0.11688311688311688</v>
      </c>
      <c r="P27" s="9"/>
    </row>
    <row r="28" spans="1:16" ht="15.75" thickBot="1">
      <c r="A28" s="12"/>
      <c r="B28" s="25">
        <v>369.9</v>
      </c>
      <c r="C28" s="20" t="s">
        <v>34</v>
      </c>
      <c r="D28" s="46">
        <v>23714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23714</v>
      </c>
      <c r="O28" s="47">
        <f t="shared" si="2"/>
        <v>6.159480519480519</v>
      </c>
      <c r="P28" s="9"/>
    </row>
    <row r="29" spans="1:119" ht="16.5" thickBot="1">
      <c r="A29" s="14" t="s">
        <v>28</v>
      </c>
      <c r="B29" s="23"/>
      <c r="C29" s="22"/>
      <c r="D29" s="15">
        <f>SUM(D5,D10,D14,D18,D22,D25)</f>
        <v>1354515</v>
      </c>
      <c r="E29" s="15">
        <f aca="true" t="shared" si="8" ref="E29:M29">SUM(E5,E10,E14,E18,E22,E25)</f>
        <v>82704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1437219</v>
      </c>
      <c r="O29" s="38">
        <f t="shared" si="2"/>
        <v>373.3036363636364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46</v>
      </c>
      <c r="M31" s="48"/>
      <c r="N31" s="48"/>
      <c r="O31" s="43">
        <v>3850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416977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416977</v>
      </c>
      <c r="O5" s="33">
        <f aca="true" t="shared" si="2" ref="O5:O28">(N5/O$30)</f>
        <v>103.57103825136612</v>
      </c>
      <c r="P5" s="6"/>
    </row>
    <row r="6" spans="1:16" ht="15">
      <c r="A6" s="12"/>
      <c r="B6" s="25">
        <v>311</v>
      </c>
      <c r="C6" s="20" t="s">
        <v>2</v>
      </c>
      <c r="D6" s="46">
        <v>231348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231348</v>
      </c>
      <c r="O6" s="47">
        <f t="shared" si="2"/>
        <v>57.46348733233979</v>
      </c>
      <c r="P6" s="9"/>
    </row>
    <row r="7" spans="1:16" ht="15">
      <c r="A7" s="12"/>
      <c r="B7" s="25">
        <v>312.41</v>
      </c>
      <c r="C7" s="20" t="s">
        <v>10</v>
      </c>
      <c r="D7" s="46">
        <v>45578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45578</v>
      </c>
      <c r="O7" s="47">
        <f t="shared" si="2"/>
        <v>11.320914058618976</v>
      </c>
      <c r="P7" s="9"/>
    </row>
    <row r="8" spans="1:16" ht="15">
      <c r="A8" s="12"/>
      <c r="B8" s="25">
        <v>315</v>
      </c>
      <c r="C8" s="20" t="s">
        <v>11</v>
      </c>
      <c r="D8" s="46">
        <v>140051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140051</v>
      </c>
      <c r="O8" s="47">
        <f t="shared" si="2"/>
        <v>34.786636860407356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SUM(D10:D12)</f>
        <v>284992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284992</v>
      </c>
      <c r="O9" s="45">
        <f t="shared" si="2"/>
        <v>70.78787878787878</v>
      </c>
      <c r="P9" s="10"/>
    </row>
    <row r="10" spans="1:16" ht="15">
      <c r="A10" s="12"/>
      <c r="B10" s="25">
        <v>322</v>
      </c>
      <c r="C10" s="20" t="s">
        <v>0</v>
      </c>
      <c r="D10" s="46">
        <v>4502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4502</v>
      </c>
      <c r="O10" s="47">
        <f t="shared" si="2"/>
        <v>1.1182314952806756</v>
      </c>
      <c r="P10" s="9"/>
    </row>
    <row r="11" spans="1:16" ht="15">
      <c r="A11" s="12"/>
      <c r="B11" s="25">
        <v>323.1</v>
      </c>
      <c r="C11" s="20" t="s">
        <v>13</v>
      </c>
      <c r="D11" s="46">
        <v>241875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241875</v>
      </c>
      <c r="O11" s="47">
        <f t="shared" si="2"/>
        <v>60.078241430700444</v>
      </c>
      <c r="P11" s="9"/>
    </row>
    <row r="12" spans="1:16" ht="15">
      <c r="A12" s="12"/>
      <c r="B12" s="25">
        <v>329</v>
      </c>
      <c r="C12" s="20" t="s">
        <v>14</v>
      </c>
      <c r="D12" s="46">
        <v>38615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38615</v>
      </c>
      <c r="O12" s="47">
        <f t="shared" si="2"/>
        <v>9.591405861897664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193514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193514</v>
      </c>
      <c r="O13" s="45">
        <f t="shared" si="2"/>
        <v>48.06607054148038</v>
      </c>
      <c r="P13" s="10"/>
    </row>
    <row r="14" spans="1:16" ht="15">
      <c r="A14" s="12"/>
      <c r="B14" s="25">
        <v>335.12</v>
      </c>
      <c r="C14" s="20" t="s">
        <v>16</v>
      </c>
      <c r="D14" s="46">
        <v>46246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46246</v>
      </c>
      <c r="O14" s="47">
        <f t="shared" si="2"/>
        <v>11.486835568802782</v>
      </c>
      <c r="P14" s="9"/>
    </row>
    <row r="15" spans="1:16" ht="15">
      <c r="A15" s="12"/>
      <c r="B15" s="25">
        <v>335.15</v>
      </c>
      <c r="C15" s="20" t="s">
        <v>17</v>
      </c>
      <c r="D15" s="46">
        <v>282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</v>
      </c>
      <c r="O15" s="47">
        <f t="shared" si="2"/>
        <v>0.07004470938897168</v>
      </c>
      <c r="P15" s="9"/>
    </row>
    <row r="16" spans="1:16" ht="15">
      <c r="A16" s="12"/>
      <c r="B16" s="25">
        <v>335.18</v>
      </c>
      <c r="C16" s="20" t="s">
        <v>18</v>
      </c>
      <c r="D16" s="46">
        <v>144556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144556</v>
      </c>
      <c r="O16" s="47">
        <f t="shared" si="2"/>
        <v>35.90561351217089</v>
      </c>
      <c r="P16" s="9"/>
    </row>
    <row r="17" spans="1:16" ht="15">
      <c r="A17" s="12"/>
      <c r="B17" s="25">
        <v>338</v>
      </c>
      <c r="C17" s="20" t="s">
        <v>19</v>
      </c>
      <c r="D17" s="46">
        <v>2430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2430</v>
      </c>
      <c r="O17" s="47">
        <f t="shared" si="2"/>
        <v>0.6035767511177347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SUM(D19:D20)</f>
        <v>2492</v>
      </c>
      <c r="E18" s="32">
        <f t="shared" si="5"/>
        <v>82101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84593</v>
      </c>
      <c r="O18" s="45">
        <f t="shared" si="2"/>
        <v>21.011674118231497</v>
      </c>
      <c r="P18" s="10"/>
    </row>
    <row r="19" spans="1:16" ht="15">
      <c r="A19" s="12"/>
      <c r="B19" s="25">
        <v>341.3</v>
      </c>
      <c r="C19" s="20" t="s">
        <v>26</v>
      </c>
      <c r="D19" s="46">
        <v>2492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2492</v>
      </c>
      <c r="O19" s="47">
        <f t="shared" si="2"/>
        <v>0.618976651763537</v>
      </c>
      <c r="P19" s="9"/>
    </row>
    <row r="20" spans="1:16" ht="15">
      <c r="A20" s="12"/>
      <c r="B20" s="25">
        <v>343.9</v>
      </c>
      <c r="C20" s="20" t="s">
        <v>27</v>
      </c>
      <c r="D20" s="46">
        <v>0</v>
      </c>
      <c r="E20" s="46">
        <v>82101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82101</v>
      </c>
      <c r="O20" s="47">
        <f t="shared" si="2"/>
        <v>20.392697466467958</v>
      </c>
      <c r="P20" s="9"/>
    </row>
    <row r="21" spans="1:16" ht="15.75">
      <c r="A21" s="29" t="s">
        <v>25</v>
      </c>
      <c r="B21" s="30"/>
      <c r="C21" s="31"/>
      <c r="D21" s="32">
        <f aca="true" t="shared" si="6" ref="D21:M21">SUM(D22:D23)</f>
        <v>228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228</v>
      </c>
      <c r="O21" s="45">
        <f t="shared" si="2"/>
        <v>0.05663189269746647</v>
      </c>
      <c r="P21" s="10"/>
    </row>
    <row r="22" spans="1:16" ht="15">
      <c r="A22" s="13"/>
      <c r="B22" s="39">
        <v>354</v>
      </c>
      <c r="C22" s="21" t="s">
        <v>30</v>
      </c>
      <c r="D22" s="46">
        <v>107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107</v>
      </c>
      <c r="O22" s="47">
        <f t="shared" si="2"/>
        <v>0.026577247888723298</v>
      </c>
      <c r="P22" s="9"/>
    </row>
    <row r="23" spans="1:16" ht="15">
      <c r="A23" s="13"/>
      <c r="B23" s="39">
        <v>359</v>
      </c>
      <c r="C23" s="21" t="s">
        <v>31</v>
      </c>
      <c r="D23" s="46">
        <v>121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121</v>
      </c>
      <c r="O23" s="47">
        <f t="shared" si="2"/>
        <v>0.030054644808743168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SUM(D25:D27)</f>
        <v>27085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27085</v>
      </c>
      <c r="O24" s="45">
        <f t="shared" si="2"/>
        <v>6.727521112767015</v>
      </c>
      <c r="P24" s="10"/>
    </row>
    <row r="25" spans="1:16" ht="15">
      <c r="A25" s="12"/>
      <c r="B25" s="25">
        <v>361.1</v>
      </c>
      <c r="C25" s="20" t="s">
        <v>32</v>
      </c>
      <c r="D25" s="46">
        <v>5836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5836</v>
      </c>
      <c r="O25" s="47">
        <f t="shared" si="2"/>
        <v>1.4495777446597118</v>
      </c>
      <c r="P25" s="9"/>
    </row>
    <row r="26" spans="1:16" ht="15">
      <c r="A26" s="12"/>
      <c r="B26" s="25">
        <v>366</v>
      </c>
      <c r="C26" s="20" t="s">
        <v>33</v>
      </c>
      <c r="D26" s="46">
        <v>1732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1732</v>
      </c>
      <c r="O26" s="47">
        <f t="shared" si="2"/>
        <v>0.43020367610531546</v>
      </c>
      <c r="P26" s="9"/>
    </row>
    <row r="27" spans="1:16" ht="15.75" thickBot="1">
      <c r="A27" s="12"/>
      <c r="B27" s="25">
        <v>369.9</v>
      </c>
      <c r="C27" s="20" t="s">
        <v>34</v>
      </c>
      <c r="D27" s="46">
        <v>19517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19517</v>
      </c>
      <c r="O27" s="47">
        <f t="shared" si="2"/>
        <v>4.847739692001987</v>
      </c>
      <c r="P27" s="9"/>
    </row>
    <row r="28" spans="1:119" ht="16.5" thickBot="1">
      <c r="A28" s="14" t="s">
        <v>28</v>
      </c>
      <c r="B28" s="23"/>
      <c r="C28" s="22"/>
      <c r="D28" s="15">
        <f>SUM(D5,D9,D13,D18,D21,D24)</f>
        <v>925288</v>
      </c>
      <c r="E28" s="15">
        <f aca="true" t="shared" si="8" ref="E28:M28">SUM(E5,E9,E13,E18,E21,E24)</f>
        <v>82101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1007389</v>
      </c>
      <c r="O28" s="38">
        <f t="shared" si="2"/>
        <v>250.22081470442126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41</v>
      </c>
      <c r="M30" s="48"/>
      <c r="N30" s="48"/>
      <c r="O30" s="43">
        <v>4026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319185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319185</v>
      </c>
      <c r="O5" s="33">
        <f aca="true" t="shared" si="2" ref="O5:O24">(N5/O$26)</f>
        <v>80.09661229611041</v>
      </c>
      <c r="P5" s="6"/>
    </row>
    <row r="6" spans="1:16" ht="15">
      <c r="A6" s="12"/>
      <c r="B6" s="25">
        <v>311</v>
      </c>
      <c r="C6" s="20" t="s">
        <v>2</v>
      </c>
      <c r="D6" s="46">
        <v>206763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206763</v>
      </c>
      <c r="O6" s="47">
        <f t="shared" si="2"/>
        <v>51.885319949811795</v>
      </c>
      <c r="P6" s="9"/>
    </row>
    <row r="7" spans="1:16" ht="15">
      <c r="A7" s="12"/>
      <c r="B7" s="25">
        <v>312.41</v>
      </c>
      <c r="C7" s="20" t="s">
        <v>10</v>
      </c>
      <c r="D7" s="46">
        <v>47384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47384</v>
      </c>
      <c r="O7" s="47">
        <f t="shared" si="2"/>
        <v>11.890589711417817</v>
      </c>
      <c r="P7" s="9"/>
    </row>
    <row r="8" spans="1:16" ht="15">
      <c r="A8" s="12"/>
      <c r="B8" s="25">
        <v>315</v>
      </c>
      <c r="C8" s="20" t="s">
        <v>11</v>
      </c>
      <c r="D8" s="46">
        <v>62344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62344</v>
      </c>
      <c r="O8" s="47">
        <f t="shared" si="2"/>
        <v>15.644667503136763</v>
      </c>
      <c r="P8" s="9"/>
    </row>
    <row r="9" spans="1:16" ht="15">
      <c r="A9" s="12"/>
      <c r="B9" s="25">
        <v>316</v>
      </c>
      <c r="C9" s="20" t="s">
        <v>44</v>
      </c>
      <c r="D9" s="46">
        <v>2694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2694</v>
      </c>
      <c r="O9" s="47">
        <f t="shared" si="2"/>
        <v>0.6760351317440402</v>
      </c>
      <c r="P9" s="9"/>
    </row>
    <row r="10" spans="1:16" ht="15.75">
      <c r="A10" s="29" t="s">
        <v>55</v>
      </c>
      <c r="B10" s="30"/>
      <c r="C10" s="31"/>
      <c r="D10" s="32">
        <f aca="true" t="shared" si="3" ref="D10:M10">SUM(D11:D12)</f>
        <v>261285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261285</v>
      </c>
      <c r="O10" s="45">
        <f t="shared" si="2"/>
        <v>65.56712672521958</v>
      </c>
      <c r="P10" s="10"/>
    </row>
    <row r="11" spans="1:16" ht="15">
      <c r="A11" s="12"/>
      <c r="B11" s="25">
        <v>323.1</v>
      </c>
      <c r="C11" s="20" t="s">
        <v>13</v>
      </c>
      <c r="D11" s="46">
        <v>230885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230885</v>
      </c>
      <c r="O11" s="47">
        <f t="shared" si="2"/>
        <v>57.938519447929735</v>
      </c>
      <c r="P11" s="9"/>
    </row>
    <row r="12" spans="1:16" ht="15">
      <c r="A12" s="12"/>
      <c r="B12" s="25">
        <v>329</v>
      </c>
      <c r="C12" s="20" t="s">
        <v>56</v>
      </c>
      <c r="D12" s="46">
        <v>30400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30400</v>
      </c>
      <c r="O12" s="47">
        <f t="shared" si="2"/>
        <v>7.628607277289837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265716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265716</v>
      </c>
      <c r="O13" s="45">
        <f t="shared" si="2"/>
        <v>66.67904642409034</v>
      </c>
      <c r="P13" s="10"/>
    </row>
    <row r="14" spans="1:16" ht="15">
      <c r="A14" s="12"/>
      <c r="B14" s="25">
        <v>335.12</v>
      </c>
      <c r="C14" s="20" t="s">
        <v>16</v>
      </c>
      <c r="D14" s="46">
        <v>76100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76100</v>
      </c>
      <c r="O14" s="47">
        <f t="shared" si="2"/>
        <v>19.096612296110415</v>
      </c>
      <c r="P14" s="9"/>
    </row>
    <row r="15" spans="1:16" ht="15">
      <c r="A15" s="12"/>
      <c r="B15" s="25">
        <v>335.15</v>
      </c>
      <c r="C15" s="20" t="s">
        <v>17</v>
      </c>
      <c r="D15" s="46">
        <v>416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416</v>
      </c>
      <c r="O15" s="47">
        <f t="shared" si="2"/>
        <v>0.10439146800501882</v>
      </c>
      <c r="P15" s="9"/>
    </row>
    <row r="16" spans="1:16" ht="15">
      <c r="A16" s="12"/>
      <c r="B16" s="25">
        <v>335.18</v>
      </c>
      <c r="C16" s="20" t="s">
        <v>18</v>
      </c>
      <c r="D16" s="46">
        <v>189200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189200</v>
      </c>
      <c r="O16" s="47">
        <f t="shared" si="2"/>
        <v>47.4780426599749</v>
      </c>
      <c r="P16" s="9"/>
    </row>
    <row r="17" spans="1:16" ht="15.75">
      <c r="A17" s="29" t="s">
        <v>24</v>
      </c>
      <c r="B17" s="30"/>
      <c r="C17" s="31"/>
      <c r="D17" s="32">
        <f aca="true" t="shared" si="5" ref="D17:M17">SUM(D18:D18)</f>
        <v>11312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11312</v>
      </c>
      <c r="O17" s="45">
        <f t="shared" si="2"/>
        <v>2.8386449184441656</v>
      </c>
      <c r="P17" s="10"/>
    </row>
    <row r="18" spans="1:16" ht="15">
      <c r="A18" s="12"/>
      <c r="B18" s="25">
        <v>343.9</v>
      </c>
      <c r="C18" s="20" t="s">
        <v>27</v>
      </c>
      <c r="D18" s="46">
        <v>11312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11312</v>
      </c>
      <c r="O18" s="47">
        <f t="shared" si="2"/>
        <v>2.8386449184441656</v>
      </c>
      <c r="P18" s="9"/>
    </row>
    <row r="19" spans="1:16" ht="15.75">
      <c r="A19" s="29" t="s">
        <v>25</v>
      </c>
      <c r="B19" s="30"/>
      <c r="C19" s="31"/>
      <c r="D19" s="32">
        <f aca="true" t="shared" si="6" ref="D19:M19">SUM(D20:D20)</f>
        <v>5199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5199</v>
      </c>
      <c r="O19" s="45">
        <f t="shared" si="2"/>
        <v>1.304642409033877</v>
      </c>
      <c r="P19" s="10"/>
    </row>
    <row r="20" spans="1:16" ht="15">
      <c r="A20" s="13"/>
      <c r="B20" s="39">
        <v>354</v>
      </c>
      <c r="C20" s="21" t="s">
        <v>30</v>
      </c>
      <c r="D20" s="46">
        <v>5199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5199</v>
      </c>
      <c r="O20" s="47">
        <f t="shared" si="2"/>
        <v>1.304642409033877</v>
      </c>
      <c r="P20" s="9"/>
    </row>
    <row r="21" spans="1:16" ht="15.75">
      <c r="A21" s="29" t="s">
        <v>3</v>
      </c>
      <c r="B21" s="30"/>
      <c r="C21" s="31"/>
      <c r="D21" s="32">
        <f aca="true" t="shared" si="7" ref="D21:M21">SUM(D22:D23)</f>
        <v>8937</v>
      </c>
      <c r="E21" s="32">
        <f t="shared" si="7"/>
        <v>88121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97058</v>
      </c>
      <c r="O21" s="45">
        <f t="shared" si="2"/>
        <v>24.355834378920953</v>
      </c>
      <c r="P21" s="10"/>
    </row>
    <row r="22" spans="1:16" ht="15">
      <c r="A22" s="12"/>
      <c r="B22" s="25">
        <v>363.12</v>
      </c>
      <c r="C22" s="20" t="s">
        <v>52</v>
      </c>
      <c r="D22" s="46">
        <v>0</v>
      </c>
      <c r="E22" s="46">
        <v>88121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88121</v>
      </c>
      <c r="O22" s="47">
        <f t="shared" si="2"/>
        <v>22.113174404015055</v>
      </c>
      <c r="P22" s="9"/>
    </row>
    <row r="23" spans="1:16" ht="15.75" thickBot="1">
      <c r="A23" s="12"/>
      <c r="B23" s="25">
        <v>369.9</v>
      </c>
      <c r="C23" s="20" t="s">
        <v>34</v>
      </c>
      <c r="D23" s="46">
        <v>8937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8937</v>
      </c>
      <c r="O23" s="47">
        <f t="shared" si="2"/>
        <v>2.242659974905897</v>
      </c>
      <c r="P23" s="9"/>
    </row>
    <row r="24" spans="1:119" ht="16.5" thickBot="1">
      <c r="A24" s="14" t="s">
        <v>28</v>
      </c>
      <c r="B24" s="23"/>
      <c r="C24" s="22"/>
      <c r="D24" s="15">
        <f>SUM(D5,D10,D13,D17,D19,D21)</f>
        <v>871634</v>
      </c>
      <c r="E24" s="15">
        <f aca="true" t="shared" si="8" ref="E24:M24">SUM(E5,E10,E13,E17,E19,E21)</f>
        <v>88121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959755</v>
      </c>
      <c r="O24" s="38">
        <f t="shared" si="2"/>
        <v>240.84190715181933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57</v>
      </c>
      <c r="M26" s="48"/>
      <c r="N26" s="48"/>
      <c r="O26" s="43">
        <v>3985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788750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788750</v>
      </c>
      <c r="O5" s="33">
        <f aca="true" t="shared" si="2" ref="O5:O34">(N5/O$36)</f>
        <v>175.5899376669635</v>
      </c>
      <c r="P5" s="6"/>
    </row>
    <row r="6" spans="1:16" ht="15">
      <c r="A6" s="12"/>
      <c r="B6" s="25">
        <v>311</v>
      </c>
      <c r="C6" s="20" t="s">
        <v>2</v>
      </c>
      <c r="D6" s="46">
        <v>514167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514167</v>
      </c>
      <c r="O6" s="47">
        <f t="shared" si="2"/>
        <v>114.46282279608192</v>
      </c>
      <c r="P6" s="9"/>
    </row>
    <row r="7" spans="1:16" ht="15">
      <c r="A7" s="12"/>
      <c r="B7" s="25">
        <v>312.41</v>
      </c>
      <c r="C7" s="20" t="s">
        <v>10</v>
      </c>
      <c r="D7" s="46">
        <v>154215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154215</v>
      </c>
      <c r="O7" s="47">
        <f t="shared" si="2"/>
        <v>34.331032947462155</v>
      </c>
      <c r="P7" s="9"/>
    </row>
    <row r="8" spans="1:16" ht="15">
      <c r="A8" s="12"/>
      <c r="B8" s="25">
        <v>315</v>
      </c>
      <c r="C8" s="20" t="s">
        <v>60</v>
      </c>
      <c r="D8" s="46">
        <v>118821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118821</v>
      </c>
      <c r="O8" s="47">
        <f t="shared" si="2"/>
        <v>26.451691896705253</v>
      </c>
      <c r="P8" s="9"/>
    </row>
    <row r="9" spans="1:16" ht="15">
      <c r="A9" s="12"/>
      <c r="B9" s="25">
        <v>316</v>
      </c>
      <c r="C9" s="20" t="s">
        <v>61</v>
      </c>
      <c r="D9" s="46">
        <v>1547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1547</v>
      </c>
      <c r="O9" s="47">
        <f t="shared" si="2"/>
        <v>0.3443900267141585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SUM(D11:D14)</f>
        <v>477638</v>
      </c>
      <c r="E10" s="32">
        <f t="shared" si="3"/>
        <v>289123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766761</v>
      </c>
      <c r="O10" s="45">
        <f t="shared" si="2"/>
        <v>170.69479073909173</v>
      </c>
      <c r="P10" s="10"/>
    </row>
    <row r="11" spans="1:16" ht="15">
      <c r="A11" s="12"/>
      <c r="B11" s="25">
        <v>322</v>
      </c>
      <c r="C11" s="20" t="s">
        <v>0</v>
      </c>
      <c r="D11" s="46">
        <v>104524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104524</v>
      </c>
      <c r="O11" s="47">
        <f t="shared" si="2"/>
        <v>23.268922528940337</v>
      </c>
      <c r="P11" s="9"/>
    </row>
    <row r="12" spans="1:16" ht="15">
      <c r="A12" s="12"/>
      <c r="B12" s="25">
        <v>323.1</v>
      </c>
      <c r="C12" s="20" t="s">
        <v>13</v>
      </c>
      <c r="D12" s="46">
        <v>251557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251557</v>
      </c>
      <c r="O12" s="47">
        <f t="shared" si="2"/>
        <v>56.00111308993767</v>
      </c>
      <c r="P12" s="9"/>
    </row>
    <row r="13" spans="1:16" ht="15">
      <c r="A13" s="12"/>
      <c r="B13" s="25">
        <v>324.31</v>
      </c>
      <c r="C13" s="20" t="s">
        <v>75</v>
      </c>
      <c r="D13" s="46">
        <v>0</v>
      </c>
      <c r="E13" s="46">
        <v>289123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289123</v>
      </c>
      <c r="O13" s="47">
        <f t="shared" si="2"/>
        <v>64.3639804096171</v>
      </c>
      <c r="P13" s="9"/>
    </row>
    <row r="14" spans="1:16" ht="15">
      <c r="A14" s="12"/>
      <c r="B14" s="25">
        <v>329</v>
      </c>
      <c r="C14" s="20" t="s">
        <v>14</v>
      </c>
      <c r="D14" s="46">
        <v>121557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121557</v>
      </c>
      <c r="O14" s="47">
        <f t="shared" si="2"/>
        <v>27.060774710596615</v>
      </c>
      <c r="P14" s="9"/>
    </row>
    <row r="15" spans="1:16" ht="15.75">
      <c r="A15" s="29" t="s">
        <v>15</v>
      </c>
      <c r="B15" s="30"/>
      <c r="C15" s="31"/>
      <c r="D15" s="32">
        <f aca="true" t="shared" si="4" ref="D15:M15">SUM(D16:D20)</f>
        <v>427680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427680</v>
      </c>
      <c r="O15" s="45">
        <f t="shared" si="2"/>
        <v>95.2092609082814</v>
      </c>
      <c r="P15" s="10"/>
    </row>
    <row r="16" spans="1:16" ht="15">
      <c r="A16" s="12"/>
      <c r="B16" s="25">
        <v>331.5</v>
      </c>
      <c r="C16" s="20" t="s">
        <v>86</v>
      </c>
      <c r="D16" s="46">
        <v>39602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39602</v>
      </c>
      <c r="O16" s="47">
        <f t="shared" si="2"/>
        <v>8.816117542297418</v>
      </c>
      <c r="P16" s="9"/>
    </row>
    <row r="17" spans="1:16" ht="15">
      <c r="A17" s="12"/>
      <c r="B17" s="25">
        <v>334.9</v>
      </c>
      <c r="C17" s="20" t="s">
        <v>87</v>
      </c>
      <c r="D17" s="46">
        <v>53600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53600</v>
      </c>
      <c r="O17" s="47">
        <f t="shared" si="2"/>
        <v>11.932324131789848</v>
      </c>
      <c r="P17" s="9"/>
    </row>
    <row r="18" spans="1:16" ht="15">
      <c r="A18" s="12"/>
      <c r="B18" s="25">
        <v>335.12</v>
      </c>
      <c r="C18" s="20" t="s">
        <v>62</v>
      </c>
      <c r="D18" s="46">
        <v>84934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84934</v>
      </c>
      <c r="O18" s="47">
        <f t="shared" si="2"/>
        <v>18.907836153161174</v>
      </c>
      <c r="P18" s="9"/>
    </row>
    <row r="19" spans="1:16" ht="15">
      <c r="A19" s="12"/>
      <c r="B19" s="25">
        <v>335.15</v>
      </c>
      <c r="C19" s="20" t="s">
        <v>63</v>
      </c>
      <c r="D19" s="46">
        <v>734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734</v>
      </c>
      <c r="O19" s="47">
        <f t="shared" si="2"/>
        <v>0.16340160284951025</v>
      </c>
      <c r="P19" s="9"/>
    </row>
    <row r="20" spans="1:16" ht="15">
      <c r="A20" s="12"/>
      <c r="B20" s="25">
        <v>335.18</v>
      </c>
      <c r="C20" s="20" t="s">
        <v>64</v>
      </c>
      <c r="D20" s="46">
        <v>248810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248810</v>
      </c>
      <c r="O20" s="47">
        <f t="shared" si="2"/>
        <v>55.38958147818344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SUM(D22:D26)</f>
        <v>18775</v>
      </c>
      <c r="E21" s="32">
        <f t="shared" si="5"/>
        <v>594492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613267</v>
      </c>
      <c r="O21" s="45">
        <f t="shared" si="2"/>
        <v>136.52426536064115</v>
      </c>
      <c r="P21" s="10"/>
    </row>
    <row r="22" spans="1:16" ht="15">
      <c r="A22" s="12"/>
      <c r="B22" s="25">
        <v>341.3</v>
      </c>
      <c r="C22" s="20" t="s">
        <v>65</v>
      </c>
      <c r="D22" s="46">
        <v>13655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13655</v>
      </c>
      <c r="O22" s="47">
        <f t="shared" si="2"/>
        <v>3.039848619768477</v>
      </c>
      <c r="P22" s="9"/>
    </row>
    <row r="23" spans="1:16" ht="15">
      <c r="A23" s="12"/>
      <c r="B23" s="25">
        <v>341.9</v>
      </c>
      <c r="C23" s="20" t="s">
        <v>88</v>
      </c>
      <c r="D23" s="46">
        <v>1500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1500</v>
      </c>
      <c r="O23" s="47">
        <f t="shared" si="2"/>
        <v>0.333926981300089</v>
      </c>
      <c r="P23" s="9"/>
    </row>
    <row r="24" spans="1:16" ht="15">
      <c r="A24" s="12"/>
      <c r="B24" s="25">
        <v>343.4</v>
      </c>
      <c r="C24" s="20" t="s">
        <v>45</v>
      </c>
      <c r="D24" s="46">
        <v>0</v>
      </c>
      <c r="E24" s="46">
        <v>504473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504473</v>
      </c>
      <c r="O24" s="47">
        <f t="shared" si="2"/>
        <v>112.30476402493322</v>
      </c>
      <c r="P24" s="9"/>
    </row>
    <row r="25" spans="1:16" ht="15">
      <c r="A25" s="12"/>
      <c r="B25" s="25">
        <v>343.9</v>
      </c>
      <c r="C25" s="20" t="s">
        <v>27</v>
      </c>
      <c r="D25" s="46">
        <v>0</v>
      </c>
      <c r="E25" s="46">
        <v>90019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90019</v>
      </c>
      <c r="O25" s="47">
        <f t="shared" si="2"/>
        <v>20.039848619768478</v>
      </c>
      <c r="P25" s="9"/>
    </row>
    <row r="26" spans="1:16" ht="15">
      <c r="A26" s="12"/>
      <c r="B26" s="25">
        <v>347.2</v>
      </c>
      <c r="C26" s="20" t="s">
        <v>66</v>
      </c>
      <c r="D26" s="46">
        <v>3620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3620</v>
      </c>
      <c r="O26" s="47">
        <f t="shared" si="2"/>
        <v>0.8058771148708815</v>
      </c>
      <c r="P26" s="9"/>
    </row>
    <row r="27" spans="1:16" ht="15.75">
      <c r="A27" s="29" t="s">
        <v>25</v>
      </c>
      <c r="B27" s="30"/>
      <c r="C27" s="31"/>
      <c r="D27" s="32">
        <f aca="true" t="shared" si="6" ref="D27:M27">SUM(D28:D28)</f>
        <v>15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15</v>
      </c>
      <c r="O27" s="45">
        <f t="shared" si="2"/>
        <v>0.0033392698130008903</v>
      </c>
      <c r="P27" s="10"/>
    </row>
    <row r="28" spans="1:16" ht="15">
      <c r="A28" s="13"/>
      <c r="B28" s="39">
        <v>351.5</v>
      </c>
      <c r="C28" s="21" t="s">
        <v>89</v>
      </c>
      <c r="D28" s="46">
        <v>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</v>
      </c>
      <c r="O28" s="47">
        <f t="shared" si="2"/>
        <v>0.0033392698130008903</v>
      </c>
      <c r="P28" s="9"/>
    </row>
    <row r="29" spans="1:16" ht="15.75">
      <c r="A29" s="29" t="s">
        <v>3</v>
      </c>
      <c r="B29" s="30"/>
      <c r="C29" s="31"/>
      <c r="D29" s="32">
        <f aca="true" t="shared" si="7" ref="D29:M29">SUM(D30:D31)</f>
        <v>45052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45052</v>
      </c>
      <c r="O29" s="45">
        <f t="shared" si="2"/>
        <v>10.029385574354407</v>
      </c>
      <c r="P29" s="10"/>
    </row>
    <row r="30" spans="1:16" ht="15">
      <c r="A30" s="12"/>
      <c r="B30" s="25">
        <v>361.1</v>
      </c>
      <c r="C30" s="20" t="s">
        <v>32</v>
      </c>
      <c r="D30" s="46">
        <v>22308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22308</v>
      </c>
      <c r="O30" s="47">
        <f t="shared" si="2"/>
        <v>4.966162065894924</v>
      </c>
      <c r="P30" s="9"/>
    </row>
    <row r="31" spans="1:16" ht="15">
      <c r="A31" s="12"/>
      <c r="B31" s="25">
        <v>369.9</v>
      </c>
      <c r="C31" s="20" t="s">
        <v>34</v>
      </c>
      <c r="D31" s="46">
        <v>22744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22744</v>
      </c>
      <c r="O31" s="47">
        <f t="shared" si="2"/>
        <v>5.063223508459483</v>
      </c>
      <c r="P31" s="9"/>
    </row>
    <row r="32" spans="1:16" ht="15.75">
      <c r="A32" s="29" t="s">
        <v>76</v>
      </c>
      <c r="B32" s="30"/>
      <c r="C32" s="31"/>
      <c r="D32" s="32">
        <f aca="true" t="shared" si="8" ref="D32:M32">SUM(D33:D33)</f>
        <v>252564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252564</v>
      </c>
      <c r="O32" s="45">
        <f t="shared" si="2"/>
        <v>56.22528940338379</v>
      </c>
      <c r="P32" s="9"/>
    </row>
    <row r="33" spans="1:16" ht="15.75" thickBot="1">
      <c r="A33" s="12"/>
      <c r="B33" s="25">
        <v>381</v>
      </c>
      <c r="C33" s="20" t="s">
        <v>77</v>
      </c>
      <c r="D33" s="46">
        <v>252564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252564</v>
      </c>
      <c r="O33" s="47">
        <f t="shared" si="2"/>
        <v>56.22528940338379</v>
      </c>
      <c r="P33" s="9"/>
    </row>
    <row r="34" spans="1:119" ht="16.5" thickBot="1">
      <c r="A34" s="14" t="s">
        <v>28</v>
      </c>
      <c r="B34" s="23"/>
      <c r="C34" s="22"/>
      <c r="D34" s="15">
        <f aca="true" t="shared" si="9" ref="D34:M34">SUM(D5,D10,D15,D21,D27,D29,D32)</f>
        <v>2010474</v>
      </c>
      <c r="E34" s="15">
        <f t="shared" si="9"/>
        <v>883615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2894089</v>
      </c>
      <c r="O34" s="38">
        <f t="shared" si="2"/>
        <v>644.276268922529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90</v>
      </c>
      <c r="M36" s="48"/>
      <c r="N36" s="48"/>
      <c r="O36" s="43">
        <v>4492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47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721505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721505</v>
      </c>
      <c r="O5" s="33">
        <f aca="true" t="shared" si="2" ref="O5:O31">(N5/O$33)</f>
        <v>166.01587666820063</v>
      </c>
      <c r="P5" s="6"/>
    </row>
    <row r="6" spans="1:16" ht="15">
      <c r="A6" s="12"/>
      <c r="B6" s="25">
        <v>311</v>
      </c>
      <c r="C6" s="20" t="s">
        <v>2</v>
      </c>
      <c r="D6" s="46">
        <v>456023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456023</v>
      </c>
      <c r="O6" s="47">
        <f t="shared" si="2"/>
        <v>104.92936033133917</v>
      </c>
      <c r="P6" s="9"/>
    </row>
    <row r="7" spans="1:16" ht="15">
      <c r="A7" s="12"/>
      <c r="B7" s="25">
        <v>312.1</v>
      </c>
      <c r="C7" s="20" t="s">
        <v>59</v>
      </c>
      <c r="D7" s="46">
        <v>153729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153729</v>
      </c>
      <c r="O7" s="47">
        <f t="shared" si="2"/>
        <v>35.372526461113665</v>
      </c>
      <c r="P7" s="9"/>
    </row>
    <row r="8" spans="1:16" ht="15">
      <c r="A8" s="12"/>
      <c r="B8" s="25">
        <v>315</v>
      </c>
      <c r="C8" s="20" t="s">
        <v>60</v>
      </c>
      <c r="D8" s="46">
        <v>110728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110728</v>
      </c>
      <c r="O8" s="47">
        <f t="shared" si="2"/>
        <v>25.47814081914404</v>
      </c>
      <c r="P8" s="9"/>
    </row>
    <row r="9" spans="1:16" ht="15">
      <c r="A9" s="12"/>
      <c r="B9" s="25">
        <v>316</v>
      </c>
      <c r="C9" s="20" t="s">
        <v>61</v>
      </c>
      <c r="D9" s="46">
        <v>1025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1025</v>
      </c>
      <c r="O9" s="47">
        <f t="shared" si="2"/>
        <v>0.2358490566037736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459464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459464</v>
      </c>
      <c r="O10" s="45">
        <f t="shared" si="2"/>
        <v>105.72112287160607</v>
      </c>
      <c r="P10" s="10"/>
    </row>
    <row r="11" spans="1:16" ht="15">
      <c r="A11" s="12"/>
      <c r="B11" s="25">
        <v>322</v>
      </c>
      <c r="C11" s="20" t="s">
        <v>0</v>
      </c>
      <c r="D11" s="46">
        <v>107953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107953</v>
      </c>
      <c r="O11" s="47">
        <f t="shared" si="2"/>
        <v>24.839622641509433</v>
      </c>
      <c r="P11" s="9"/>
    </row>
    <row r="12" spans="1:16" ht="15">
      <c r="A12" s="12"/>
      <c r="B12" s="25">
        <v>323.1</v>
      </c>
      <c r="C12" s="20" t="s">
        <v>13</v>
      </c>
      <c r="D12" s="46">
        <v>253711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253711</v>
      </c>
      <c r="O12" s="47">
        <f t="shared" si="2"/>
        <v>58.3780487804878</v>
      </c>
      <c r="P12" s="9"/>
    </row>
    <row r="13" spans="1:16" ht="15">
      <c r="A13" s="12"/>
      <c r="B13" s="25">
        <v>329</v>
      </c>
      <c r="C13" s="20" t="s">
        <v>14</v>
      </c>
      <c r="D13" s="46">
        <v>97800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97800</v>
      </c>
      <c r="O13" s="47">
        <f t="shared" si="2"/>
        <v>22.503451449608836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341025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341025</v>
      </c>
      <c r="O14" s="45">
        <f t="shared" si="2"/>
        <v>78.46870685687989</v>
      </c>
      <c r="P14" s="10"/>
    </row>
    <row r="15" spans="1:16" ht="15">
      <c r="A15" s="12"/>
      <c r="B15" s="25">
        <v>335.12</v>
      </c>
      <c r="C15" s="20" t="s">
        <v>62</v>
      </c>
      <c r="D15" s="46">
        <v>86564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86564</v>
      </c>
      <c r="O15" s="47">
        <f t="shared" si="2"/>
        <v>19.9180855959503</v>
      </c>
      <c r="P15" s="9"/>
    </row>
    <row r="16" spans="1:16" ht="15">
      <c r="A16" s="12"/>
      <c r="B16" s="25">
        <v>335.15</v>
      </c>
      <c r="C16" s="20" t="s">
        <v>63</v>
      </c>
      <c r="D16" s="46">
        <v>734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734</v>
      </c>
      <c r="O16" s="47">
        <f t="shared" si="2"/>
        <v>0.1688909341923608</v>
      </c>
      <c r="P16" s="9"/>
    </row>
    <row r="17" spans="1:16" ht="15">
      <c r="A17" s="12"/>
      <c r="B17" s="25">
        <v>335.18</v>
      </c>
      <c r="C17" s="20" t="s">
        <v>64</v>
      </c>
      <c r="D17" s="46">
        <v>253727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253727</v>
      </c>
      <c r="O17" s="47">
        <f t="shared" si="2"/>
        <v>58.38173032673723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SUM(D19:D21)</f>
        <v>25696</v>
      </c>
      <c r="E18" s="32">
        <f t="shared" si="5"/>
        <v>540040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565736</v>
      </c>
      <c r="O18" s="45">
        <f t="shared" si="2"/>
        <v>130.17395306028533</v>
      </c>
      <c r="P18" s="10"/>
    </row>
    <row r="19" spans="1:16" ht="15">
      <c r="A19" s="12"/>
      <c r="B19" s="25">
        <v>341.3</v>
      </c>
      <c r="C19" s="20" t="s">
        <v>65</v>
      </c>
      <c r="D19" s="46">
        <v>25696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25696</v>
      </c>
      <c r="O19" s="47">
        <f t="shared" si="2"/>
        <v>5.912563276576162</v>
      </c>
      <c r="P19" s="9"/>
    </row>
    <row r="20" spans="1:16" ht="15">
      <c r="A20" s="12"/>
      <c r="B20" s="25">
        <v>343.4</v>
      </c>
      <c r="C20" s="20" t="s">
        <v>45</v>
      </c>
      <c r="D20" s="46">
        <v>0</v>
      </c>
      <c r="E20" s="46">
        <v>451600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451600</v>
      </c>
      <c r="O20" s="47">
        <f t="shared" si="2"/>
        <v>103.91164289001381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88440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88440</v>
      </c>
      <c r="O21" s="47">
        <f t="shared" si="2"/>
        <v>20.34974689369535</v>
      </c>
      <c r="P21" s="9"/>
    </row>
    <row r="22" spans="1:16" ht="15.75">
      <c r="A22" s="29" t="s">
        <v>25</v>
      </c>
      <c r="B22" s="30"/>
      <c r="C22" s="31"/>
      <c r="D22" s="32">
        <f aca="true" t="shared" si="6" ref="D22:M22">SUM(D23:D23)</f>
        <v>96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96</v>
      </c>
      <c r="O22" s="45">
        <f t="shared" si="2"/>
        <v>0.02208927749654855</v>
      </c>
      <c r="P22" s="10"/>
    </row>
    <row r="23" spans="1:16" ht="15">
      <c r="A23" s="13"/>
      <c r="B23" s="39">
        <v>354</v>
      </c>
      <c r="C23" s="21" t="s">
        <v>30</v>
      </c>
      <c r="D23" s="46">
        <v>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96</v>
      </c>
      <c r="O23" s="47">
        <f t="shared" si="2"/>
        <v>0.02208927749654855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SUM(D25:D28)</f>
        <v>203064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203064</v>
      </c>
      <c r="O24" s="45">
        <f t="shared" si="2"/>
        <v>46.724344224574324</v>
      </c>
      <c r="P24" s="10"/>
    </row>
    <row r="25" spans="1:16" ht="15">
      <c r="A25" s="12"/>
      <c r="B25" s="25">
        <v>361.1</v>
      </c>
      <c r="C25" s="20" t="s">
        <v>32</v>
      </c>
      <c r="D25" s="46">
        <v>37798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37798</v>
      </c>
      <c r="O25" s="47">
        <f t="shared" si="2"/>
        <v>8.697192820984814</v>
      </c>
      <c r="P25" s="9"/>
    </row>
    <row r="26" spans="1:16" ht="15">
      <c r="A26" s="12"/>
      <c r="B26" s="25">
        <v>362</v>
      </c>
      <c r="C26" s="20" t="s">
        <v>72</v>
      </c>
      <c r="D26" s="46">
        <v>5760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5760</v>
      </c>
      <c r="O26" s="47">
        <f t="shared" si="2"/>
        <v>1.325356649792913</v>
      </c>
      <c r="P26" s="9"/>
    </row>
    <row r="27" spans="1:16" ht="15">
      <c r="A27" s="12"/>
      <c r="B27" s="25">
        <v>366</v>
      </c>
      <c r="C27" s="20" t="s">
        <v>33</v>
      </c>
      <c r="D27" s="46">
        <v>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250</v>
      </c>
      <c r="O27" s="47">
        <f t="shared" si="2"/>
        <v>0.05752416014726185</v>
      </c>
      <c r="P27" s="9"/>
    </row>
    <row r="28" spans="1:16" ht="15">
      <c r="A28" s="12"/>
      <c r="B28" s="25">
        <v>369.9</v>
      </c>
      <c r="C28" s="20" t="s">
        <v>34</v>
      </c>
      <c r="D28" s="46">
        <v>159256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159256</v>
      </c>
      <c r="O28" s="47">
        <f t="shared" si="2"/>
        <v>36.64427059364933</v>
      </c>
      <c r="P28" s="9"/>
    </row>
    <row r="29" spans="1:16" ht="15.75">
      <c r="A29" s="29" t="s">
        <v>76</v>
      </c>
      <c r="B29" s="30"/>
      <c r="C29" s="31"/>
      <c r="D29" s="32">
        <f aca="true" t="shared" si="8" ref="D29:M29">SUM(D30:D30)</f>
        <v>0</v>
      </c>
      <c r="E29" s="32">
        <f t="shared" si="8"/>
        <v>200056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200056</v>
      </c>
      <c r="O29" s="45">
        <f t="shared" si="2"/>
        <v>46.032213529682465</v>
      </c>
      <c r="P29" s="9"/>
    </row>
    <row r="30" spans="1:16" ht="15.75" thickBot="1">
      <c r="A30" s="12"/>
      <c r="B30" s="25">
        <v>381</v>
      </c>
      <c r="C30" s="20" t="s">
        <v>77</v>
      </c>
      <c r="D30" s="46">
        <v>0</v>
      </c>
      <c r="E30" s="46">
        <v>200056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200056</v>
      </c>
      <c r="O30" s="47">
        <f t="shared" si="2"/>
        <v>46.032213529682465</v>
      </c>
      <c r="P30" s="9"/>
    </row>
    <row r="31" spans="1:119" ht="16.5" thickBot="1">
      <c r="A31" s="14" t="s">
        <v>28</v>
      </c>
      <c r="B31" s="23"/>
      <c r="C31" s="22"/>
      <c r="D31" s="15">
        <f aca="true" t="shared" si="9" ref="D31:M31">SUM(D5,D10,D14,D18,D22,D24,D29)</f>
        <v>1750850</v>
      </c>
      <c r="E31" s="15">
        <f t="shared" si="9"/>
        <v>740096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2490946</v>
      </c>
      <c r="O31" s="38">
        <f t="shared" si="2"/>
        <v>573.1583064887253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84</v>
      </c>
      <c r="M33" s="48"/>
      <c r="N33" s="48"/>
      <c r="O33" s="43">
        <v>4346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633840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633840</v>
      </c>
      <c r="O5" s="33">
        <f aca="true" t="shared" si="2" ref="O5:O32">(N5/O$34)</f>
        <v>148.7887323943662</v>
      </c>
      <c r="P5" s="6"/>
    </row>
    <row r="6" spans="1:16" ht="15">
      <c r="A6" s="12"/>
      <c r="B6" s="25">
        <v>311</v>
      </c>
      <c r="C6" s="20" t="s">
        <v>2</v>
      </c>
      <c r="D6" s="46">
        <v>405574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405574</v>
      </c>
      <c r="O6" s="47">
        <f t="shared" si="2"/>
        <v>95.20516431924882</v>
      </c>
      <c r="P6" s="9"/>
    </row>
    <row r="7" spans="1:16" ht="15">
      <c r="A7" s="12"/>
      <c r="B7" s="25">
        <v>312.1</v>
      </c>
      <c r="C7" s="20" t="s">
        <v>59</v>
      </c>
      <c r="D7" s="46">
        <v>116909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116909</v>
      </c>
      <c r="O7" s="47">
        <f t="shared" si="2"/>
        <v>27.443427230046947</v>
      </c>
      <c r="P7" s="9"/>
    </row>
    <row r="8" spans="1:16" ht="15">
      <c r="A8" s="12"/>
      <c r="B8" s="25">
        <v>315</v>
      </c>
      <c r="C8" s="20" t="s">
        <v>60</v>
      </c>
      <c r="D8" s="46">
        <v>109663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109663</v>
      </c>
      <c r="O8" s="47">
        <f t="shared" si="2"/>
        <v>25.742488262910797</v>
      </c>
      <c r="P8" s="9"/>
    </row>
    <row r="9" spans="1:16" ht="15">
      <c r="A9" s="12"/>
      <c r="B9" s="25">
        <v>316</v>
      </c>
      <c r="C9" s="20" t="s">
        <v>61</v>
      </c>
      <c r="D9" s="46">
        <v>1694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1694</v>
      </c>
      <c r="O9" s="47">
        <f t="shared" si="2"/>
        <v>0.3976525821596244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298886</v>
      </c>
      <c r="E10" s="32">
        <f t="shared" si="3"/>
        <v>61650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360536</v>
      </c>
      <c r="O10" s="45">
        <f t="shared" si="2"/>
        <v>84.63286384976526</v>
      </c>
      <c r="P10" s="10"/>
    </row>
    <row r="11" spans="1:16" ht="15">
      <c r="A11" s="12"/>
      <c r="B11" s="25">
        <v>322</v>
      </c>
      <c r="C11" s="20" t="s">
        <v>0</v>
      </c>
      <c r="D11" s="46">
        <v>13971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13971</v>
      </c>
      <c r="O11" s="47">
        <f t="shared" si="2"/>
        <v>3.2795774647887326</v>
      </c>
      <c r="P11" s="9"/>
    </row>
    <row r="12" spans="1:16" ht="15">
      <c r="A12" s="12"/>
      <c r="B12" s="25">
        <v>323.1</v>
      </c>
      <c r="C12" s="20" t="s">
        <v>13</v>
      </c>
      <c r="D12" s="46">
        <v>239996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239996</v>
      </c>
      <c r="O12" s="47">
        <f t="shared" si="2"/>
        <v>56.33708920187794</v>
      </c>
      <c r="P12" s="9"/>
    </row>
    <row r="13" spans="1:16" ht="15">
      <c r="A13" s="12"/>
      <c r="B13" s="25">
        <v>329</v>
      </c>
      <c r="C13" s="20" t="s">
        <v>14</v>
      </c>
      <c r="D13" s="46">
        <v>44919</v>
      </c>
      <c r="E13" s="46">
        <v>61650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106569</v>
      </c>
      <c r="O13" s="47">
        <f t="shared" si="2"/>
        <v>25.01619718309859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335119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335119</v>
      </c>
      <c r="O14" s="45">
        <f t="shared" si="2"/>
        <v>78.66643192488263</v>
      </c>
      <c r="P14" s="10"/>
    </row>
    <row r="15" spans="1:16" ht="15">
      <c r="A15" s="12"/>
      <c r="B15" s="25">
        <v>335.12</v>
      </c>
      <c r="C15" s="20" t="s">
        <v>62</v>
      </c>
      <c r="D15" s="46">
        <v>83705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83705</v>
      </c>
      <c r="O15" s="47">
        <f t="shared" si="2"/>
        <v>19.649061032863848</v>
      </c>
      <c r="P15" s="9"/>
    </row>
    <row r="16" spans="1:16" ht="15">
      <c r="A16" s="12"/>
      <c r="B16" s="25">
        <v>335.15</v>
      </c>
      <c r="C16" s="20" t="s">
        <v>63</v>
      </c>
      <c r="D16" s="46">
        <v>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832</v>
      </c>
      <c r="O16" s="47">
        <f t="shared" si="2"/>
        <v>0.19530516431924883</v>
      </c>
      <c r="P16" s="9"/>
    </row>
    <row r="17" spans="1:16" ht="15">
      <c r="A17" s="12"/>
      <c r="B17" s="25">
        <v>335.18</v>
      </c>
      <c r="C17" s="20" t="s">
        <v>64</v>
      </c>
      <c r="D17" s="46">
        <v>250582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250582</v>
      </c>
      <c r="O17" s="47">
        <f t="shared" si="2"/>
        <v>58.82206572769953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SUM(D19:D22)</f>
        <v>8716</v>
      </c>
      <c r="E18" s="32">
        <f t="shared" si="5"/>
        <v>522347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531063</v>
      </c>
      <c r="O18" s="45">
        <f t="shared" si="2"/>
        <v>124.66267605633803</v>
      </c>
      <c r="P18" s="10"/>
    </row>
    <row r="19" spans="1:16" ht="15">
      <c r="A19" s="12"/>
      <c r="B19" s="25">
        <v>341.3</v>
      </c>
      <c r="C19" s="20" t="s">
        <v>65</v>
      </c>
      <c r="D19" s="46">
        <v>8399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8399</v>
      </c>
      <c r="O19" s="47">
        <f t="shared" si="2"/>
        <v>1.9715962441314554</v>
      </c>
      <c r="P19" s="9"/>
    </row>
    <row r="20" spans="1:16" ht="15">
      <c r="A20" s="12"/>
      <c r="B20" s="25">
        <v>343.4</v>
      </c>
      <c r="C20" s="20" t="s">
        <v>45</v>
      </c>
      <c r="D20" s="46">
        <v>0</v>
      </c>
      <c r="E20" s="46">
        <v>433039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433039</v>
      </c>
      <c r="O20" s="47">
        <f t="shared" si="2"/>
        <v>101.65234741784037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89308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89308</v>
      </c>
      <c r="O21" s="47">
        <f t="shared" si="2"/>
        <v>20.964319248826293</v>
      </c>
      <c r="P21" s="9"/>
    </row>
    <row r="22" spans="1:16" ht="15">
      <c r="A22" s="12"/>
      <c r="B22" s="25">
        <v>347.2</v>
      </c>
      <c r="C22" s="20" t="s">
        <v>66</v>
      </c>
      <c r="D22" s="46">
        <v>317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317</v>
      </c>
      <c r="O22" s="47">
        <f t="shared" si="2"/>
        <v>0.0744131455399061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SUM(D24:D24)</f>
        <v>16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16</v>
      </c>
      <c r="O23" s="45">
        <f t="shared" si="2"/>
        <v>0.003755868544600939</v>
      </c>
      <c r="P23" s="10"/>
    </row>
    <row r="24" spans="1:16" ht="15">
      <c r="A24" s="13"/>
      <c r="B24" s="39">
        <v>354</v>
      </c>
      <c r="C24" s="21" t="s">
        <v>30</v>
      </c>
      <c r="D24" s="46">
        <v>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</v>
      </c>
      <c r="O24" s="47">
        <f t="shared" si="2"/>
        <v>0.003755868544600939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SUM(D26:D29)</f>
        <v>42475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42475</v>
      </c>
      <c r="O25" s="45">
        <f t="shared" si="2"/>
        <v>9.970657276995306</v>
      </c>
      <c r="P25" s="10"/>
    </row>
    <row r="26" spans="1:16" ht="15">
      <c r="A26" s="12"/>
      <c r="B26" s="25">
        <v>361.1</v>
      </c>
      <c r="C26" s="20" t="s">
        <v>32</v>
      </c>
      <c r="D26" s="46">
        <v>19168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19168</v>
      </c>
      <c r="O26" s="47">
        <f t="shared" si="2"/>
        <v>4.499530516431925</v>
      </c>
      <c r="P26" s="9"/>
    </row>
    <row r="27" spans="1:16" ht="15">
      <c r="A27" s="12"/>
      <c r="B27" s="25">
        <v>362</v>
      </c>
      <c r="C27" s="20" t="s">
        <v>72</v>
      </c>
      <c r="D27" s="46">
        <v>4420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4420</v>
      </c>
      <c r="O27" s="47">
        <f t="shared" si="2"/>
        <v>1.0375586854460095</v>
      </c>
      <c r="P27" s="9"/>
    </row>
    <row r="28" spans="1:16" ht="15">
      <c r="A28" s="12"/>
      <c r="B28" s="25">
        <v>366</v>
      </c>
      <c r="C28" s="20" t="s">
        <v>33</v>
      </c>
      <c r="D28" s="46">
        <v>7850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7850</v>
      </c>
      <c r="O28" s="47">
        <f t="shared" si="2"/>
        <v>1.8427230046948357</v>
      </c>
      <c r="P28" s="9"/>
    </row>
    <row r="29" spans="1:16" ht="15">
      <c r="A29" s="12"/>
      <c r="B29" s="25">
        <v>369.9</v>
      </c>
      <c r="C29" s="20" t="s">
        <v>34</v>
      </c>
      <c r="D29" s="46">
        <v>11037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11037</v>
      </c>
      <c r="O29" s="47">
        <f t="shared" si="2"/>
        <v>2.590845070422535</v>
      </c>
      <c r="P29" s="9"/>
    </row>
    <row r="30" spans="1:16" ht="15.75">
      <c r="A30" s="29" t="s">
        <v>76</v>
      </c>
      <c r="B30" s="30"/>
      <c r="C30" s="31"/>
      <c r="D30" s="32">
        <f aca="true" t="shared" si="8" ref="D30:M30">SUM(D31:D31)</f>
        <v>155718</v>
      </c>
      <c r="E30" s="32">
        <f t="shared" si="8"/>
        <v>433720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589438</v>
      </c>
      <c r="O30" s="45">
        <f t="shared" si="2"/>
        <v>138.3657276995305</v>
      </c>
      <c r="P30" s="9"/>
    </row>
    <row r="31" spans="1:16" ht="15.75" thickBot="1">
      <c r="A31" s="12"/>
      <c r="B31" s="25">
        <v>381</v>
      </c>
      <c r="C31" s="20" t="s">
        <v>77</v>
      </c>
      <c r="D31" s="46">
        <v>155718</v>
      </c>
      <c r="E31" s="46">
        <v>433720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589438</v>
      </c>
      <c r="O31" s="47">
        <f t="shared" si="2"/>
        <v>138.3657276995305</v>
      </c>
      <c r="P31" s="9"/>
    </row>
    <row r="32" spans="1:119" ht="16.5" thickBot="1">
      <c r="A32" s="14" t="s">
        <v>28</v>
      </c>
      <c r="B32" s="23"/>
      <c r="C32" s="22"/>
      <c r="D32" s="15">
        <f aca="true" t="shared" si="9" ref="D32:M32">SUM(D5,D10,D14,D18,D23,D25,D30)</f>
        <v>1474770</v>
      </c>
      <c r="E32" s="15">
        <f t="shared" si="9"/>
        <v>1017717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2492487</v>
      </c>
      <c r="O32" s="38">
        <f t="shared" si="2"/>
        <v>585.0908450704226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82</v>
      </c>
      <c r="M34" s="48"/>
      <c r="N34" s="48"/>
      <c r="O34" s="43">
        <v>4260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597666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597666</v>
      </c>
      <c r="O5" s="33">
        <f aca="true" t="shared" si="2" ref="O5:O32">(N5/O$34)</f>
        <v>144.29406084017384</v>
      </c>
      <c r="P5" s="6"/>
    </row>
    <row r="6" spans="1:16" ht="15">
      <c r="A6" s="12"/>
      <c r="B6" s="25">
        <v>311</v>
      </c>
      <c r="C6" s="20" t="s">
        <v>2</v>
      </c>
      <c r="D6" s="46">
        <v>369329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369329</v>
      </c>
      <c r="O6" s="47">
        <f t="shared" si="2"/>
        <v>89.16682761950749</v>
      </c>
      <c r="P6" s="9"/>
    </row>
    <row r="7" spans="1:16" ht="15">
      <c r="A7" s="12"/>
      <c r="B7" s="25">
        <v>312.1</v>
      </c>
      <c r="C7" s="20" t="s">
        <v>59</v>
      </c>
      <c r="D7" s="46">
        <v>114222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114222</v>
      </c>
      <c r="O7" s="47">
        <f t="shared" si="2"/>
        <v>27.576533075808786</v>
      </c>
      <c r="P7" s="9"/>
    </row>
    <row r="8" spans="1:16" ht="15">
      <c r="A8" s="12"/>
      <c r="B8" s="25">
        <v>315</v>
      </c>
      <c r="C8" s="20" t="s">
        <v>60</v>
      </c>
      <c r="D8" s="46">
        <v>111995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111995</v>
      </c>
      <c r="O8" s="47">
        <f t="shared" si="2"/>
        <v>27.03887011105746</v>
      </c>
      <c r="P8" s="9"/>
    </row>
    <row r="9" spans="1:16" ht="15">
      <c r="A9" s="12"/>
      <c r="B9" s="25">
        <v>316</v>
      </c>
      <c r="C9" s="20" t="s">
        <v>61</v>
      </c>
      <c r="D9" s="46">
        <v>2120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2120</v>
      </c>
      <c r="O9" s="47">
        <f t="shared" si="2"/>
        <v>0.5118300338000966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282447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282447</v>
      </c>
      <c r="O10" s="45">
        <f t="shared" si="2"/>
        <v>68.19097054563014</v>
      </c>
      <c r="P10" s="10"/>
    </row>
    <row r="11" spans="1:16" ht="15">
      <c r="A11" s="12"/>
      <c r="B11" s="25">
        <v>322</v>
      </c>
      <c r="C11" s="20" t="s">
        <v>0</v>
      </c>
      <c r="D11" s="46">
        <v>9255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9255</v>
      </c>
      <c r="O11" s="47">
        <f t="shared" si="2"/>
        <v>2.2344278126508934</v>
      </c>
      <c r="P11" s="9"/>
    </row>
    <row r="12" spans="1:16" ht="15">
      <c r="A12" s="12"/>
      <c r="B12" s="25">
        <v>323.1</v>
      </c>
      <c r="C12" s="20" t="s">
        <v>13</v>
      </c>
      <c r="D12" s="46">
        <v>238871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238871</v>
      </c>
      <c r="O12" s="47">
        <f t="shared" si="2"/>
        <v>57.67044905842588</v>
      </c>
      <c r="P12" s="9"/>
    </row>
    <row r="13" spans="1:16" ht="15">
      <c r="A13" s="12"/>
      <c r="B13" s="25">
        <v>329</v>
      </c>
      <c r="C13" s="20" t="s">
        <v>14</v>
      </c>
      <c r="D13" s="46">
        <v>34321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34321</v>
      </c>
      <c r="O13" s="47">
        <f t="shared" si="2"/>
        <v>8.286093674553356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313578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313578</v>
      </c>
      <c r="O14" s="45">
        <f t="shared" si="2"/>
        <v>75.70690487687108</v>
      </c>
      <c r="P14" s="10"/>
    </row>
    <row r="15" spans="1:16" ht="15">
      <c r="A15" s="12"/>
      <c r="B15" s="25">
        <v>335.12</v>
      </c>
      <c r="C15" s="20" t="s">
        <v>62</v>
      </c>
      <c r="D15" s="46">
        <v>80529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80529</v>
      </c>
      <c r="O15" s="47">
        <f t="shared" si="2"/>
        <v>19.44205697730565</v>
      </c>
      <c r="P15" s="9"/>
    </row>
    <row r="16" spans="1:16" ht="15">
      <c r="A16" s="12"/>
      <c r="B16" s="25">
        <v>335.15</v>
      </c>
      <c r="C16" s="20" t="s">
        <v>63</v>
      </c>
      <c r="D16" s="46">
        <v>930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930</v>
      </c>
      <c r="O16" s="47">
        <f t="shared" si="2"/>
        <v>0.2245292129406084</v>
      </c>
      <c r="P16" s="9"/>
    </row>
    <row r="17" spans="1:16" ht="15">
      <c r="A17" s="12"/>
      <c r="B17" s="25">
        <v>335.18</v>
      </c>
      <c r="C17" s="20" t="s">
        <v>64</v>
      </c>
      <c r="D17" s="46">
        <v>232119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232119</v>
      </c>
      <c r="O17" s="47">
        <f t="shared" si="2"/>
        <v>56.04031868662482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SUM(D19:D22)</f>
        <v>9760</v>
      </c>
      <c r="E18" s="32">
        <f t="shared" si="5"/>
        <v>502560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512320</v>
      </c>
      <c r="O18" s="45">
        <f t="shared" si="2"/>
        <v>123.68903911154032</v>
      </c>
      <c r="P18" s="10"/>
    </row>
    <row r="19" spans="1:16" ht="15">
      <c r="A19" s="12"/>
      <c r="B19" s="25">
        <v>341.3</v>
      </c>
      <c r="C19" s="20" t="s">
        <v>65</v>
      </c>
      <c r="D19" s="46">
        <v>6510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6510</v>
      </c>
      <c r="O19" s="47">
        <f t="shared" si="2"/>
        <v>1.5717044905842588</v>
      </c>
      <c r="P19" s="9"/>
    </row>
    <row r="20" spans="1:16" ht="15">
      <c r="A20" s="12"/>
      <c r="B20" s="25">
        <v>343.4</v>
      </c>
      <c r="C20" s="20" t="s">
        <v>45</v>
      </c>
      <c r="D20" s="46">
        <v>0</v>
      </c>
      <c r="E20" s="46">
        <v>414139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414139</v>
      </c>
      <c r="O20" s="47">
        <f t="shared" si="2"/>
        <v>99.98527281506519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88421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88421</v>
      </c>
      <c r="O21" s="47">
        <f t="shared" si="2"/>
        <v>21.347416706904877</v>
      </c>
      <c r="P21" s="9"/>
    </row>
    <row r="22" spans="1:16" ht="15">
      <c r="A22" s="12"/>
      <c r="B22" s="25">
        <v>347.2</v>
      </c>
      <c r="C22" s="20" t="s">
        <v>66</v>
      </c>
      <c r="D22" s="46">
        <v>3250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3250</v>
      </c>
      <c r="O22" s="47">
        <f t="shared" si="2"/>
        <v>0.7846450989859971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SUM(D24:D24)</f>
        <v>181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181</v>
      </c>
      <c r="O23" s="45">
        <f t="shared" si="2"/>
        <v>0.04369869628198938</v>
      </c>
      <c r="P23" s="10"/>
    </row>
    <row r="24" spans="1:16" ht="15">
      <c r="A24" s="13"/>
      <c r="B24" s="39">
        <v>354</v>
      </c>
      <c r="C24" s="21" t="s">
        <v>30</v>
      </c>
      <c r="D24" s="46">
        <v>181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181</v>
      </c>
      <c r="O24" s="47">
        <f t="shared" si="2"/>
        <v>0.04369869628198938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SUM(D26:D29)</f>
        <v>27841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27841</v>
      </c>
      <c r="O25" s="45">
        <f t="shared" si="2"/>
        <v>6.721632061805891</v>
      </c>
      <c r="P25" s="10"/>
    </row>
    <row r="26" spans="1:16" ht="15">
      <c r="A26" s="12"/>
      <c r="B26" s="25">
        <v>361.1</v>
      </c>
      <c r="C26" s="20" t="s">
        <v>32</v>
      </c>
      <c r="D26" s="46">
        <v>13125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13125</v>
      </c>
      <c r="O26" s="47">
        <f t="shared" si="2"/>
        <v>3.168759053597296</v>
      </c>
      <c r="P26" s="9"/>
    </row>
    <row r="27" spans="1:16" ht="15">
      <c r="A27" s="12"/>
      <c r="B27" s="25">
        <v>362</v>
      </c>
      <c r="C27" s="20" t="s">
        <v>72</v>
      </c>
      <c r="D27" s="46">
        <v>2240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2240</v>
      </c>
      <c r="O27" s="47">
        <f t="shared" si="2"/>
        <v>0.5408015451472719</v>
      </c>
      <c r="P27" s="9"/>
    </row>
    <row r="28" spans="1:16" ht="15">
      <c r="A28" s="12"/>
      <c r="B28" s="25">
        <v>366</v>
      </c>
      <c r="C28" s="20" t="s">
        <v>33</v>
      </c>
      <c r="D28" s="46">
        <v>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3000</v>
      </c>
      <c r="O28" s="47">
        <f t="shared" si="2"/>
        <v>0.724287783679382</v>
      </c>
      <c r="P28" s="9"/>
    </row>
    <row r="29" spans="1:16" ht="15">
      <c r="A29" s="12"/>
      <c r="B29" s="25">
        <v>369.9</v>
      </c>
      <c r="C29" s="20" t="s">
        <v>34</v>
      </c>
      <c r="D29" s="46">
        <v>9476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9476</v>
      </c>
      <c r="O29" s="47">
        <f t="shared" si="2"/>
        <v>2.287783679381941</v>
      </c>
      <c r="P29" s="9"/>
    </row>
    <row r="30" spans="1:16" ht="15.75">
      <c r="A30" s="29" t="s">
        <v>76</v>
      </c>
      <c r="B30" s="30"/>
      <c r="C30" s="31"/>
      <c r="D30" s="32">
        <f aca="true" t="shared" si="8" ref="D30:M30">SUM(D31:D31)</f>
        <v>254450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254450</v>
      </c>
      <c r="O30" s="45">
        <f t="shared" si="2"/>
        <v>61.43167551907291</v>
      </c>
      <c r="P30" s="9"/>
    </row>
    <row r="31" spans="1:16" ht="15.75" thickBot="1">
      <c r="A31" s="12"/>
      <c r="B31" s="25">
        <v>381</v>
      </c>
      <c r="C31" s="20" t="s">
        <v>77</v>
      </c>
      <c r="D31" s="46">
        <v>254450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254450</v>
      </c>
      <c r="O31" s="47">
        <f t="shared" si="2"/>
        <v>61.43167551907291</v>
      </c>
      <c r="P31" s="9"/>
    </row>
    <row r="32" spans="1:119" ht="16.5" thickBot="1">
      <c r="A32" s="14" t="s">
        <v>28</v>
      </c>
      <c r="B32" s="23"/>
      <c r="C32" s="22"/>
      <c r="D32" s="15">
        <f aca="true" t="shared" si="9" ref="D32:M32">SUM(D5,D10,D14,D18,D23,D25,D30)</f>
        <v>1485923</v>
      </c>
      <c r="E32" s="15">
        <f t="shared" si="9"/>
        <v>502560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1988483</v>
      </c>
      <c r="O32" s="38">
        <f t="shared" si="2"/>
        <v>480.07798165137615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80</v>
      </c>
      <c r="M34" s="48"/>
      <c r="N34" s="48"/>
      <c r="O34" s="43">
        <v>4142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522315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522315</v>
      </c>
      <c r="O5" s="33">
        <f aca="true" t="shared" si="2" ref="O5:O32">(N5/O$34)</f>
        <v>128.23839921433833</v>
      </c>
      <c r="P5" s="6"/>
    </row>
    <row r="6" spans="1:16" ht="15">
      <c r="A6" s="12"/>
      <c r="B6" s="25">
        <v>311</v>
      </c>
      <c r="C6" s="20" t="s">
        <v>2</v>
      </c>
      <c r="D6" s="46">
        <v>325417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325417</v>
      </c>
      <c r="O6" s="47">
        <f t="shared" si="2"/>
        <v>79.89614534740977</v>
      </c>
      <c r="P6" s="9"/>
    </row>
    <row r="7" spans="1:16" ht="15">
      <c r="A7" s="12"/>
      <c r="B7" s="25">
        <v>312.1</v>
      </c>
      <c r="C7" s="20" t="s">
        <v>59</v>
      </c>
      <c r="D7" s="46">
        <v>89649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89649</v>
      </c>
      <c r="O7" s="47">
        <f t="shared" si="2"/>
        <v>22.010557328750306</v>
      </c>
      <c r="P7" s="9"/>
    </row>
    <row r="8" spans="1:16" ht="15">
      <c r="A8" s="12"/>
      <c r="B8" s="25">
        <v>315</v>
      </c>
      <c r="C8" s="20" t="s">
        <v>60</v>
      </c>
      <c r="D8" s="46">
        <v>106240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106240</v>
      </c>
      <c r="O8" s="47">
        <f t="shared" si="2"/>
        <v>26.08396759145593</v>
      </c>
      <c r="P8" s="9"/>
    </row>
    <row r="9" spans="1:16" ht="15">
      <c r="A9" s="12"/>
      <c r="B9" s="25">
        <v>316</v>
      </c>
      <c r="C9" s="20" t="s">
        <v>61</v>
      </c>
      <c r="D9" s="46">
        <v>1009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1009</v>
      </c>
      <c r="O9" s="47">
        <f t="shared" si="2"/>
        <v>0.2477289467223177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SUM(D11:D14)</f>
        <v>288160</v>
      </c>
      <c r="E10" s="32">
        <f t="shared" si="3"/>
        <v>1050000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1338160</v>
      </c>
      <c r="O10" s="45">
        <f t="shared" si="2"/>
        <v>328.5440707095507</v>
      </c>
      <c r="P10" s="10"/>
    </row>
    <row r="11" spans="1:16" ht="15">
      <c r="A11" s="12"/>
      <c r="B11" s="25">
        <v>322</v>
      </c>
      <c r="C11" s="20" t="s">
        <v>0</v>
      </c>
      <c r="D11" s="46">
        <v>10677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10677</v>
      </c>
      <c r="O11" s="47">
        <f t="shared" si="2"/>
        <v>2.621409280628529</v>
      </c>
      <c r="P11" s="9"/>
    </row>
    <row r="12" spans="1:16" ht="15">
      <c r="A12" s="12"/>
      <c r="B12" s="25">
        <v>323.1</v>
      </c>
      <c r="C12" s="20" t="s">
        <v>13</v>
      </c>
      <c r="D12" s="46">
        <v>233323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233323</v>
      </c>
      <c r="O12" s="47">
        <f t="shared" si="2"/>
        <v>57.285293395531546</v>
      </c>
      <c r="P12" s="9"/>
    </row>
    <row r="13" spans="1:16" ht="15">
      <c r="A13" s="12"/>
      <c r="B13" s="25">
        <v>324.31</v>
      </c>
      <c r="C13" s="20" t="s">
        <v>75</v>
      </c>
      <c r="D13" s="46">
        <v>0</v>
      </c>
      <c r="E13" s="46">
        <v>1050000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1050000</v>
      </c>
      <c r="O13" s="47">
        <f t="shared" si="2"/>
        <v>257.7952369260987</v>
      </c>
      <c r="P13" s="9"/>
    </row>
    <row r="14" spans="1:16" ht="15">
      <c r="A14" s="12"/>
      <c r="B14" s="25">
        <v>329</v>
      </c>
      <c r="C14" s="20" t="s">
        <v>14</v>
      </c>
      <c r="D14" s="46">
        <v>44160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44160</v>
      </c>
      <c r="O14" s="47">
        <f t="shared" si="2"/>
        <v>10.842131107291923</v>
      </c>
      <c r="P14" s="9"/>
    </row>
    <row r="15" spans="1:16" ht="15.75">
      <c r="A15" s="29" t="s">
        <v>15</v>
      </c>
      <c r="B15" s="30"/>
      <c r="C15" s="31"/>
      <c r="D15" s="32">
        <f aca="true" t="shared" si="4" ref="D15:M15">SUM(D16:D18)</f>
        <v>270684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270684</v>
      </c>
      <c r="O15" s="45">
        <f t="shared" si="2"/>
        <v>66.45813896390867</v>
      </c>
      <c r="P15" s="10"/>
    </row>
    <row r="16" spans="1:16" ht="15">
      <c r="A16" s="12"/>
      <c r="B16" s="25">
        <v>335.12</v>
      </c>
      <c r="C16" s="20" t="s">
        <v>62</v>
      </c>
      <c r="D16" s="46">
        <v>70988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70988</v>
      </c>
      <c r="O16" s="47">
        <f t="shared" si="2"/>
        <v>17.428922170390376</v>
      </c>
      <c r="P16" s="9"/>
    </row>
    <row r="17" spans="1:16" ht="15">
      <c r="A17" s="12"/>
      <c r="B17" s="25">
        <v>335.15</v>
      </c>
      <c r="C17" s="20" t="s">
        <v>63</v>
      </c>
      <c r="D17" s="46">
        <v>930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930</v>
      </c>
      <c r="O17" s="47">
        <f t="shared" si="2"/>
        <v>0.22833292413454456</v>
      </c>
      <c r="P17" s="9"/>
    </row>
    <row r="18" spans="1:16" ht="15">
      <c r="A18" s="12"/>
      <c r="B18" s="25">
        <v>335.18</v>
      </c>
      <c r="C18" s="20" t="s">
        <v>64</v>
      </c>
      <c r="D18" s="46">
        <v>198766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198766</v>
      </c>
      <c r="O18" s="47">
        <f t="shared" si="2"/>
        <v>48.800883869383746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SUM(D20:D22)</f>
        <v>6220</v>
      </c>
      <c r="E19" s="32">
        <f t="shared" si="5"/>
        <v>489039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495259</v>
      </c>
      <c r="O19" s="45">
        <f t="shared" si="2"/>
        <v>121.59562975693592</v>
      </c>
      <c r="P19" s="10"/>
    </row>
    <row r="20" spans="1:16" ht="15">
      <c r="A20" s="12"/>
      <c r="B20" s="25">
        <v>341.3</v>
      </c>
      <c r="C20" s="20" t="s">
        <v>65</v>
      </c>
      <c r="D20" s="46">
        <v>6220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6220</v>
      </c>
      <c r="O20" s="47">
        <f t="shared" si="2"/>
        <v>1.5271298796955561</v>
      </c>
      <c r="P20" s="9"/>
    </row>
    <row r="21" spans="1:16" ht="15">
      <c r="A21" s="12"/>
      <c r="B21" s="25">
        <v>343.4</v>
      </c>
      <c r="C21" s="20" t="s">
        <v>45</v>
      </c>
      <c r="D21" s="46">
        <v>0</v>
      </c>
      <c r="E21" s="46">
        <v>402182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402182</v>
      </c>
      <c r="O21" s="47">
        <f t="shared" si="2"/>
        <v>98.74343235944022</v>
      </c>
      <c r="P21" s="9"/>
    </row>
    <row r="22" spans="1:16" ht="15">
      <c r="A22" s="12"/>
      <c r="B22" s="25">
        <v>343.9</v>
      </c>
      <c r="C22" s="20" t="s">
        <v>27</v>
      </c>
      <c r="D22" s="46">
        <v>0</v>
      </c>
      <c r="E22" s="46">
        <v>86857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86857</v>
      </c>
      <c r="O22" s="47">
        <f t="shared" si="2"/>
        <v>21.325067517800147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SUM(D24:D24)</f>
        <v>112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112</v>
      </c>
      <c r="O23" s="45">
        <f t="shared" si="2"/>
        <v>0.027498158605450528</v>
      </c>
      <c r="P23" s="10"/>
    </row>
    <row r="24" spans="1:16" ht="15">
      <c r="A24" s="13"/>
      <c r="B24" s="39">
        <v>354</v>
      </c>
      <c r="C24" s="21" t="s">
        <v>30</v>
      </c>
      <c r="D24" s="46">
        <v>112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112</v>
      </c>
      <c r="O24" s="47">
        <f t="shared" si="2"/>
        <v>0.027498158605450528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SUM(D26:D29)</f>
        <v>14801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14801</v>
      </c>
      <c r="O25" s="45">
        <f t="shared" si="2"/>
        <v>3.63393076356494</v>
      </c>
      <c r="P25" s="10"/>
    </row>
    <row r="26" spans="1:16" ht="15">
      <c r="A26" s="12"/>
      <c r="B26" s="25">
        <v>361.1</v>
      </c>
      <c r="C26" s="20" t="s">
        <v>32</v>
      </c>
      <c r="D26" s="46">
        <v>3833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3833</v>
      </c>
      <c r="O26" s="47">
        <f t="shared" si="2"/>
        <v>0.9410753744168917</v>
      </c>
      <c r="P26" s="9"/>
    </row>
    <row r="27" spans="1:16" ht="15">
      <c r="A27" s="12"/>
      <c r="B27" s="25">
        <v>362</v>
      </c>
      <c r="C27" s="20" t="s">
        <v>72</v>
      </c>
      <c r="D27" s="46">
        <v>4720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4720</v>
      </c>
      <c r="O27" s="47">
        <f t="shared" si="2"/>
        <v>1.1588509698011293</v>
      </c>
      <c r="P27" s="9"/>
    </row>
    <row r="28" spans="1:16" ht="15">
      <c r="A28" s="12"/>
      <c r="B28" s="25">
        <v>366</v>
      </c>
      <c r="C28" s="20" t="s">
        <v>33</v>
      </c>
      <c r="D28" s="46">
        <v>251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251</v>
      </c>
      <c r="O28" s="47">
        <f t="shared" si="2"/>
        <v>0.06162533758900074</v>
      </c>
      <c r="P28" s="9"/>
    </row>
    <row r="29" spans="1:16" ht="15">
      <c r="A29" s="12"/>
      <c r="B29" s="25">
        <v>369.9</v>
      </c>
      <c r="C29" s="20" t="s">
        <v>34</v>
      </c>
      <c r="D29" s="46">
        <v>5997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5997</v>
      </c>
      <c r="O29" s="47">
        <f t="shared" si="2"/>
        <v>1.472379081757918</v>
      </c>
      <c r="P29" s="9"/>
    </row>
    <row r="30" spans="1:16" ht="15.75">
      <c r="A30" s="29" t="s">
        <v>76</v>
      </c>
      <c r="B30" s="30"/>
      <c r="C30" s="31"/>
      <c r="D30" s="32">
        <f aca="true" t="shared" si="8" ref="D30:M30">SUM(D31:D31)</f>
        <v>155329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155329</v>
      </c>
      <c r="O30" s="45">
        <f t="shared" si="2"/>
        <v>38.13626319666094</v>
      </c>
      <c r="P30" s="9"/>
    </row>
    <row r="31" spans="1:16" ht="15.75" thickBot="1">
      <c r="A31" s="12"/>
      <c r="B31" s="25">
        <v>381</v>
      </c>
      <c r="C31" s="20" t="s">
        <v>77</v>
      </c>
      <c r="D31" s="46">
        <v>155329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155329</v>
      </c>
      <c r="O31" s="47">
        <f t="shared" si="2"/>
        <v>38.13626319666094</v>
      </c>
      <c r="P31" s="9"/>
    </row>
    <row r="32" spans="1:119" ht="16.5" thickBot="1">
      <c r="A32" s="14" t="s">
        <v>28</v>
      </c>
      <c r="B32" s="23"/>
      <c r="C32" s="22"/>
      <c r="D32" s="15">
        <f aca="true" t="shared" si="9" ref="D32:M32">SUM(D5,D10,D15,D19,D23,D25,D30)</f>
        <v>1257621</v>
      </c>
      <c r="E32" s="15">
        <f t="shared" si="9"/>
        <v>1539039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2796660</v>
      </c>
      <c r="O32" s="38">
        <f t="shared" si="2"/>
        <v>686.633930763565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78</v>
      </c>
      <c r="M34" s="48"/>
      <c r="N34" s="48"/>
      <c r="O34" s="43">
        <v>4073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499603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499603</v>
      </c>
      <c r="O5" s="33">
        <f aca="true" t="shared" si="2" ref="O5:O30">(N5/O$32)</f>
        <v>126.51380096226893</v>
      </c>
      <c r="P5" s="6"/>
    </row>
    <row r="6" spans="1:16" ht="15">
      <c r="A6" s="12"/>
      <c r="B6" s="25">
        <v>311</v>
      </c>
      <c r="C6" s="20" t="s">
        <v>2</v>
      </c>
      <c r="D6" s="46">
        <v>293127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293127</v>
      </c>
      <c r="O6" s="47">
        <f t="shared" si="2"/>
        <v>74.22815902760192</v>
      </c>
      <c r="P6" s="9"/>
    </row>
    <row r="7" spans="1:16" ht="15">
      <c r="A7" s="12"/>
      <c r="B7" s="25">
        <v>312.1</v>
      </c>
      <c r="C7" s="20" t="s">
        <v>59</v>
      </c>
      <c r="D7" s="46">
        <v>86422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86422</v>
      </c>
      <c r="O7" s="47">
        <f t="shared" si="2"/>
        <v>21.88452772853887</v>
      </c>
      <c r="P7" s="9"/>
    </row>
    <row r="8" spans="1:16" ht="15">
      <c r="A8" s="12"/>
      <c r="B8" s="25">
        <v>315</v>
      </c>
      <c r="C8" s="20" t="s">
        <v>60</v>
      </c>
      <c r="D8" s="46">
        <v>118455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118455</v>
      </c>
      <c r="O8" s="47">
        <f t="shared" si="2"/>
        <v>29.996201570017725</v>
      </c>
      <c r="P8" s="9"/>
    </row>
    <row r="9" spans="1:16" ht="15">
      <c r="A9" s="12"/>
      <c r="B9" s="25">
        <v>316</v>
      </c>
      <c r="C9" s="20" t="s">
        <v>61</v>
      </c>
      <c r="D9" s="46">
        <v>1599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1599</v>
      </c>
      <c r="O9" s="47">
        <f t="shared" si="2"/>
        <v>0.4049126361104077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277269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277269</v>
      </c>
      <c r="O10" s="45">
        <f t="shared" si="2"/>
        <v>70.21245885034186</v>
      </c>
      <c r="P10" s="10"/>
    </row>
    <row r="11" spans="1:16" ht="15">
      <c r="A11" s="12"/>
      <c r="B11" s="25">
        <v>322</v>
      </c>
      <c r="C11" s="20" t="s">
        <v>0</v>
      </c>
      <c r="D11" s="46">
        <v>9107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9107</v>
      </c>
      <c r="O11" s="47">
        <f t="shared" si="2"/>
        <v>2.306153456571284</v>
      </c>
      <c r="P11" s="9"/>
    </row>
    <row r="12" spans="1:16" ht="15">
      <c r="A12" s="12"/>
      <c r="B12" s="25">
        <v>323.1</v>
      </c>
      <c r="C12" s="20" t="s">
        <v>13</v>
      </c>
      <c r="D12" s="46">
        <v>229887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229887</v>
      </c>
      <c r="O12" s="47">
        <f t="shared" si="2"/>
        <v>58.21397822233477</v>
      </c>
      <c r="P12" s="9"/>
    </row>
    <row r="13" spans="1:16" ht="15">
      <c r="A13" s="12"/>
      <c r="B13" s="25">
        <v>323.9</v>
      </c>
      <c r="C13" s="20" t="s">
        <v>71</v>
      </c>
      <c r="D13" s="46">
        <v>38275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38275</v>
      </c>
      <c r="O13" s="47">
        <f t="shared" si="2"/>
        <v>9.692327171435807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287188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287188</v>
      </c>
      <c r="O14" s="45">
        <f t="shared" si="2"/>
        <v>72.72423398328691</v>
      </c>
      <c r="P14" s="10"/>
    </row>
    <row r="15" spans="1:16" ht="15">
      <c r="A15" s="12"/>
      <c r="B15" s="25">
        <v>335.12</v>
      </c>
      <c r="C15" s="20" t="s">
        <v>62</v>
      </c>
      <c r="D15" s="46">
        <v>77924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77924</v>
      </c>
      <c r="O15" s="47">
        <f t="shared" si="2"/>
        <v>19.73259052924791</v>
      </c>
      <c r="P15" s="9"/>
    </row>
    <row r="16" spans="1:16" ht="15">
      <c r="A16" s="12"/>
      <c r="B16" s="25">
        <v>335.15</v>
      </c>
      <c r="C16" s="20" t="s">
        <v>63</v>
      </c>
      <c r="D16" s="46">
        <v>881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881</v>
      </c>
      <c r="O16" s="47">
        <f t="shared" si="2"/>
        <v>0.22309445429222588</v>
      </c>
      <c r="P16" s="9"/>
    </row>
    <row r="17" spans="1:16" ht="15">
      <c r="A17" s="12"/>
      <c r="B17" s="25">
        <v>335.18</v>
      </c>
      <c r="C17" s="20" t="s">
        <v>64</v>
      </c>
      <c r="D17" s="46">
        <v>208383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208383</v>
      </c>
      <c r="O17" s="47">
        <f t="shared" si="2"/>
        <v>52.76854899974677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SUM(D19:D22)</f>
        <v>119260</v>
      </c>
      <c r="E18" s="32">
        <f t="shared" si="5"/>
        <v>86988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396091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602339</v>
      </c>
      <c r="O18" s="45">
        <f t="shared" si="2"/>
        <v>152.529501139529</v>
      </c>
      <c r="P18" s="10"/>
    </row>
    <row r="19" spans="1:16" ht="15">
      <c r="A19" s="12"/>
      <c r="B19" s="25">
        <v>341.3</v>
      </c>
      <c r="C19" s="20" t="s">
        <v>65</v>
      </c>
      <c r="D19" s="46">
        <v>5721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5721</v>
      </c>
      <c r="O19" s="47">
        <f t="shared" si="2"/>
        <v>1.448721195239301</v>
      </c>
      <c r="P19" s="9"/>
    </row>
    <row r="20" spans="1:16" ht="15">
      <c r="A20" s="12"/>
      <c r="B20" s="25">
        <v>343.4</v>
      </c>
      <c r="C20" s="20" t="s">
        <v>45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396091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396091</v>
      </c>
      <c r="O20" s="47">
        <f t="shared" si="2"/>
        <v>100.30159534059256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86988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86988</v>
      </c>
      <c r="O21" s="47">
        <f t="shared" si="2"/>
        <v>22.027855153203344</v>
      </c>
      <c r="P21" s="9"/>
    </row>
    <row r="22" spans="1:16" ht="15">
      <c r="A22" s="12"/>
      <c r="B22" s="25">
        <v>347.2</v>
      </c>
      <c r="C22" s="20" t="s">
        <v>66</v>
      </c>
      <c r="D22" s="46">
        <v>113539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113539</v>
      </c>
      <c r="O22" s="47">
        <f t="shared" si="2"/>
        <v>28.751329450493795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SUM(D24:D24)</f>
        <v>194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194</v>
      </c>
      <c r="O23" s="45">
        <f t="shared" si="2"/>
        <v>0.049126361104076983</v>
      </c>
      <c r="P23" s="10"/>
    </row>
    <row r="24" spans="1:16" ht="15">
      <c r="A24" s="13"/>
      <c r="B24" s="39">
        <v>354</v>
      </c>
      <c r="C24" s="21" t="s">
        <v>30</v>
      </c>
      <c r="D24" s="46">
        <v>194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194</v>
      </c>
      <c r="O24" s="47">
        <f t="shared" si="2"/>
        <v>0.049126361104076983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SUM(D26:D29)</f>
        <v>13604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13604</v>
      </c>
      <c r="O25" s="45">
        <f t="shared" si="2"/>
        <v>3.444922765257027</v>
      </c>
      <c r="P25" s="10"/>
    </row>
    <row r="26" spans="1:16" ht="15">
      <c r="A26" s="12"/>
      <c r="B26" s="25">
        <v>361.1</v>
      </c>
      <c r="C26" s="20" t="s">
        <v>32</v>
      </c>
      <c r="D26" s="46">
        <v>3511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3511</v>
      </c>
      <c r="O26" s="47">
        <f t="shared" si="2"/>
        <v>0.8890858445175994</v>
      </c>
      <c r="P26" s="9"/>
    </row>
    <row r="27" spans="1:16" ht="15">
      <c r="A27" s="12"/>
      <c r="B27" s="25">
        <v>362</v>
      </c>
      <c r="C27" s="20" t="s">
        <v>72</v>
      </c>
      <c r="D27" s="46">
        <v>2860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2860</v>
      </c>
      <c r="O27" s="47">
        <f t="shared" si="2"/>
        <v>0.724233983286908</v>
      </c>
      <c r="P27" s="9"/>
    </row>
    <row r="28" spans="1:16" ht="15">
      <c r="A28" s="12"/>
      <c r="B28" s="25">
        <v>366</v>
      </c>
      <c r="C28" s="20" t="s">
        <v>33</v>
      </c>
      <c r="D28" s="46">
        <v>5701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5701</v>
      </c>
      <c r="O28" s="47">
        <f t="shared" si="2"/>
        <v>1.4436566219296025</v>
      </c>
      <c r="P28" s="9"/>
    </row>
    <row r="29" spans="1:16" ht="15.75" thickBot="1">
      <c r="A29" s="12"/>
      <c r="B29" s="25">
        <v>369.9</v>
      </c>
      <c r="C29" s="20" t="s">
        <v>34</v>
      </c>
      <c r="D29" s="46">
        <v>1532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1532</v>
      </c>
      <c r="O29" s="47">
        <f t="shared" si="2"/>
        <v>0.3879463155229172</v>
      </c>
      <c r="P29" s="9"/>
    </row>
    <row r="30" spans="1:119" ht="16.5" thickBot="1">
      <c r="A30" s="14" t="s">
        <v>28</v>
      </c>
      <c r="B30" s="23"/>
      <c r="C30" s="22"/>
      <c r="D30" s="15">
        <f>SUM(D5,D10,D14,D18,D23,D25)</f>
        <v>1197118</v>
      </c>
      <c r="E30" s="15">
        <f aca="true" t="shared" si="8" ref="E30:M30">SUM(E5,E10,E14,E18,E23,E25)</f>
        <v>86988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396091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1680197</v>
      </c>
      <c r="O30" s="38">
        <f t="shared" si="2"/>
        <v>425.4740440617878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73</v>
      </c>
      <c r="M32" s="48"/>
      <c r="N32" s="48"/>
      <c r="O32" s="43">
        <v>3949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486049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486049</v>
      </c>
      <c r="O5" s="33">
        <f aca="true" t="shared" si="2" ref="O5:O29">(N5/O$31)</f>
        <v>124.11874361593463</v>
      </c>
      <c r="P5" s="6"/>
    </row>
    <row r="6" spans="1:16" ht="15">
      <c r="A6" s="12"/>
      <c r="B6" s="25">
        <v>311</v>
      </c>
      <c r="C6" s="20" t="s">
        <v>2</v>
      </c>
      <c r="D6" s="46">
        <v>281053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281053</v>
      </c>
      <c r="O6" s="47">
        <f t="shared" si="2"/>
        <v>71.77042900919305</v>
      </c>
      <c r="P6" s="9"/>
    </row>
    <row r="7" spans="1:16" ht="15">
      <c r="A7" s="12"/>
      <c r="B7" s="25">
        <v>312.1</v>
      </c>
      <c r="C7" s="20" t="s">
        <v>59</v>
      </c>
      <c r="D7" s="46">
        <v>81378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81378</v>
      </c>
      <c r="O7" s="47">
        <f t="shared" si="2"/>
        <v>20.780898876404493</v>
      </c>
      <c r="P7" s="9"/>
    </row>
    <row r="8" spans="1:16" ht="15">
      <c r="A8" s="12"/>
      <c r="B8" s="25">
        <v>315</v>
      </c>
      <c r="C8" s="20" t="s">
        <v>60</v>
      </c>
      <c r="D8" s="46">
        <v>122264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122264</v>
      </c>
      <c r="O8" s="47">
        <f t="shared" si="2"/>
        <v>31.221654749744637</v>
      </c>
      <c r="P8" s="9"/>
    </row>
    <row r="9" spans="1:16" ht="15">
      <c r="A9" s="12"/>
      <c r="B9" s="25">
        <v>316</v>
      </c>
      <c r="C9" s="20" t="s">
        <v>61</v>
      </c>
      <c r="D9" s="46">
        <v>1354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1354</v>
      </c>
      <c r="O9" s="47">
        <f t="shared" si="2"/>
        <v>0.34576098059244126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257252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257252</v>
      </c>
      <c r="O10" s="45">
        <f t="shared" si="2"/>
        <v>65.69254341164454</v>
      </c>
      <c r="P10" s="10"/>
    </row>
    <row r="11" spans="1:16" ht="15">
      <c r="A11" s="12"/>
      <c r="B11" s="25">
        <v>322</v>
      </c>
      <c r="C11" s="20" t="s">
        <v>0</v>
      </c>
      <c r="D11" s="46">
        <v>4447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4447</v>
      </c>
      <c r="O11" s="47">
        <f t="shared" si="2"/>
        <v>1.135597548518897</v>
      </c>
      <c r="P11" s="9"/>
    </row>
    <row r="12" spans="1:16" ht="15">
      <c r="A12" s="12"/>
      <c r="B12" s="25">
        <v>323.1</v>
      </c>
      <c r="C12" s="20" t="s">
        <v>13</v>
      </c>
      <c r="D12" s="46">
        <v>225085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225085</v>
      </c>
      <c r="O12" s="47">
        <f t="shared" si="2"/>
        <v>57.47829417773238</v>
      </c>
      <c r="P12" s="9"/>
    </row>
    <row r="13" spans="1:16" ht="15">
      <c r="A13" s="12"/>
      <c r="B13" s="25">
        <v>329</v>
      </c>
      <c r="C13" s="20" t="s">
        <v>14</v>
      </c>
      <c r="D13" s="46">
        <v>27720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27720</v>
      </c>
      <c r="O13" s="47">
        <f t="shared" si="2"/>
        <v>7.078651685393258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272331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272331</v>
      </c>
      <c r="O14" s="45">
        <f t="shared" si="2"/>
        <v>69.54315628192033</v>
      </c>
      <c r="P14" s="10"/>
    </row>
    <row r="15" spans="1:16" ht="15">
      <c r="A15" s="12"/>
      <c r="B15" s="25">
        <v>335.12</v>
      </c>
      <c r="C15" s="20" t="s">
        <v>62</v>
      </c>
      <c r="D15" s="46">
        <v>76588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76588</v>
      </c>
      <c r="O15" s="47">
        <f t="shared" si="2"/>
        <v>19.55771195097038</v>
      </c>
      <c r="P15" s="9"/>
    </row>
    <row r="16" spans="1:16" ht="15">
      <c r="A16" s="12"/>
      <c r="B16" s="25">
        <v>335.15</v>
      </c>
      <c r="C16" s="20" t="s">
        <v>63</v>
      </c>
      <c r="D16" s="46">
        <v>881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881</v>
      </c>
      <c r="O16" s="47">
        <f t="shared" si="2"/>
        <v>0.22497446373850868</v>
      </c>
      <c r="P16" s="9"/>
    </row>
    <row r="17" spans="1:16" ht="15">
      <c r="A17" s="12"/>
      <c r="B17" s="25">
        <v>335.18</v>
      </c>
      <c r="C17" s="20" t="s">
        <v>64</v>
      </c>
      <c r="D17" s="46">
        <v>194862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194862</v>
      </c>
      <c r="O17" s="47">
        <f t="shared" si="2"/>
        <v>49.76046986721144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SUM(D19:D22)</f>
        <v>78064</v>
      </c>
      <c r="E18" s="32">
        <f t="shared" si="5"/>
        <v>86691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390775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555530</v>
      </c>
      <c r="O18" s="45">
        <f t="shared" si="2"/>
        <v>141.86159346271705</v>
      </c>
      <c r="P18" s="10"/>
    </row>
    <row r="19" spans="1:16" ht="15">
      <c r="A19" s="12"/>
      <c r="B19" s="25">
        <v>341.3</v>
      </c>
      <c r="C19" s="20" t="s">
        <v>65</v>
      </c>
      <c r="D19" s="46">
        <v>5398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5398</v>
      </c>
      <c r="O19" s="47">
        <f t="shared" si="2"/>
        <v>1.3784473953013279</v>
      </c>
      <c r="P19" s="9"/>
    </row>
    <row r="20" spans="1:16" ht="15">
      <c r="A20" s="12"/>
      <c r="B20" s="25">
        <v>343.4</v>
      </c>
      <c r="C20" s="20" t="s">
        <v>45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390775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390775</v>
      </c>
      <c r="O20" s="47">
        <f t="shared" si="2"/>
        <v>99.78932584269663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86691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86691</v>
      </c>
      <c r="O21" s="47">
        <f t="shared" si="2"/>
        <v>22.1376404494382</v>
      </c>
      <c r="P21" s="9"/>
    </row>
    <row r="22" spans="1:16" ht="15">
      <c r="A22" s="12"/>
      <c r="B22" s="25">
        <v>347.2</v>
      </c>
      <c r="C22" s="20" t="s">
        <v>66</v>
      </c>
      <c r="D22" s="46">
        <v>72666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72666</v>
      </c>
      <c r="O22" s="47">
        <f t="shared" si="2"/>
        <v>18.5561797752809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SUM(D24:D24)</f>
        <v>205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205</v>
      </c>
      <c r="O23" s="45">
        <f t="shared" si="2"/>
        <v>0.052349336057201226</v>
      </c>
      <c r="P23" s="10"/>
    </row>
    <row r="24" spans="1:16" ht="15">
      <c r="A24" s="13"/>
      <c r="B24" s="39">
        <v>354</v>
      </c>
      <c r="C24" s="21" t="s">
        <v>30</v>
      </c>
      <c r="D24" s="46">
        <v>205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205</v>
      </c>
      <c r="O24" s="47">
        <f t="shared" si="2"/>
        <v>0.052349336057201226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SUM(D26:D28)</f>
        <v>11993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11993</v>
      </c>
      <c r="O25" s="45">
        <f t="shared" si="2"/>
        <v>3.0625638406537283</v>
      </c>
      <c r="P25" s="10"/>
    </row>
    <row r="26" spans="1:16" ht="15">
      <c r="A26" s="12"/>
      <c r="B26" s="25">
        <v>361.1</v>
      </c>
      <c r="C26" s="20" t="s">
        <v>32</v>
      </c>
      <c r="D26" s="46">
        <v>3350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3350</v>
      </c>
      <c r="O26" s="47">
        <f t="shared" si="2"/>
        <v>0.855464759959142</v>
      </c>
      <c r="P26" s="9"/>
    </row>
    <row r="27" spans="1:16" ht="15">
      <c r="A27" s="12"/>
      <c r="B27" s="25">
        <v>366</v>
      </c>
      <c r="C27" s="20" t="s">
        <v>33</v>
      </c>
      <c r="D27" s="46">
        <v>455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455</v>
      </c>
      <c r="O27" s="47">
        <f t="shared" si="2"/>
        <v>0.1161899897854954</v>
      </c>
      <c r="P27" s="9"/>
    </row>
    <row r="28" spans="1:16" ht="15.75" thickBot="1">
      <c r="A28" s="12"/>
      <c r="B28" s="25">
        <v>369.9</v>
      </c>
      <c r="C28" s="20" t="s">
        <v>34</v>
      </c>
      <c r="D28" s="46">
        <v>8188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8188</v>
      </c>
      <c r="O28" s="47">
        <f t="shared" si="2"/>
        <v>2.090909090909091</v>
      </c>
      <c r="P28" s="9"/>
    </row>
    <row r="29" spans="1:119" ht="16.5" thickBot="1">
      <c r="A29" s="14" t="s">
        <v>28</v>
      </c>
      <c r="B29" s="23"/>
      <c r="C29" s="22"/>
      <c r="D29" s="15">
        <f>SUM(D5,D10,D14,D18,D23,D25)</f>
        <v>1105894</v>
      </c>
      <c r="E29" s="15">
        <f aca="true" t="shared" si="8" ref="E29:M29">SUM(E5,E10,E14,E18,E23,E25)</f>
        <v>86691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390775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1583360</v>
      </c>
      <c r="O29" s="38">
        <f t="shared" si="2"/>
        <v>404.33094994892747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69</v>
      </c>
      <c r="M31" s="48"/>
      <c r="N31" s="48"/>
      <c r="O31" s="43">
        <v>3916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482805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482805</v>
      </c>
      <c r="O5" s="33">
        <f aca="true" t="shared" si="2" ref="O5:O29">(N5/O$31)</f>
        <v>123.82790459092075</v>
      </c>
      <c r="P5" s="6"/>
    </row>
    <row r="6" spans="1:16" ht="15">
      <c r="A6" s="12"/>
      <c r="B6" s="25">
        <v>311</v>
      </c>
      <c r="C6" s="20" t="s">
        <v>2</v>
      </c>
      <c r="D6" s="46">
        <v>274868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274868</v>
      </c>
      <c r="O6" s="47">
        <f t="shared" si="2"/>
        <v>70.49705052577583</v>
      </c>
      <c r="P6" s="9"/>
    </row>
    <row r="7" spans="1:16" ht="15">
      <c r="A7" s="12"/>
      <c r="B7" s="25">
        <v>312.1</v>
      </c>
      <c r="C7" s="20" t="s">
        <v>59</v>
      </c>
      <c r="D7" s="46">
        <v>75848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75848</v>
      </c>
      <c r="O7" s="47">
        <f t="shared" si="2"/>
        <v>19.453193126442677</v>
      </c>
      <c r="P7" s="9"/>
    </row>
    <row r="8" spans="1:16" ht="15">
      <c r="A8" s="12"/>
      <c r="B8" s="25">
        <v>315</v>
      </c>
      <c r="C8" s="20" t="s">
        <v>60</v>
      </c>
      <c r="D8" s="46">
        <v>130963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130963</v>
      </c>
      <c r="O8" s="47">
        <f t="shared" si="2"/>
        <v>33.58886894075404</v>
      </c>
      <c r="P8" s="9"/>
    </row>
    <row r="9" spans="1:16" ht="15">
      <c r="A9" s="12"/>
      <c r="B9" s="25">
        <v>316</v>
      </c>
      <c r="C9" s="20" t="s">
        <v>61</v>
      </c>
      <c r="D9" s="46">
        <v>1126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1126</v>
      </c>
      <c r="O9" s="47">
        <f t="shared" si="2"/>
        <v>0.2887919979481918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254965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254965</v>
      </c>
      <c r="O10" s="45">
        <f t="shared" si="2"/>
        <v>65.39240830982303</v>
      </c>
      <c r="P10" s="10"/>
    </row>
    <row r="11" spans="1:16" ht="15">
      <c r="A11" s="12"/>
      <c r="B11" s="25">
        <v>322</v>
      </c>
      <c r="C11" s="20" t="s">
        <v>0</v>
      </c>
      <c r="D11" s="46">
        <v>4995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4995</v>
      </c>
      <c r="O11" s="47">
        <f t="shared" si="2"/>
        <v>1.2810977173634266</v>
      </c>
      <c r="P11" s="9"/>
    </row>
    <row r="12" spans="1:16" ht="15">
      <c r="A12" s="12"/>
      <c r="B12" s="25">
        <v>323.1</v>
      </c>
      <c r="C12" s="20" t="s">
        <v>13</v>
      </c>
      <c r="D12" s="46">
        <v>213748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213748</v>
      </c>
      <c r="O12" s="47">
        <f t="shared" si="2"/>
        <v>54.82123621441395</v>
      </c>
      <c r="P12" s="9"/>
    </row>
    <row r="13" spans="1:16" ht="15">
      <c r="A13" s="12"/>
      <c r="B13" s="25">
        <v>329</v>
      </c>
      <c r="C13" s="20" t="s">
        <v>14</v>
      </c>
      <c r="D13" s="46">
        <v>36222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36222</v>
      </c>
      <c r="O13" s="47">
        <f t="shared" si="2"/>
        <v>9.290074378045652</v>
      </c>
      <c r="P13" s="9"/>
    </row>
    <row r="14" spans="1:16" ht="15.75">
      <c r="A14" s="29" t="s">
        <v>15</v>
      </c>
      <c r="B14" s="30"/>
      <c r="C14" s="31"/>
      <c r="D14" s="32">
        <f aca="true" t="shared" si="4" ref="D14:M14">SUM(D15:D17)</f>
        <v>264065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264065</v>
      </c>
      <c r="O14" s="45">
        <f t="shared" si="2"/>
        <v>67.72634008720185</v>
      </c>
      <c r="P14" s="10"/>
    </row>
    <row r="15" spans="1:16" ht="15">
      <c r="A15" s="12"/>
      <c r="B15" s="25">
        <v>335.12</v>
      </c>
      <c r="C15" s="20" t="s">
        <v>62</v>
      </c>
      <c r="D15" s="46">
        <v>76154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76154</v>
      </c>
      <c r="O15" s="47">
        <f t="shared" si="2"/>
        <v>19.531674788407283</v>
      </c>
      <c r="P15" s="9"/>
    </row>
    <row r="16" spans="1:16" ht="15">
      <c r="A16" s="12"/>
      <c r="B16" s="25">
        <v>335.15</v>
      </c>
      <c r="C16" s="20" t="s">
        <v>63</v>
      </c>
      <c r="D16" s="46">
        <v>979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979</v>
      </c>
      <c r="O16" s="47">
        <f t="shared" si="2"/>
        <v>0.25109002308284173</v>
      </c>
      <c r="P16" s="9"/>
    </row>
    <row r="17" spans="1:16" ht="15">
      <c r="A17" s="12"/>
      <c r="B17" s="25">
        <v>335.18</v>
      </c>
      <c r="C17" s="20" t="s">
        <v>64</v>
      </c>
      <c r="D17" s="46">
        <v>186932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186932</v>
      </c>
      <c r="O17" s="47">
        <f t="shared" si="2"/>
        <v>47.94357527571172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SUM(D19:D22)</f>
        <v>503531</v>
      </c>
      <c r="E18" s="32">
        <f t="shared" si="5"/>
        <v>86625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377998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968154</v>
      </c>
      <c r="O18" s="45">
        <f t="shared" si="2"/>
        <v>248.3082841754296</v>
      </c>
      <c r="P18" s="10"/>
    </row>
    <row r="19" spans="1:16" ht="15">
      <c r="A19" s="12"/>
      <c r="B19" s="25">
        <v>341.3</v>
      </c>
      <c r="C19" s="20" t="s">
        <v>65</v>
      </c>
      <c r="D19" s="46">
        <v>3531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3531</v>
      </c>
      <c r="O19" s="47">
        <f t="shared" si="2"/>
        <v>0.9056168248268787</v>
      </c>
      <c r="P19" s="9"/>
    </row>
    <row r="20" spans="1:16" ht="15">
      <c r="A20" s="12"/>
      <c r="B20" s="25">
        <v>343.4</v>
      </c>
      <c r="C20" s="20" t="s">
        <v>45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377998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377998</v>
      </c>
      <c r="O20" s="47">
        <f t="shared" si="2"/>
        <v>96.9474224160041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86625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86625</v>
      </c>
      <c r="O21" s="47">
        <f t="shared" si="2"/>
        <v>22.217235188509875</v>
      </c>
      <c r="P21" s="9"/>
    </row>
    <row r="22" spans="1:16" ht="15">
      <c r="A22" s="12"/>
      <c r="B22" s="25">
        <v>347.2</v>
      </c>
      <c r="C22" s="20" t="s">
        <v>66</v>
      </c>
      <c r="D22" s="46">
        <v>500000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500000</v>
      </c>
      <c r="O22" s="47">
        <f t="shared" si="2"/>
        <v>128.23800974608875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SUM(D24:D24)</f>
        <v>133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133</v>
      </c>
      <c r="O23" s="45">
        <f t="shared" si="2"/>
        <v>0.03411131059245961</v>
      </c>
      <c r="P23" s="10"/>
    </row>
    <row r="24" spans="1:16" ht="15">
      <c r="A24" s="13"/>
      <c r="B24" s="39">
        <v>354</v>
      </c>
      <c r="C24" s="21" t="s">
        <v>30</v>
      </c>
      <c r="D24" s="46">
        <v>133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133</v>
      </c>
      <c r="O24" s="47">
        <f t="shared" si="2"/>
        <v>0.03411131059245961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SUM(D26:D28)</f>
        <v>9869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9869</v>
      </c>
      <c r="O25" s="45">
        <f t="shared" si="2"/>
        <v>2.5311618363682995</v>
      </c>
      <c r="P25" s="10"/>
    </row>
    <row r="26" spans="1:16" ht="15">
      <c r="A26" s="12"/>
      <c r="B26" s="25">
        <v>361.1</v>
      </c>
      <c r="C26" s="20" t="s">
        <v>32</v>
      </c>
      <c r="D26" s="46">
        <v>3006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3006</v>
      </c>
      <c r="O26" s="47">
        <f t="shared" si="2"/>
        <v>0.7709669145934855</v>
      </c>
      <c r="P26" s="9"/>
    </row>
    <row r="27" spans="1:16" ht="15">
      <c r="A27" s="12"/>
      <c r="B27" s="25">
        <v>366</v>
      </c>
      <c r="C27" s="20" t="s">
        <v>33</v>
      </c>
      <c r="D27" s="46">
        <v>796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796</v>
      </c>
      <c r="O27" s="47">
        <f t="shared" si="2"/>
        <v>0.20415491151577328</v>
      </c>
      <c r="P27" s="9"/>
    </row>
    <row r="28" spans="1:16" ht="15.75" thickBot="1">
      <c r="A28" s="12"/>
      <c r="B28" s="25">
        <v>369.9</v>
      </c>
      <c r="C28" s="20" t="s">
        <v>34</v>
      </c>
      <c r="D28" s="46">
        <v>6067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6067</v>
      </c>
      <c r="O28" s="47">
        <f t="shared" si="2"/>
        <v>1.5560400102590408</v>
      </c>
      <c r="P28" s="9"/>
    </row>
    <row r="29" spans="1:119" ht="16.5" thickBot="1">
      <c r="A29" s="14" t="s">
        <v>28</v>
      </c>
      <c r="B29" s="23"/>
      <c r="C29" s="22"/>
      <c r="D29" s="15">
        <f>SUM(D5,D10,D14,D18,D23,D25)</f>
        <v>1515368</v>
      </c>
      <c r="E29" s="15">
        <f aca="true" t="shared" si="8" ref="E29:M29">SUM(E5,E10,E14,E18,E23,E25)</f>
        <v>86625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377998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1979991</v>
      </c>
      <c r="O29" s="38">
        <f t="shared" si="2"/>
        <v>507.820210310336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67</v>
      </c>
      <c r="M31" s="48"/>
      <c r="N31" s="48"/>
      <c r="O31" s="43">
        <v>3899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2022-07-29T20:24:02Z</cp:lastPrinted>
  <dcterms:created xsi:type="dcterms:W3CDTF">2000-08-31T21:26:31Z</dcterms:created>
  <dcterms:modified xsi:type="dcterms:W3CDTF">2022-07-29T20:24:06Z</dcterms:modified>
  <cp:category/>
  <cp:version/>
  <cp:contentType/>
  <cp:contentStatus/>
</cp:coreProperties>
</file>