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'2008'!$A$1:$O$30</definedName>
    <definedName name="_xlnm.Print_Area" localSheetId="12">'2009'!$A$1:$O$29</definedName>
    <definedName name="_xlnm.Print_Area" localSheetId="11">'2010'!$A$1:$O$32</definedName>
    <definedName name="_xlnm.Print_Area" localSheetId="10">'2011'!$A$1:$O$31</definedName>
    <definedName name="_xlnm.Print_Area" localSheetId="9">'2012'!$A$1:$O$30</definedName>
    <definedName name="_xlnm.Print_Area" localSheetId="8">'2013'!$A$1:$O$31</definedName>
    <definedName name="_xlnm.Print_Area" localSheetId="7">'2014'!$A$1:$O$30</definedName>
    <definedName name="_xlnm.Print_Area" localSheetId="6">'2015'!$A$1:$O$34</definedName>
    <definedName name="_xlnm.Print_Area" localSheetId="5">'2016'!$A$1:$O$33</definedName>
    <definedName name="_xlnm.Print_Area" localSheetId="4">'2017'!$A$1:$O$34</definedName>
    <definedName name="_xlnm.Print_Area" localSheetId="3">'2018'!$A$1:$O$36</definedName>
    <definedName name="_xlnm.Print_Area" localSheetId="2">'2019'!$A$1:$O$35</definedName>
    <definedName name="_xlnm.Print_Area" localSheetId="1">'2020'!$A$1:$O$37</definedName>
    <definedName name="_xlnm.Print_Area" localSheetId="0">'2021'!$A$1:$P$34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<sst xmlns="http://schemas.openxmlformats.org/spreadsheetml/2006/main" count="625" uniqueCount="106">
  <si>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</si>
  <si>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</si>
  <si>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</si>
  <si>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</si>
  <si>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</si>
  <si>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</si>
  <si>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</si>
  <si>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</si>
  <si>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</si>
  <si>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</si>
  <si>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</si>
  <si>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</si>
  <si>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</si>
  <si>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</si>
  <si>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</si>
  <si>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</si>
  <si>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</si>
  <si>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</si>
  <si>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</si>
  <si>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</si>
  <si>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</si>
  <si>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</si>
  <si>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</si>
  <si>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</si>
  <si>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</si>
  <si>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</si>
  <si>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Physical Environment - Water / Sewer Combination Utility</t>
  </si>
  <si>
    <t>Total - All Account Codes</t>
  </si>
  <si>
    <t>Local Fiscal Year Ended September 30, 2009</t>
  </si>
  <si>
    <t>Interest and Other Earnings - Interest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</si>
  <si>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</si>
  <si>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</si>
  <si>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</si>
  <si>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</si>
  <si>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</si>
  <si>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</si>
  <si>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</si>
  <si>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</si>
  <si>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</si>
  <si>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Golf Revenues Reported by Account Code and Fund Type</t>
  </si>
  <si>
    <t>Local Fiscal Year Ended September 30, 2010</t>
  </si>
  <si>
    <t>Human Services - Other Human Services Charges</t>
  </si>
  <si>
    <t>Culture / Recreation - Libraries</t>
  </si>
  <si>
    <t>Contributions and Donations from Private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</si>
  <si>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</si>
  <si>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</si>
  <si>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</si>
  <si>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</si>
  <si>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</si>
  <si>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</si>
  <si>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</si>
  <si>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</si>
  <si>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Franchise Fee - Gas</t>
  </si>
  <si>
    <t>Federal Grant - Other Federal Grants</t>
  </si>
  <si>
    <t>State Shared Revenues - General Gov't - Sales and Uses Taxes to Counties</t>
  </si>
  <si>
    <t>State Shared Revenues - Other</t>
  </si>
  <si>
    <t>Interest and Other Earnings - Dividends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</si>
  <si>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</si>
  <si>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</si>
  <si>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</si>
  <si>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</si>
  <si>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</si>
  <si>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</si>
  <si>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</si>
  <si>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Sales - Disposition of Fixed Assets</t>
  </si>
  <si>
    <t>2013 Municipal Population:</t>
  </si>
  <si>
    <t>Local Fiscal Year Ended September 30, 2014</t>
  </si>
  <si>
    <t>2014 Municipal Population:</t>
  </si>
  <si>
    <t>Local Fiscal Year Ended September 30, 2015</t>
  </si>
  <si>
    <t>Public Safety - Law Enforcement Services</t>
  </si>
  <si>
    <t>Physical Environment - Sewer / Wastewater Utility</t>
  </si>
  <si>
    <t>2015 Municipal Population:</t>
  </si>
  <si>
    <t>Local Fiscal Year Ended September 30, 2016</t>
  </si>
  <si>
    <t>General Government - Administrative Service Fees</t>
  </si>
  <si>
    <t>2016 Municipal Population:</t>
  </si>
  <si>
    <t>Local Fiscal Year Ended September 30, 2017</t>
  </si>
  <si>
    <t>State Shared Revenues - General Government - Sales and Uses Taxes to Counties</t>
  </si>
  <si>
    <t>Physical Environment - Water Utility</t>
  </si>
  <si>
    <t>Other Charges for Services</t>
  </si>
  <si>
    <t>2017 Municipal Population:</t>
  </si>
  <si>
    <t>Local Fiscal Year Ended September 30, 2018</t>
  </si>
  <si>
    <t>First Local Option Fuel Tax (1 to 6 Cents)</t>
  </si>
  <si>
    <t>Discretionary Sales Surtaxes</t>
  </si>
  <si>
    <t>Public Safety - Other Public Safety Charges and Fees</t>
  </si>
  <si>
    <t>2018 Municipal Population:</t>
  </si>
  <si>
    <t>Local Fiscal Year Ended September 30, 2019</t>
  </si>
  <si>
    <t>Federal Grant - General Government</t>
  </si>
  <si>
    <t>2019 Municipal Population:</t>
  </si>
  <si>
    <t>Local Fiscal Year Ended September 30, 2020</t>
  </si>
  <si>
    <t>Second Local Option Fuel Tax (1 to 5 Cents)</t>
  </si>
  <si>
    <t>Shared Revenue from Other Local Units</t>
  </si>
  <si>
    <t>Proprietary Non-Operating - Capital Contributions from Private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</si>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</sst>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8" ht="24" thickBot="1">
      <c r="A2" s="55" t="s">
        <v>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8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5"/>
      <c r="M3" s="66"/>
      <c r="N3" s="34"/>
      <c r="O3" s="35"/>
      <c r="P3" s="67" t="s">
        <v>94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95</v>
      </c>
      <c r="N4" s="33" t="s">
        <v>9</v>
      </c>
      <c r="O4" s="33" t="s">
        <v>96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97</v>
      </c>
      <c r="B5" s="24"/>
      <c r="C5" s="24"/>
      <c r="D5" s="25">
        <f>SUM(D6:D9)</f>
        <v>1249343</v>
      </c>
      <c r="E5" s="25">
        <f>SUM(E6:E9)</f>
        <v>35117</v>
      </c>
      <c r="F5" s="25">
        <f>SUM(F6:F9)</f>
        <v>0</v>
      </c>
      <c r="G5" s="25">
        <f>SUM(G6:G9)</f>
        <v>0</v>
      </c>
      <c r="H5" s="25">
        <f>SUM(H6:H9)</f>
        <v>0</v>
      </c>
      <c r="I5" s="25">
        <f>SUM(I6:I9)</f>
        <v>0</v>
      </c>
      <c r="J5" s="25">
        <f>SUM(J6:J9)</f>
        <v>0</v>
      </c>
      <c r="K5" s="25">
        <f>SUM(K6:K9)</f>
        <v>0</v>
      </c>
      <c r="L5" s="25">
        <f>SUM(L6:L9)</f>
        <v>0</v>
      </c>
      <c r="M5" s="25">
        <f>SUM(M6:M9)</f>
        <v>0</v>
      </c>
      <c r="N5" s="25">
        <f>SUM(N6:N9)</f>
        <v>0</v>
      </c>
      <c r="O5" s="26">
        <f>SUM(D5:N5)</f>
        <v>1284460</v>
      </c>
      <c r="P5" s="31">
        <f>(O5/P$32)</f>
        <v>4997.898832684825</v>
      </c>
      <c r="Q5" s="6"/>
    </row>
    <row r="6" spans="1:17" ht="15">
      <c r="A6" s="12"/>
      <c r="B6" s="23">
        <v>311</v>
      </c>
      <c r="C6" s="19" t="s">
        <v>2</v>
      </c>
      <c r="D6" s="43">
        <v>1218781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1218781</v>
      </c>
      <c r="P6" s="44">
        <f>(O6/P$32)</f>
        <v>4742.3385214007785</v>
      </c>
      <c r="Q6" s="9"/>
    </row>
    <row r="7" spans="1:17" ht="15">
      <c r="A7" s="12"/>
      <c r="B7" s="23">
        <v>312.41</v>
      </c>
      <c r="C7" s="19" t="s">
        <v>98</v>
      </c>
      <c r="D7" s="43">
        <v>0</v>
      </c>
      <c r="E7" s="43">
        <v>24129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24129</v>
      </c>
      <c r="P7" s="44">
        <f>(O7/P$32)</f>
        <v>93.88715953307393</v>
      </c>
      <c r="Q7" s="9"/>
    </row>
    <row r="8" spans="1:17" ht="15">
      <c r="A8" s="12"/>
      <c r="B8" s="23">
        <v>312.43</v>
      </c>
      <c r="C8" s="19" t="s">
        <v>99</v>
      </c>
      <c r="D8" s="43">
        <v>0</v>
      </c>
      <c r="E8" s="43">
        <v>10988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10988</v>
      </c>
      <c r="P8" s="44">
        <f>(O8/P$32)</f>
        <v>42.75486381322957</v>
      </c>
      <c r="Q8" s="9"/>
    </row>
    <row r="9" spans="1:17" ht="15">
      <c r="A9" s="12"/>
      <c r="B9" s="23">
        <v>315.1</v>
      </c>
      <c r="C9" s="19" t="s">
        <v>100</v>
      </c>
      <c r="D9" s="43">
        <v>30562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30562</v>
      </c>
      <c r="P9" s="44">
        <f>(O9/P$32)</f>
        <v>118.91828793774319</v>
      </c>
      <c r="Q9" s="9"/>
    </row>
    <row r="10" spans="1:17" ht="15.75">
      <c r="A10" s="27" t="s">
        <v>13</v>
      </c>
      <c r="B10" s="28"/>
      <c r="C10" s="29"/>
      <c r="D10" s="30">
        <f>SUM(D11:D14)</f>
        <v>77186</v>
      </c>
      <c r="E10" s="30">
        <f>SUM(E11:E14)</f>
        <v>378260</v>
      </c>
      <c r="F10" s="30">
        <f>SUM(F11:F14)</f>
        <v>0</v>
      </c>
      <c r="G10" s="30">
        <f>SUM(G11:G14)</f>
        <v>0</v>
      </c>
      <c r="H10" s="30">
        <f>SUM(H11:H14)</f>
        <v>0</v>
      </c>
      <c r="I10" s="30">
        <f>SUM(I11:I14)</f>
        <v>0</v>
      </c>
      <c r="J10" s="30">
        <f>SUM(J11:J14)</f>
        <v>0</v>
      </c>
      <c r="K10" s="30">
        <f>SUM(K11:K14)</f>
        <v>0</v>
      </c>
      <c r="L10" s="30">
        <f>SUM(L11:L14)</f>
        <v>0</v>
      </c>
      <c r="M10" s="30">
        <f>SUM(M11:M14)</f>
        <v>0</v>
      </c>
      <c r="N10" s="30">
        <f>SUM(N11:N14)</f>
        <v>0</v>
      </c>
      <c r="O10" s="41">
        <f>SUM(D10:N10)</f>
        <v>455446</v>
      </c>
      <c r="P10" s="42">
        <f>(O10/P$32)</f>
        <v>1772.1634241245135</v>
      </c>
      <c r="Q10" s="10"/>
    </row>
    <row r="11" spans="1:17" ht="15">
      <c r="A11" s="12"/>
      <c r="B11" s="23">
        <v>322</v>
      </c>
      <c r="C11" s="19" t="s">
        <v>101</v>
      </c>
      <c r="D11" s="43">
        <v>0</v>
      </c>
      <c r="E11" s="43">
        <v>378260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378260</v>
      </c>
      <c r="P11" s="44">
        <f>(O11/P$32)</f>
        <v>1471.8287937743191</v>
      </c>
      <c r="Q11" s="9"/>
    </row>
    <row r="12" spans="1:17" ht="15">
      <c r="A12" s="12"/>
      <c r="B12" s="23">
        <v>323.1</v>
      </c>
      <c r="C12" s="19" t="s">
        <v>14</v>
      </c>
      <c r="D12" s="43">
        <v>66143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66143</v>
      </c>
      <c r="P12" s="44">
        <f>(O12/P$32)</f>
        <v>257.3657587548638</v>
      </c>
      <c r="Q12" s="9"/>
    </row>
    <row r="13" spans="1:17" ht="15">
      <c r="A13" s="12"/>
      <c r="B13" s="23">
        <v>323.4</v>
      </c>
      <c r="C13" s="19" t="s">
        <v>52</v>
      </c>
      <c r="D13" s="43">
        <v>6073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6073</v>
      </c>
      <c r="P13" s="44">
        <f>(O13/P$32)</f>
        <v>23.63035019455253</v>
      </c>
      <c r="Q13" s="9"/>
    </row>
    <row r="14" spans="1:17" ht="15">
      <c r="A14" s="12"/>
      <c r="B14" s="23">
        <v>323.7</v>
      </c>
      <c r="C14" s="19" t="s">
        <v>15</v>
      </c>
      <c r="D14" s="43">
        <v>4970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4970</v>
      </c>
      <c r="P14" s="44">
        <f>(O14/P$32)</f>
        <v>19.33852140077821</v>
      </c>
      <c r="Q14" s="9"/>
    </row>
    <row r="15" spans="1:17" ht="15.75">
      <c r="A15" s="27" t="s">
        <v>102</v>
      </c>
      <c r="B15" s="28"/>
      <c r="C15" s="29"/>
      <c r="D15" s="30">
        <f>SUM(D16:D21)</f>
        <v>69737</v>
      </c>
      <c r="E15" s="30">
        <f>SUM(E16:E21)</f>
        <v>0</v>
      </c>
      <c r="F15" s="30">
        <f>SUM(F16:F21)</f>
        <v>0</v>
      </c>
      <c r="G15" s="30">
        <f>SUM(G16:G21)</f>
        <v>101615</v>
      </c>
      <c r="H15" s="30">
        <f>SUM(H16:H21)</f>
        <v>0</v>
      </c>
      <c r="I15" s="30">
        <f>SUM(I16:I21)</f>
        <v>0</v>
      </c>
      <c r="J15" s="30">
        <f>SUM(J16:J21)</f>
        <v>0</v>
      </c>
      <c r="K15" s="30">
        <f>SUM(K16:K21)</f>
        <v>0</v>
      </c>
      <c r="L15" s="30">
        <f>SUM(L16:L21)</f>
        <v>0</v>
      </c>
      <c r="M15" s="30">
        <f>SUM(M16:M21)</f>
        <v>0</v>
      </c>
      <c r="N15" s="30">
        <f>SUM(N16:N21)</f>
        <v>0</v>
      </c>
      <c r="O15" s="41">
        <f>SUM(D15:N15)</f>
        <v>171352</v>
      </c>
      <c r="P15" s="42">
        <f>(O15/P$32)</f>
        <v>666.7392996108949</v>
      </c>
      <c r="Q15" s="10"/>
    </row>
    <row r="16" spans="1:17" ht="15">
      <c r="A16" s="12"/>
      <c r="B16" s="23">
        <v>331.1</v>
      </c>
      <c r="C16" s="19" t="s">
        <v>86</v>
      </c>
      <c r="D16" s="43">
        <v>16105</v>
      </c>
      <c r="E16" s="43">
        <v>0</v>
      </c>
      <c r="F16" s="43">
        <v>0</v>
      </c>
      <c r="G16" s="43">
        <v>80829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96934</v>
      </c>
      <c r="P16" s="44">
        <f>(O16/P$32)</f>
        <v>377.1750972762646</v>
      </c>
      <c r="Q16" s="9"/>
    </row>
    <row r="17" spans="1:17" ht="15">
      <c r="A17" s="12"/>
      <c r="B17" s="23">
        <v>335.125</v>
      </c>
      <c r="C17" s="19" t="s">
        <v>103</v>
      </c>
      <c r="D17" s="43">
        <v>7003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7003</v>
      </c>
      <c r="P17" s="44">
        <f>(O17/P$32)</f>
        <v>27.249027237354085</v>
      </c>
      <c r="Q17" s="9"/>
    </row>
    <row r="18" spans="1:17" ht="15">
      <c r="A18" s="12"/>
      <c r="B18" s="23">
        <v>335.15</v>
      </c>
      <c r="C18" s="19" t="s">
        <v>62</v>
      </c>
      <c r="D18" s="43">
        <v>213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213</v>
      </c>
      <c r="P18" s="44">
        <f>(O18/P$32)</f>
        <v>0.8287937743190662</v>
      </c>
      <c r="Q18" s="9"/>
    </row>
    <row r="19" spans="1:17" ht="15">
      <c r="A19" s="12"/>
      <c r="B19" s="23">
        <v>335.18</v>
      </c>
      <c r="C19" s="19" t="s">
        <v>104</v>
      </c>
      <c r="D19" s="43">
        <v>22648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22648</v>
      </c>
      <c r="P19" s="44">
        <f>(O19/P$32)</f>
        <v>88.12451361867704</v>
      </c>
      <c r="Q19" s="9"/>
    </row>
    <row r="20" spans="1:17" ht="15">
      <c r="A20" s="12"/>
      <c r="B20" s="23">
        <v>335.9</v>
      </c>
      <c r="C20" s="19" t="s">
        <v>55</v>
      </c>
      <c r="D20" s="43">
        <v>0</v>
      </c>
      <c r="E20" s="43">
        <v>0</v>
      </c>
      <c r="F20" s="43">
        <v>0</v>
      </c>
      <c r="G20" s="43">
        <v>20786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20786</v>
      </c>
      <c r="P20" s="44">
        <f>(O20/P$32)</f>
        <v>80.87937743190662</v>
      </c>
      <c r="Q20" s="9"/>
    </row>
    <row r="21" spans="1:17" ht="15">
      <c r="A21" s="12"/>
      <c r="B21" s="23">
        <v>338</v>
      </c>
      <c r="C21" s="19" t="s">
        <v>90</v>
      </c>
      <c r="D21" s="43">
        <v>23768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23768</v>
      </c>
      <c r="P21" s="44">
        <f>(O21/P$32)</f>
        <v>92.48249027237354</v>
      </c>
      <c r="Q21" s="9"/>
    </row>
    <row r="22" spans="1:17" ht="15.75">
      <c r="A22" s="27" t="s">
        <v>24</v>
      </c>
      <c r="B22" s="28"/>
      <c r="C22" s="29"/>
      <c r="D22" s="30">
        <f>SUM(D23:D23)</f>
        <v>0</v>
      </c>
      <c r="E22" s="30">
        <f>SUM(E23:E23)</f>
        <v>0</v>
      </c>
      <c r="F22" s="30">
        <f>SUM(F23:F23)</f>
        <v>0</v>
      </c>
      <c r="G22" s="30">
        <f>SUM(G23:G23)</f>
        <v>0</v>
      </c>
      <c r="H22" s="30">
        <f>SUM(H23:H23)</f>
        <v>0</v>
      </c>
      <c r="I22" s="30">
        <f>SUM(I23:I23)</f>
        <v>2189941</v>
      </c>
      <c r="J22" s="30">
        <f>SUM(J23:J23)</f>
        <v>0</v>
      </c>
      <c r="K22" s="30">
        <f>SUM(K23:K23)</f>
        <v>0</v>
      </c>
      <c r="L22" s="30">
        <f>SUM(L23:L23)</f>
        <v>0</v>
      </c>
      <c r="M22" s="30">
        <f>SUM(M23:M23)</f>
        <v>0</v>
      </c>
      <c r="N22" s="30">
        <f>SUM(N23:N23)</f>
        <v>0</v>
      </c>
      <c r="O22" s="30">
        <f>SUM(D22:N22)</f>
        <v>2189941</v>
      </c>
      <c r="P22" s="42">
        <f>(O22/P$32)</f>
        <v>8521.171206225681</v>
      </c>
      <c r="Q22" s="10"/>
    </row>
    <row r="23" spans="1:17" ht="15">
      <c r="A23" s="12"/>
      <c r="B23" s="23">
        <v>343.6</v>
      </c>
      <c r="C23" s="19" t="s">
        <v>26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2189941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2189941</v>
      </c>
      <c r="P23" s="44">
        <f>(O23/P$32)</f>
        <v>8521.171206225681</v>
      </c>
      <c r="Q23" s="9"/>
    </row>
    <row r="24" spans="1:17" ht="15.75">
      <c r="A24" s="27" t="s">
        <v>3</v>
      </c>
      <c r="B24" s="28"/>
      <c r="C24" s="29"/>
      <c r="D24" s="30">
        <f>SUM(D25:D27)</f>
        <v>45373</v>
      </c>
      <c r="E24" s="30">
        <f>SUM(E25:E27)</f>
        <v>45718</v>
      </c>
      <c r="F24" s="30">
        <f>SUM(F25:F27)</f>
        <v>0</v>
      </c>
      <c r="G24" s="30">
        <f>SUM(G25:G27)</f>
        <v>0</v>
      </c>
      <c r="H24" s="30">
        <f>SUM(H25:H27)</f>
        <v>0</v>
      </c>
      <c r="I24" s="30">
        <f>SUM(I25:I27)</f>
        <v>76804</v>
      </c>
      <c r="J24" s="30">
        <f>SUM(J25:J27)</f>
        <v>0</v>
      </c>
      <c r="K24" s="30">
        <f>SUM(K25:K27)</f>
        <v>0</v>
      </c>
      <c r="L24" s="30">
        <f>SUM(L25:L27)</f>
        <v>0</v>
      </c>
      <c r="M24" s="30">
        <f>SUM(M25:M27)</f>
        <v>0</v>
      </c>
      <c r="N24" s="30">
        <f>SUM(N25:N27)</f>
        <v>0</v>
      </c>
      <c r="O24" s="30">
        <f>SUM(D24:N24)</f>
        <v>167895</v>
      </c>
      <c r="P24" s="42">
        <f>(O24/P$32)</f>
        <v>653.2879377431907</v>
      </c>
      <c r="Q24" s="10"/>
    </row>
    <row r="25" spans="1:17" ht="15">
      <c r="A25" s="12"/>
      <c r="B25" s="23">
        <v>361.1</v>
      </c>
      <c r="C25" s="19" t="s">
        <v>29</v>
      </c>
      <c r="D25" s="43">
        <v>776</v>
      </c>
      <c r="E25" s="43">
        <v>0</v>
      </c>
      <c r="F25" s="43">
        <v>0</v>
      </c>
      <c r="G25" s="43">
        <v>0</v>
      </c>
      <c r="H25" s="43">
        <v>0</v>
      </c>
      <c r="I25" s="43">
        <v>398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1174</v>
      </c>
      <c r="P25" s="44">
        <f>(O25/P$32)</f>
        <v>4.5680933852140075</v>
      </c>
      <c r="Q25" s="9"/>
    </row>
    <row r="26" spans="1:17" ht="15">
      <c r="A26" s="12"/>
      <c r="B26" s="23">
        <v>366</v>
      </c>
      <c r="C26" s="19" t="s">
        <v>43</v>
      </c>
      <c r="D26" s="43">
        <v>0</v>
      </c>
      <c r="E26" s="43">
        <v>45718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45718</v>
      </c>
      <c r="P26" s="44">
        <f>(O26/P$32)</f>
        <v>177.89105058365757</v>
      </c>
      <c r="Q26" s="9"/>
    </row>
    <row r="27" spans="1:17" ht="15">
      <c r="A27" s="12"/>
      <c r="B27" s="23">
        <v>369.9</v>
      </c>
      <c r="C27" s="19" t="s">
        <v>30</v>
      </c>
      <c r="D27" s="43">
        <v>44597</v>
      </c>
      <c r="E27" s="43">
        <v>0</v>
      </c>
      <c r="F27" s="43">
        <v>0</v>
      </c>
      <c r="G27" s="43">
        <v>0</v>
      </c>
      <c r="H27" s="43">
        <v>0</v>
      </c>
      <c r="I27" s="43">
        <v>76406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121003</v>
      </c>
      <c r="P27" s="44">
        <f>(O27/P$32)</f>
        <v>470.8287937743191</v>
      </c>
      <c r="Q27" s="9"/>
    </row>
    <row r="28" spans="1:17" ht="15.75">
      <c r="A28" s="27" t="s">
        <v>25</v>
      </c>
      <c r="B28" s="28"/>
      <c r="C28" s="29"/>
      <c r="D28" s="30">
        <f>SUM(D29:D29)</f>
        <v>460000</v>
      </c>
      <c r="E28" s="30">
        <f>SUM(E29:E29)</f>
        <v>0</v>
      </c>
      <c r="F28" s="30">
        <f>SUM(F29:F29)</f>
        <v>0</v>
      </c>
      <c r="G28" s="30">
        <f>SUM(G29:G29)</f>
        <v>205201</v>
      </c>
      <c r="H28" s="30">
        <f>SUM(H29:H29)</f>
        <v>0</v>
      </c>
      <c r="I28" s="30">
        <f>SUM(I29:I29)</f>
        <v>0</v>
      </c>
      <c r="J28" s="30">
        <f>SUM(J29:J29)</f>
        <v>0</v>
      </c>
      <c r="K28" s="30">
        <f>SUM(K29:K29)</f>
        <v>0</v>
      </c>
      <c r="L28" s="30">
        <f>SUM(L29:L29)</f>
        <v>0</v>
      </c>
      <c r="M28" s="30">
        <f>SUM(M29:M29)</f>
        <v>0</v>
      </c>
      <c r="N28" s="30">
        <f>SUM(N29:N29)</f>
        <v>0</v>
      </c>
      <c r="O28" s="30">
        <f>SUM(D28:N28)</f>
        <v>665201</v>
      </c>
      <c r="P28" s="42">
        <f>(O28/P$32)</f>
        <v>2588.3307392996107</v>
      </c>
      <c r="Q28" s="9"/>
    </row>
    <row r="29" spans="1:17" ht="15.75" thickBot="1">
      <c r="A29" s="12"/>
      <c r="B29" s="23">
        <v>381</v>
      </c>
      <c r="C29" s="19" t="s">
        <v>31</v>
      </c>
      <c r="D29" s="43">
        <v>460000</v>
      </c>
      <c r="E29" s="43">
        <v>0</v>
      </c>
      <c r="F29" s="43">
        <v>0</v>
      </c>
      <c r="G29" s="43">
        <v>205201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665201</v>
      </c>
      <c r="P29" s="44">
        <f>(O29/P$32)</f>
        <v>2588.3307392996107</v>
      </c>
      <c r="Q29" s="9"/>
    </row>
    <row r="30" spans="1:120" ht="16.5" thickBot="1">
      <c r="A30" s="13" t="s">
        <v>27</v>
      </c>
      <c r="B30" s="21"/>
      <c r="C30" s="20"/>
      <c r="D30" s="14">
        <f>SUM(D5,D10,D15,D22,D24,D28)</f>
        <v>1901639</v>
      </c>
      <c r="E30" s="14">
        <f aca="true" t="shared" si="0" ref="E30:N30">SUM(E5,E10,E15,E22,E24,E28)</f>
        <v>459095</v>
      </c>
      <c r="F30" s="14">
        <f t="shared" si="0"/>
        <v>0</v>
      </c>
      <c r="G30" s="14">
        <f t="shared" si="0"/>
        <v>306816</v>
      </c>
      <c r="H30" s="14">
        <f t="shared" si="0"/>
        <v>0</v>
      </c>
      <c r="I30" s="14">
        <f t="shared" si="0"/>
        <v>2266745</v>
      </c>
      <c r="J30" s="14">
        <f t="shared" si="0"/>
        <v>0</v>
      </c>
      <c r="K30" s="14">
        <f t="shared" si="0"/>
        <v>0</v>
      </c>
      <c r="L30" s="14">
        <f t="shared" si="0"/>
        <v>0</v>
      </c>
      <c r="M30" s="14">
        <f t="shared" si="0"/>
        <v>0</v>
      </c>
      <c r="N30" s="14">
        <f t="shared" si="0"/>
        <v>0</v>
      </c>
      <c r="O30" s="14">
        <f>SUM(D30:N30)</f>
        <v>4934295</v>
      </c>
      <c r="P30" s="36">
        <f>(O30/P$32)</f>
        <v>19199.591439688716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6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45" t="s">
        <v>105</v>
      </c>
      <c r="N32" s="45"/>
      <c r="O32" s="45"/>
      <c r="P32" s="40">
        <v>257</v>
      </c>
    </row>
    <row r="33" spans="1:16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16" ht="15.75" customHeight="1" thickBot="1">
      <c r="A34" s="49" t="s">
        <v>45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966223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6">SUM(D5:M5)</f>
        <v>966223</v>
      </c>
      <c r="O5" s="31">
        <f aca="true" t="shared" si="2" ref="O5:O26">(N5/O$28)</f>
        <v>3834.218253968254</v>
      </c>
      <c r="P5" s="6"/>
    </row>
    <row r="6" spans="1:16" ht="15">
      <c r="A6" s="12"/>
      <c r="B6" s="23">
        <v>311</v>
      </c>
      <c r="C6" s="19" t="s">
        <v>2</v>
      </c>
      <c r="D6" s="43">
        <v>866152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866152</v>
      </c>
      <c r="O6" s="44">
        <f t="shared" si="2"/>
        <v>3437.1111111111113</v>
      </c>
      <c r="P6" s="9"/>
    </row>
    <row r="7" spans="1:16" ht="15">
      <c r="A7" s="12"/>
      <c r="B7" s="23">
        <v>312.1</v>
      </c>
      <c r="C7" s="19" t="s">
        <v>10</v>
      </c>
      <c r="D7" s="43">
        <v>31839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31839</v>
      </c>
      <c r="O7" s="44">
        <f t="shared" si="2"/>
        <v>126.3452380952381</v>
      </c>
      <c r="P7" s="9"/>
    </row>
    <row r="8" spans="1:16" ht="15">
      <c r="A8" s="12"/>
      <c r="B8" s="23">
        <v>315</v>
      </c>
      <c r="C8" s="19" t="s">
        <v>11</v>
      </c>
      <c r="D8" s="43">
        <v>55839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55839</v>
      </c>
      <c r="O8" s="44">
        <f t="shared" si="2"/>
        <v>221.58333333333334</v>
      </c>
      <c r="P8" s="9"/>
    </row>
    <row r="9" spans="1:16" ht="15">
      <c r="A9" s="12"/>
      <c r="B9" s="23">
        <v>316</v>
      </c>
      <c r="C9" s="19" t="s">
        <v>12</v>
      </c>
      <c r="D9" s="43">
        <v>12393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12393</v>
      </c>
      <c r="O9" s="44">
        <f t="shared" si="2"/>
        <v>49.17857142857143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SUM(D11:D13)</f>
        <v>103084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103084</v>
      </c>
      <c r="O10" s="42">
        <f t="shared" si="2"/>
        <v>409.06349206349205</v>
      </c>
      <c r="P10" s="10"/>
    </row>
    <row r="11" spans="1:16" ht="15">
      <c r="A11" s="12"/>
      <c r="B11" s="23">
        <v>322</v>
      </c>
      <c r="C11" s="19" t="s">
        <v>0</v>
      </c>
      <c r="D11" s="43">
        <v>34650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34650</v>
      </c>
      <c r="O11" s="44">
        <f t="shared" si="2"/>
        <v>137.5</v>
      </c>
      <c r="P11" s="9"/>
    </row>
    <row r="12" spans="1:16" ht="15">
      <c r="A12" s="12"/>
      <c r="B12" s="23">
        <v>323.1</v>
      </c>
      <c r="C12" s="19" t="s">
        <v>14</v>
      </c>
      <c r="D12" s="43">
        <v>63362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63362</v>
      </c>
      <c r="O12" s="44">
        <f t="shared" si="2"/>
        <v>251.43650793650792</v>
      </c>
      <c r="P12" s="9"/>
    </row>
    <row r="13" spans="1:16" ht="15">
      <c r="A13" s="12"/>
      <c r="B13" s="23">
        <v>323.7</v>
      </c>
      <c r="C13" s="19" t="s">
        <v>15</v>
      </c>
      <c r="D13" s="43">
        <v>5072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5072</v>
      </c>
      <c r="O13" s="44">
        <f t="shared" si="2"/>
        <v>20.126984126984127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SUM(D15:D17)</f>
        <v>21762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21762</v>
      </c>
      <c r="O14" s="42">
        <f t="shared" si="2"/>
        <v>86.35714285714286</v>
      </c>
      <c r="P14" s="10"/>
    </row>
    <row r="15" spans="1:16" ht="15">
      <c r="A15" s="12"/>
      <c r="B15" s="23">
        <v>335.12</v>
      </c>
      <c r="C15" s="19" t="s">
        <v>17</v>
      </c>
      <c r="D15" s="43">
        <v>4953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4953</v>
      </c>
      <c r="O15" s="44">
        <f t="shared" si="2"/>
        <v>19.654761904761905</v>
      </c>
      <c r="P15" s="9"/>
    </row>
    <row r="16" spans="1:16" ht="15">
      <c r="A16" s="12"/>
      <c r="B16" s="23">
        <v>335.15</v>
      </c>
      <c r="C16" s="19" t="s">
        <v>18</v>
      </c>
      <c r="D16" s="43">
        <v>336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336</v>
      </c>
      <c r="O16" s="44">
        <f t="shared" si="2"/>
        <v>1.3333333333333333</v>
      </c>
      <c r="P16" s="9"/>
    </row>
    <row r="17" spans="1:16" ht="15">
      <c r="A17" s="12"/>
      <c r="B17" s="23">
        <v>335.18</v>
      </c>
      <c r="C17" s="19" t="s">
        <v>19</v>
      </c>
      <c r="D17" s="43">
        <v>16473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16473</v>
      </c>
      <c r="O17" s="44">
        <f t="shared" si="2"/>
        <v>65.36904761904762</v>
      </c>
      <c r="P17" s="9"/>
    </row>
    <row r="18" spans="1:16" ht="15.75">
      <c r="A18" s="27" t="s">
        <v>24</v>
      </c>
      <c r="B18" s="28"/>
      <c r="C18" s="29"/>
      <c r="D18" s="30">
        <f aca="true" t="shared" si="5" ref="D18:M18">SUM(D19:D19)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1790763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1790763</v>
      </c>
      <c r="O18" s="42">
        <f t="shared" si="2"/>
        <v>7106.202380952381</v>
      </c>
      <c r="P18" s="10"/>
    </row>
    <row r="19" spans="1:16" ht="15">
      <c r="A19" s="12"/>
      <c r="B19" s="23">
        <v>343.6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1790763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1790763</v>
      </c>
      <c r="O19" s="44">
        <f t="shared" si="2"/>
        <v>7106.202380952381</v>
      </c>
      <c r="P19" s="9"/>
    </row>
    <row r="20" spans="1:16" ht="15.75">
      <c r="A20" s="27" t="s">
        <v>3</v>
      </c>
      <c r="B20" s="28"/>
      <c r="C20" s="29"/>
      <c r="D20" s="30">
        <f aca="true" t="shared" si="6" ref="D20:M20">SUM(D21:D23)</f>
        <v>65270</v>
      </c>
      <c r="E20" s="30">
        <f t="shared" si="6"/>
        <v>800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36283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102353</v>
      </c>
      <c r="O20" s="42">
        <f t="shared" si="2"/>
        <v>406.16269841269843</v>
      </c>
      <c r="P20" s="10"/>
    </row>
    <row r="21" spans="1:16" ht="15">
      <c r="A21" s="12"/>
      <c r="B21" s="23">
        <v>361.1</v>
      </c>
      <c r="C21" s="19" t="s">
        <v>29</v>
      </c>
      <c r="D21" s="43">
        <v>9872</v>
      </c>
      <c r="E21" s="43">
        <v>0</v>
      </c>
      <c r="F21" s="43">
        <v>0</v>
      </c>
      <c r="G21" s="43">
        <v>0</v>
      </c>
      <c r="H21" s="43">
        <v>0</v>
      </c>
      <c r="I21" s="43">
        <v>670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10542</v>
      </c>
      <c r="O21" s="44">
        <f t="shared" si="2"/>
        <v>41.833333333333336</v>
      </c>
      <c r="P21" s="9"/>
    </row>
    <row r="22" spans="1:16" ht="15">
      <c r="A22" s="12"/>
      <c r="B22" s="23">
        <v>366</v>
      </c>
      <c r="C22" s="19" t="s">
        <v>43</v>
      </c>
      <c r="D22" s="43">
        <v>0</v>
      </c>
      <c r="E22" s="43">
        <v>800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800</v>
      </c>
      <c r="O22" s="44">
        <f t="shared" si="2"/>
        <v>3.1746031746031744</v>
      </c>
      <c r="P22" s="9"/>
    </row>
    <row r="23" spans="1:16" ht="15">
      <c r="A23" s="12"/>
      <c r="B23" s="23">
        <v>369.9</v>
      </c>
      <c r="C23" s="19" t="s">
        <v>30</v>
      </c>
      <c r="D23" s="43">
        <v>55398</v>
      </c>
      <c r="E23" s="43">
        <v>0</v>
      </c>
      <c r="F23" s="43">
        <v>0</v>
      </c>
      <c r="G23" s="43">
        <v>0</v>
      </c>
      <c r="H23" s="43">
        <v>0</v>
      </c>
      <c r="I23" s="43">
        <v>35613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91011</v>
      </c>
      <c r="O23" s="44">
        <f t="shared" si="2"/>
        <v>361.1547619047619</v>
      </c>
      <c r="P23" s="9"/>
    </row>
    <row r="24" spans="1:16" ht="15.75">
      <c r="A24" s="27" t="s">
        <v>25</v>
      </c>
      <c r="B24" s="28"/>
      <c r="C24" s="29"/>
      <c r="D24" s="30">
        <f aca="true" t="shared" si="7" ref="D24:M24">SUM(D25:D25)</f>
        <v>295000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295000</v>
      </c>
      <c r="O24" s="42">
        <f t="shared" si="2"/>
        <v>1170.6349206349207</v>
      </c>
      <c r="P24" s="9"/>
    </row>
    <row r="25" spans="1:16" ht="15.75" thickBot="1">
      <c r="A25" s="12"/>
      <c r="B25" s="23">
        <v>381</v>
      </c>
      <c r="C25" s="19" t="s">
        <v>31</v>
      </c>
      <c r="D25" s="43">
        <v>295000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295000</v>
      </c>
      <c r="O25" s="44">
        <f t="shared" si="2"/>
        <v>1170.6349206349207</v>
      </c>
      <c r="P25" s="9"/>
    </row>
    <row r="26" spans="1:119" ht="16.5" thickBot="1">
      <c r="A26" s="13" t="s">
        <v>27</v>
      </c>
      <c r="B26" s="21"/>
      <c r="C26" s="20"/>
      <c r="D26" s="14">
        <f>SUM(D5,D10,D14,D18,D20,D24)</f>
        <v>1451339</v>
      </c>
      <c r="E26" s="14">
        <f aca="true" t="shared" si="8" ref="E26:M26">SUM(E5,E10,E14,E18,E20,E24)</f>
        <v>800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1827046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3279185</v>
      </c>
      <c r="O26" s="36">
        <f t="shared" si="2"/>
        <v>13012.638888888889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49</v>
      </c>
      <c r="M28" s="45"/>
      <c r="N28" s="45"/>
      <c r="O28" s="40">
        <v>252</v>
      </c>
    </row>
    <row r="29" spans="1:15" ht="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ht="15.75" customHeight="1" thickBot="1">
      <c r="A30" s="49" t="s">
        <v>45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979936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7">SUM(D5:M5)</f>
        <v>979936</v>
      </c>
      <c r="O5" s="31">
        <f aca="true" t="shared" si="2" ref="O5:O27">(N5/O$29)</f>
        <v>3919.744</v>
      </c>
      <c r="P5" s="6"/>
    </row>
    <row r="6" spans="1:16" ht="15">
      <c r="A6" s="12"/>
      <c r="B6" s="23">
        <v>311</v>
      </c>
      <c r="C6" s="19" t="s">
        <v>2</v>
      </c>
      <c r="D6" s="43">
        <v>880194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880194</v>
      </c>
      <c r="O6" s="44">
        <f t="shared" si="2"/>
        <v>3520.776</v>
      </c>
      <c r="P6" s="9"/>
    </row>
    <row r="7" spans="1:16" ht="15">
      <c r="A7" s="12"/>
      <c r="B7" s="23">
        <v>312.1</v>
      </c>
      <c r="C7" s="19" t="s">
        <v>10</v>
      </c>
      <c r="D7" s="43">
        <v>31134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31134</v>
      </c>
      <c r="O7" s="44">
        <f t="shared" si="2"/>
        <v>124.536</v>
      </c>
      <c r="P7" s="9"/>
    </row>
    <row r="8" spans="1:16" ht="15">
      <c r="A8" s="12"/>
      <c r="B8" s="23">
        <v>315</v>
      </c>
      <c r="C8" s="19" t="s">
        <v>11</v>
      </c>
      <c r="D8" s="43">
        <v>59963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59963</v>
      </c>
      <c r="O8" s="44">
        <f t="shared" si="2"/>
        <v>239.852</v>
      </c>
      <c r="P8" s="9"/>
    </row>
    <row r="9" spans="1:16" ht="15">
      <c r="A9" s="12"/>
      <c r="B9" s="23">
        <v>316</v>
      </c>
      <c r="C9" s="19" t="s">
        <v>12</v>
      </c>
      <c r="D9" s="43">
        <v>8645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8645</v>
      </c>
      <c r="O9" s="44">
        <f t="shared" si="2"/>
        <v>34.58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SUM(D11:D13)</f>
        <v>103033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103033</v>
      </c>
      <c r="O10" s="42">
        <f t="shared" si="2"/>
        <v>412.132</v>
      </c>
      <c r="P10" s="10"/>
    </row>
    <row r="11" spans="1:16" ht="15">
      <c r="A11" s="12"/>
      <c r="B11" s="23">
        <v>322</v>
      </c>
      <c r="C11" s="19" t="s">
        <v>0</v>
      </c>
      <c r="D11" s="43">
        <v>32232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32232</v>
      </c>
      <c r="O11" s="44">
        <f t="shared" si="2"/>
        <v>128.928</v>
      </c>
      <c r="P11" s="9"/>
    </row>
    <row r="12" spans="1:16" ht="15">
      <c r="A12" s="12"/>
      <c r="B12" s="23">
        <v>323.1</v>
      </c>
      <c r="C12" s="19" t="s">
        <v>14</v>
      </c>
      <c r="D12" s="43">
        <v>65488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65488</v>
      </c>
      <c r="O12" s="44">
        <f t="shared" si="2"/>
        <v>261.952</v>
      </c>
      <c r="P12" s="9"/>
    </row>
    <row r="13" spans="1:16" ht="15">
      <c r="A13" s="12"/>
      <c r="B13" s="23">
        <v>323.7</v>
      </c>
      <c r="C13" s="19" t="s">
        <v>15</v>
      </c>
      <c r="D13" s="43">
        <v>5313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5313</v>
      </c>
      <c r="O13" s="44">
        <f t="shared" si="2"/>
        <v>21.252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SUM(D15:D17)</f>
        <v>22292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22292</v>
      </c>
      <c r="O14" s="42">
        <f t="shared" si="2"/>
        <v>89.168</v>
      </c>
      <c r="P14" s="10"/>
    </row>
    <row r="15" spans="1:16" ht="15">
      <c r="A15" s="12"/>
      <c r="B15" s="23">
        <v>335.12</v>
      </c>
      <c r="C15" s="19" t="s">
        <v>17</v>
      </c>
      <c r="D15" s="43">
        <v>4833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4833</v>
      </c>
      <c r="O15" s="44">
        <f t="shared" si="2"/>
        <v>19.332</v>
      </c>
      <c r="P15" s="9"/>
    </row>
    <row r="16" spans="1:16" ht="15">
      <c r="A16" s="12"/>
      <c r="B16" s="23">
        <v>335.15</v>
      </c>
      <c r="C16" s="19" t="s">
        <v>18</v>
      </c>
      <c r="D16" s="43">
        <v>336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336</v>
      </c>
      <c r="O16" s="44">
        <f t="shared" si="2"/>
        <v>1.344</v>
      </c>
      <c r="P16" s="9"/>
    </row>
    <row r="17" spans="1:16" ht="15">
      <c r="A17" s="12"/>
      <c r="B17" s="23">
        <v>335.18</v>
      </c>
      <c r="C17" s="19" t="s">
        <v>19</v>
      </c>
      <c r="D17" s="43">
        <v>17123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17123</v>
      </c>
      <c r="O17" s="44">
        <f t="shared" si="2"/>
        <v>68.492</v>
      </c>
      <c r="P17" s="9"/>
    </row>
    <row r="18" spans="1:16" ht="15.75">
      <c r="A18" s="27" t="s">
        <v>24</v>
      </c>
      <c r="B18" s="28"/>
      <c r="C18" s="29"/>
      <c r="D18" s="30">
        <f aca="true" t="shared" si="5" ref="D18:M18">SUM(D19:D20)</f>
        <v>16722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1782021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1798743</v>
      </c>
      <c r="O18" s="42">
        <f t="shared" si="2"/>
        <v>7194.972</v>
      </c>
      <c r="P18" s="10"/>
    </row>
    <row r="19" spans="1:16" ht="15">
      <c r="A19" s="12"/>
      <c r="B19" s="23">
        <v>343.6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1782021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1782021</v>
      </c>
      <c r="O19" s="44">
        <f t="shared" si="2"/>
        <v>7128.084</v>
      </c>
      <c r="P19" s="9"/>
    </row>
    <row r="20" spans="1:16" ht="15">
      <c r="A20" s="12"/>
      <c r="B20" s="23">
        <v>346.9</v>
      </c>
      <c r="C20" s="19" t="s">
        <v>41</v>
      </c>
      <c r="D20" s="43">
        <v>16722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16722</v>
      </c>
      <c r="O20" s="44">
        <f t="shared" si="2"/>
        <v>66.888</v>
      </c>
      <c r="P20" s="9"/>
    </row>
    <row r="21" spans="1:16" ht="15.75">
      <c r="A21" s="27" t="s">
        <v>3</v>
      </c>
      <c r="B21" s="28"/>
      <c r="C21" s="29"/>
      <c r="D21" s="30">
        <f aca="true" t="shared" si="6" ref="D21:M21">SUM(D22:D24)</f>
        <v>42159</v>
      </c>
      <c r="E21" s="30">
        <f t="shared" si="6"/>
        <v>550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29825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72534</v>
      </c>
      <c r="O21" s="42">
        <f t="shared" si="2"/>
        <v>290.136</v>
      </c>
      <c r="P21" s="10"/>
    </row>
    <row r="22" spans="1:16" ht="15">
      <c r="A22" s="12"/>
      <c r="B22" s="23">
        <v>361.1</v>
      </c>
      <c r="C22" s="19" t="s">
        <v>29</v>
      </c>
      <c r="D22" s="43">
        <v>9568</v>
      </c>
      <c r="E22" s="43">
        <v>0</v>
      </c>
      <c r="F22" s="43">
        <v>0</v>
      </c>
      <c r="G22" s="43">
        <v>0</v>
      </c>
      <c r="H22" s="43">
        <v>0</v>
      </c>
      <c r="I22" s="43">
        <v>1840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11408</v>
      </c>
      <c r="O22" s="44">
        <f t="shared" si="2"/>
        <v>45.632</v>
      </c>
      <c r="P22" s="9"/>
    </row>
    <row r="23" spans="1:16" ht="15">
      <c r="A23" s="12"/>
      <c r="B23" s="23">
        <v>366</v>
      </c>
      <c r="C23" s="19" t="s">
        <v>43</v>
      </c>
      <c r="D23" s="43">
        <v>150</v>
      </c>
      <c r="E23" s="43">
        <v>550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700</v>
      </c>
      <c r="O23" s="44">
        <f t="shared" si="2"/>
        <v>2.8</v>
      </c>
      <c r="P23" s="9"/>
    </row>
    <row r="24" spans="1:16" ht="15">
      <c r="A24" s="12"/>
      <c r="B24" s="23">
        <v>369.9</v>
      </c>
      <c r="C24" s="19" t="s">
        <v>30</v>
      </c>
      <c r="D24" s="43">
        <v>32441</v>
      </c>
      <c r="E24" s="43">
        <v>0</v>
      </c>
      <c r="F24" s="43">
        <v>0</v>
      </c>
      <c r="G24" s="43">
        <v>0</v>
      </c>
      <c r="H24" s="43">
        <v>0</v>
      </c>
      <c r="I24" s="43">
        <v>27985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60426</v>
      </c>
      <c r="O24" s="44">
        <f t="shared" si="2"/>
        <v>241.704</v>
      </c>
      <c r="P24" s="9"/>
    </row>
    <row r="25" spans="1:16" ht="15.75">
      <c r="A25" s="27" t="s">
        <v>25</v>
      </c>
      <c r="B25" s="28"/>
      <c r="C25" s="29"/>
      <c r="D25" s="30">
        <f aca="true" t="shared" si="7" ref="D25:M25">SUM(D26:D26)</f>
        <v>295000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295000</v>
      </c>
      <c r="O25" s="42">
        <f t="shared" si="2"/>
        <v>1180</v>
      </c>
      <c r="P25" s="9"/>
    </row>
    <row r="26" spans="1:16" ht="15.75" thickBot="1">
      <c r="A26" s="12"/>
      <c r="B26" s="23">
        <v>381</v>
      </c>
      <c r="C26" s="19" t="s">
        <v>31</v>
      </c>
      <c r="D26" s="43">
        <v>295000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295000</v>
      </c>
      <c r="O26" s="44">
        <f t="shared" si="2"/>
        <v>1180</v>
      </c>
      <c r="P26" s="9"/>
    </row>
    <row r="27" spans="1:119" ht="16.5" thickBot="1">
      <c r="A27" s="13" t="s">
        <v>27</v>
      </c>
      <c r="B27" s="21"/>
      <c r="C27" s="20"/>
      <c r="D27" s="14">
        <f>SUM(D5,D10,D14,D18,D21,D25)</f>
        <v>1459142</v>
      </c>
      <c r="E27" s="14">
        <f aca="true" t="shared" si="8" ref="E27:M27">SUM(E5,E10,E14,E18,E21,E25)</f>
        <v>550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1811846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3271538</v>
      </c>
      <c r="O27" s="36">
        <f t="shared" si="2"/>
        <v>13086.152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45" t="s">
        <v>47</v>
      </c>
      <c r="M29" s="45"/>
      <c r="N29" s="45"/>
      <c r="O29" s="40">
        <v>250</v>
      </c>
    </row>
    <row r="30" spans="1:15" ht="1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15.75" customHeight="1" thickBot="1">
      <c r="A31" s="49" t="s">
        <v>45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1070185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8">SUM(D5:M5)</f>
        <v>1070185</v>
      </c>
      <c r="O5" s="31">
        <f aca="true" t="shared" si="2" ref="O5:O28">(N5/O$30)</f>
        <v>4246.765873015873</v>
      </c>
      <c r="P5" s="6"/>
    </row>
    <row r="6" spans="1:16" ht="15">
      <c r="A6" s="12"/>
      <c r="B6" s="23">
        <v>311</v>
      </c>
      <c r="C6" s="19" t="s">
        <v>2</v>
      </c>
      <c r="D6" s="43">
        <v>958335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958335</v>
      </c>
      <c r="O6" s="44">
        <f t="shared" si="2"/>
        <v>3802.9166666666665</v>
      </c>
      <c r="P6" s="9"/>
    </row>
    <row r="7" spans="1:16" ht="15">
      <c r="A7" s="12"/>
      <c r="B7" s="23">
        <v>312.1</v>
      </c>
      <c r="C7" s="19" t="s">
        <v>10</v>
      </c>
      <c r="D7" s="43">
        <v>31382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31382</v>
      </c>
      <c r="O7" s="44">
        <f t="shared" si="2"/>
        <v>124.53174603174604</v>
      </c>
      <c r="P7" s="9"/>
    </row>
    <row r="8" spans="1:16" ht="15">
      <c r="A8" s="12"/>
      <c r="B8" s="23">
        <v>315</v>
      </c>
      <c r="C8" s="19" t="s">
        <v>11</v>
      </c>
      <c r="D8" s="43">
        <v>68716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68716</v>
      </c>
      <c r="O8" s="44">
        <f t="shared" si="2"/>
        <v>272.6825396825397</v>
      </c>
      <c r="P8" s="9"/>
    </row>
    <row r="9" spans="1:16" ht="15">
      <c r="A9" s="12"/>
      <c r="B9" s="23">
        <v>316</v>
      </c>
      <c r="C9" s="19" t="s">
        <v>12</v>
      </c>
      <c r="D9" s="43">
        <v>11752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11752</v>
      </c>
      <c r="O9" s="44">
        <f t="shared" si="2"/>
        <v>46.63492063492063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SUM(D11:D13)</f>
        <v>65696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65696</v>
      </c>
      <c r="O10" s="42">
        <f t="shared" si="2"/>
        <v>260.6984126984127</v>
      </c>
      <c r="P10" s="10"/>
    </row>
    <row r="11" spans="1:16" ht="15">
      <c r="A11" s="12"/>
      <c r="B11" s="23">
        <v>322</v>
      </c>
      <c r="C11" s="19" t="s">
        <v>0</v>
      </c>
      <c r="D11" s="43">
        <v>20933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20933</v>
      </c>
      <c r="O11" s="44">
        <f t="shared" si="2"/>
        <v>83.06746031746032</v>
      </c>
      <c r="P11" s="9"/>
    </row>
    <row r="12" spans="1:16" ht="15">
      <c r="A12" s="12"/>
      <c r="B12" s="23">
        <v>323.1</v>
      </c>
      <c r="C12" s="19" t="s">
        <v>14</v>
      </c>
      <c r="D12" s="43">
        <v>39711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39711</v>
      </c>
      <c r="O12" s="44">
        <f t="shared" si="2"/>
        <v>157.58333333333334</v>
      </c>
      <c r="P12" s="9"/>
    </row>
    <row r="13" spans="1:16" ht="15">
      <c r="A13" s="12"/>
      <c r="B13" s="23">
        <v>323.7</v>
      </c>
      <c r="C13" s="19" t="s">
        <v>15</v>
      </c>
      <c r="D13" s="43">
        <v>5052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5052</v>
      </c>
      <c r="O13" s="44">
        <f t="shared" si="2"/>
        <v>20.047619047619047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SUM(D15:D17)</f>
        <v>21299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21299</v>
      </c>
      <c r="O14" s="42">
        <f t="shared" si="2"/>
        <v>84.51984126984127</v>
      </c>
      <c r="P14" s="10"/>
    </row>
    <row r="15" spans="1:16" ht="15">
      <c r="A15" s="12"/>
      <c r="B15" s="23">
        <v>335.12</v>
      </c>
      <c r="C15" s="19" t="s">
        <v>17</v>
      </c>
      <c r="D15" s="43">
        <v>4589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4589</v>
      </c>
      <c r="O15" s="44">
        <f t="shared" si="2"/>
        <v>18.21031746031746</v>
      </c>
      <c r="P15" s="9"/>
    </row>
    <row r="16" spans="1:16" ht="15">
      <c r="A16" s="12"/>
      <c r="B16" s="23">
        <v>335.15</v>
      </c>
      <c r="C16" s="19" t="s">
        <v>18</v>
      </c>
      <c r="D16" s="43">
        <v>336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336</v>
      </c>
      <c r="O16" s="44">
        <f t="shared" si="2"/>
        <v>1.3333333333333333</v>
      </c>
      <c r="P16" s="9"/>
    </row>
    <row r="17" spans="1:16" ht="15">
      <c r="A17" s="12"/>
      <c r="B17" s="23">
        <v>335.18</v>
      </c>
      <c r="C17" s="19" t="s">
        <v>19</v>
      </c>
      <c r="D17" s="43">
        <v>16374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16374</v>
      </c>
      <c r="O17" s="44">
        <f t="shared" si="2"/>
        <v>64.97619047619048</v>
      </c>
      <c r="P17" s="9"/>
    </row>
    <row r="18" spans="1:16" ht="15.75">
      <c r="A18" s="27" t="s">
        <v>24</v>
      </c>
      <c r="B18" s="28"/>
      <c r="C18" s="29"/>
      <c r="D18" s="30">
        <f aca="true" t="shared" si="5" ref="D18:M18">SUM(D19:D21)</f>
        <v>28361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1789978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1818339</v>
      </c>
      <c r="O18" s="42">
        <f t="shared" si="2"/>
        <v>7215.630952380952</v>
      </c>
      <c r="P18" s="10"/>
    </row>
    <row r="19" spans="1:16" ht="15">
      <c r="A19" s="12"/>
      <c r="B19" s="23">
        <v>343.6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1789978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1789978</v>
      </c>
      <c r="O19" s="44">
        <f t="shared" si="2"/>
        <v>7103.087301587301</v>
      </c>
      <c r="P19" s="9"/>
    </row>
    <row r="20" spans="1:16" ht="15">
      <c r="A20" s="12"/>
      <c r="B20" s="23">
        <v>346.9</v>
      </c>
      <c r="C20" s="19" t="s">
        <v>41</v>
      </c>
      <c r="D20" s="43">
        <v>26111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26111</v>
      </c>
      <c r="O20" s="44">
        <f t="shared" si="2"/>
        <v>103.61507936507937</v>
      </c>
      <c r="P20" s="9"/>
    </row>
    <row r="21" spans="1:16" ht="15">
      <c r="A21" s="12"/>
      <c r="B21" s="23">
        <v>347.1</v>
      </c>
      <c r="C21" s="19" t="s">
        <v>42</v>
      </c>
      <c r="D21" s="43">
        <v>2250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2250</v>
      </c>
      <c r="O21" s="44">
        <f t="shared" si="2"/>
        <v>8.928571428571429</v>
      </c>
      <c r="P21" s="9"/>
    </row>
    <row r="22" spans="1:16" ht="15.75">
      <c r="A22" s="27" t="s">
        <v>3</v>
      </c>
      <c r="B22" s="28"/>
      <c r="C22" s="29"/>
      <c r="D22" s="30">
        <f aca="true" t="shared" si="6" ref="D22:M22">SUM(D23:D25)</f>
        <v>9302</v>
      </c>
      <c r="E22" s="30">
        <f t="shared" si="6"/>
        <v>84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9386</v>
      </c>
      <c r="O22" s="42">
        <f t="shared" si="2"/>
        <v>37.24603174603175</v>
      </c>
      <c r="P22" s="10"/>
    </row>
    <row r="23" spans="1:16" ht="15">
      <c r="A23" s="12"/>
      <c r="B23" s="23">
        <v>361.1</v>
      </c>
      <c r="C23" s="19" t="s">
        <v>29</v>
      </c>
      <c r="D23" s="43">
        <v>3786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3786</v>
      </c>
      <c r="O23" s="44">
        <f t="shared" si="2"/>
        <v>15.023809523809524</v>
      </c>
      <c r="P23" s="9"/>
    </row>
    <row r="24" spans="1:16" ht="15">
      <c r="A24" s="12"/>
      <c r="B24" s="23">
        <v>366</v>
      </c>
      <c r="C24" s="19" t="s">
        <v>43</v>
      </c>
      <c r="D24" s="43">
        <v>0</v>
      </c>
      <c r="E24" s="43">
        <v>84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84</v>
      </c>
      <c r="O24" s="44">
        <f t="shared" si="2"/>
        <v>0.3333333333333333</v>
      </c>
      <c r="P24" s="9"/>
    </row>
    <row r="25" spans="1:16" ht="15">
      <c r="A25" s="12"/>
      <c r="B25" s="23">
        <v>369.9</v>
      </c>
      <c r="C25" s="19" t="s">
        <v>30</v>
      </c>
      <c r="D25" s="43">
        <v>5516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5516</v>
      </c>
      <c r="O25" s="44">
        <f t="shared" si="2"/>
        <v>21.88888888888889</v>
      </c>
      <c r="P25" s="9"/>
    </row>
    <row r="26" spans="1:16" ht="15.75">
      <c r="A26" s="27" t="s">
        <v>25</v>
      </c>
      <c r="B26" s="28"/>
      <c r="C26" s="29"/>
      <c r="D26" s="30">
        <f aca="true" t="shared" si="7" ref="D26:M26">SUM(D27:D27)</f>
        <v>50000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1"/>
        <v>50000</v>
      </c>
      <c r="O26" s="42">
        <f t="shared" si="2"/>
        <v>198.4126984126984</v>
      </c>
      <c r="P26" s="9"/>
    </row>
    <row r="27" spans="1:16" ht="15.75" thickBot="1">
      <c r="A27" s="12"/>
      <c r="B27" s="23">
        <v>381</v>
      </c>
      <c r="C27" s="19" t="s">
        <v>31</v>
      </c>
      <c r="D27" s="43">
        <v>50000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50000</v>
      </c>
      <c r="O27" s="44">
        <f t="shared" si="2"/>
        <v>198.4126984126984</v>
      </c>
      <c r="P27" s="9"/>
    </row>
    <row r="28" spans="1:119" ht="16.5" thickBot="1">
      <c r="A28" s="13" t="s">
        <v>27</v>
      </c>
      <c r="B28" s="21"/>
      <c r="C28" s="20"/>
      <c r="D28" s="14">
        <f>SUM(D5,D10,D14,D18,D22,D26)</f>
        <v>1244843</v>
      </c>
      <c r="E28" s="14">
        <f aca="true" t="shared" si="8" ref="E28:M28">SUM(E5,E10,E14,E18,E22,E26)</f>
        <v>84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1789978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3034905</v>
      </c>
      <c r="O28" s="36">
        <f t="shared" si="2"/>
        <v>12043.27380952381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5" t="s">
        <v>44</v>
      </c>
      <c r="M30" s="45"/>
      <c r="N30" s="45"/>
      <c r="O30" s="40">
        <v>252</v>
      </c>
    </row>
    <row r="31" spans="1:15" ht="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5" ht="15.75" thickBot="1">
      <c r="A32" s="49" t="s">
        <v>45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1070744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5">SUM(D5:M5)</f>
        <v>1070744</v>
      </c>
      <c r="O5" s="31">
        <f aca="true" t="shared" si="2" ref="O5:O25">(N5/O$27)</f>
        <v>3980.460966542751</v>
      </c>
      <c r="P5" s="6"/>
    </row>
    <row r="6" spans="1:16" ht="15">
      <c r="A6" s="12"/>
      <c r="B6" s="23">
        <v>311</v>
      </c>
      <c r="C6" s="19" t="s">
        <v>2</v>
      </c>
      <c r="D6" s="43">
        <v>959496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959496</v>
      </c>
      <c r="O6" s="44">
        <f t="shared" si="2"/>
        <v>3566.8996282527883</v>
      </c>
      <c r="P6" s="9"/>
    </row>
    <row r="7" spans="1:16" ht="15">
      <c r="A7" s="12"/>
      <c r="B7" s="23">
        <v>312.1</v>
      </c>
      <c r="C7" s="19" t="s">
        <v>10</v>
      </c>
      <c r="D7" s="43">
        <v>31822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31822</v>
      </c>
      <c r="O7" s="44">
        <f t="shared" si="2"/>
        <v>118.29739776951673</v>
      </c>
      <c r="P7" s="9"/>
    </row>
    <row r="8" spans="1:16" ht="15">
      <c r="A8" s="12"/>
      <c r="B8" s="23">
        <v>315</v>
      </c>
      <c r="C8" s="19" t="s">
        <v>11</v>
      </c>
      <c r="D8" s="43">
        <v>64221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64221</v>
      </c>
      <c r="O8" s="44">
        <f t="shared" si="2"/>
        <v>238.73977695167287</v>
      </c>
      <c r="P8" s="9"/>
    </row>
    <row r="9" spans="1:16" ht="15">
      <c r="A9" s="12"/>
      <c r="B9" s="23">
        <v>316</v>
      </c>
      <c r="C9" s="19" t="s">
        <v>12</v>
      </c>
      <c r="D9" s="43">
        <v>15205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15205</v>
      </c>
      <c r="O9" s="44">
        <f t="shared" si="2"/>
        <v>56.52416356877323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SUM(D11:D13)</f>
        <v>102716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102716</v>
      </c>
      <c r="O10" s="42">
        <f t="shared" si="2"/>
        <v>381.8438661710037</v>
      </c>
      <c r="P10" s="10"/>
    </row>
    <row r="11" spans="1:16" ht="15">
      <c r="A11" s="12"/>
      <c r="B11" s="23">
        <v>322</v>
      </c>
      <c r="C11" s="19" t="s">
        <v>0</v>
      </c>
      <c r="D11" s="43">
        <v>23885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23885</v>
      </c>
      <c r="O11" s="44">
        <f t="shared" si="2"/>
        <v>88.7918215613383</v>
      </c>
      <c r="P11" s="9"/>
    </row>
    <row r="12" spans="1:16" ht="15">
      <c r="A12" s="12"/>
      <c r="B12" s="23">
        <v>323.1</v>
      </c>
      <c r="C12" s="19" t="s">
        <v>14</v>
      </c>
      <c r="D12" s="43">
        <v>74667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74667</v>
      </c>
      <c r="O12" s="44">
        <f t="shared" si="2"/>
        <v>277.5724907063197</v>
      </c>
      <c r="P12" s="9"/>
    </row>
    <row r="13" spans="1:16" ht="15">
      <c r="A13" s="12"/>
      <c r="B13" s="23">
        <v>323.7</v>
      </c>
      <c r="C13" s="19" t="s">
        <v>15</v>
      </c>
      <c r="D13" s="43">
        <v>4164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4164</v>
      </c>
      <c r="O13" s="44">
        <f t="shared" si="2"/>
        <v>15.479553903345725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SUM(D15:D17)</f>
        <v>21278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21278</v>
      </c>
      <c r="O14" s="42">
        <f t="shared" si="2"/>
        <v>79.1003717472119</v>
      </c>
      <c r="P14" s="10"/>
    </row>
    <row r="15" spans="1:16" ht="15">
      <c r="A15" s="12"/>
      <c r="B15" s="23">
        <v>335.12</v>
      </c>
      <c r="C15" s="19" t="s">
        <v>17</v>
      </c>
      <c r="D15" s="43">
        <v>4507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4507</v>
      </c>
      <c r="O15" s="44">
        <f t="shared" si="2"/>
        <v>16.7546468401487</v>
      </c>
      <c r="P15" s="9"/>
    </row>
    <row r="16" spans="1:16" ht="15">
      <c r="A16" s="12"/>
      <c r="B16" s="23">
        <v>335.15</v>
      </c>
      <c r="C16" s="19" t="s">
        <v>18</v>
      </c>
      <c r="D16" s="43">
        <v>338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338</v>
      </c>
      <c r="O16" s="44">
        <f t="shared" si="2"/>
        <v>1.2565055762081785</v>
      </c>
      <c r="P16" s="9"/>
    </row>
    <row r="17" spans="1:16" ht="15">
      <c r="A17" s="12"/>
      <c r="B17" s="23">
        <v>335.18</v>
      </c>
      <c r="C17" s="19" t="s">
        <v>19</v>
      </c>
      <c r="D17" s="43">
        <v>16433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16433</v>
      </c>
      <c r="O17" s="44">
        <f t="shared" si="2"/>
        <v>61.089219330855016</v>
      </c>
      <c r="P17" s="9"/>
    </row>
    <row r="18" spans="1:16" ht="15.75">
      <c r="A18" s="27" t="s">
        <v>24</v>
      </c>
      <c r="B18" s="28"/>
      <c r="C18" s="29"/>
      <c r="D18" s="30">
        <f aca="true" t="shared" si="5" ref="D18:M18">SUM(D19:D19)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1807610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1807610</v>
      </c>
      <c r="O18" s="42">
        <f t="shared" si="2"/>
        <v>6719.739776951673</v>
      </c>
      <c r="P18" s="10"/>
    </row>
    <row r="19" spans="1:16" ht="15">
      <c r="A19" s="12"/>
      <c r="B19" s="23">
        <v>343.6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1807610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1807610</v>
      </c>
      <c r="O19" s="44">
        <f t="shared" si="2"/>
        <v>6719.739776951673</v>
      </c>
      <c r="P19" s="9"/>
    </row>
    <row r="20" spans="1:16" ht="15.75">
      <c r="A20" s="27" t="s">
        <v>3</v>
      </c>
      <c r="B20" s="28"/>
      <c r="C20" s="29"/>
      <c r="D20" s="30">
        <f aca="true" t="shared" si="6" ref="D20:M20">SUM(D21:D22)</f>
        <v>50451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368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50819</v>
      </c>
      <c r="O20" s="42">
        <f t="shared" si="2"/>
        <v>188.9182156133829</v>
      </c>
      <c r="P20" s="10"/>
    </row>
    <row r="21" spans="1:16" ht="15">
      <c r="A21" s="12"/>
      <c r="B21" s="23">
        <v>361.1</v>
      </c>
      <c r="C21" s="19" t="s">
        <v>29</v>
      </c>
      <c r="D21" s="43">
        <v>7743</v>
      </c>
      <c r="E21" s="43">
        <v>0</v>
      </c>
      <c r="F21" s="43">
        <v>0</v>
      </c>
      <c r="G21" s="43">
        <v>0</v>
      </c>
      <c r="H21" s="43">
        <v>0</v>
      </c>
      <c r="I21" s="43">
        <v>368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8111</v>
      </c>
      <c r="O21" s="44">
        <f t="shared" si="2"/>
        <v>30.152416356877325</v>
      </c>
      <c r="P21" s="9"/>
    </row>
    <row r="22" spans="1:16" ht="15">
      <c r="A22" s="12"/>
      <c r="B22" s="23">
        <v>369.9</v>
      </c>
      <c r="C22" s="19" t="s">
        <v>30</v>
      </c>
      <c r="D22" s="43">
        <v>42708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42708</v>
      </c>
      <c r="O22" s="44">
        <f t="shared" si="2"/>
        <v>158.76579925650557</v>
      </c>
      <c r="P22" s="9"/>
    </row>
    <row r="23" spans="1:16" ht="15.75">
      <c r="A23" s="27" t="s">
        <v>25</v>
      </c>
      <c r="B23" s="28"/>
      <c r="C23" s="29"/>
      <c r="D23" s="30">
        <f aca="true" t="shared" si="7" ref="D23:M23">SUM(D24:D24)</f>
        <v>50000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1"/>
        <v>50000</v>
      </c>
      <c r="O23" s="42">
        <f t="shared" si="2"/>
        <v>185.87360594795538</v>
      </c>
      <c r="P23" s="9"/>
    </row>
    <row r="24" spans="1:16" ht="15.75" thickBot="1">
      <c r="A24" s="12"/>
      <c r="B24" s="23">
        <v>381</v>
      </c>
      <c r="C24" s="19" t="s">
        <v>31</v>
      </c>
      <c r="D24" s="43">
        <v>50000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50000</v>
      </c>
      <c r="O24" s="44">
        <f t="shared" si="2"/>
        <v>185.87360594795538</v>
      </c>
      <c r="P24" s="9"/>
    </row>
    <row r="25" spans="1:119" ht="16.5" thickBot="1">
      <c r="A25" s="13" t="s">
        <v>27</v>
      </c>
      <c r="B25" s="21"/>
      <c r="C25" s="20"/>
      <c r="D25" s="14">
        <f>SUM(D5,D10,D14,D18,D20,D23)</f>
        <v>1295189</v>
      </c>
      <c r="E25" s="14">
        <f aca="true" t="shared" si="8" ref="E25:M25">SUM(E5,E10,E14,E18,E20,E23)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1807978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3103167</v>
      </c>
      <c r="O25" s="36">
        <f t="shared" si="2"/>
        <v>11535.936802973978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38</v>
      </c>
      <c r="M27" s="45"/>
      <c r="N27" s="45"/>
      <c r="O27" s="40">
        <v>269</v>
      </c>
    </row>
    <row r="28" spans="1:15" ht="1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5" ht="15.75" customHeight="1" thickBot="1">
      <c r="A29" s="49" t="s">
        <v>45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sheetProtection/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1042964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6">SUM(D5:M5)</f>
        <v>1042964</v>
      </c>
      <c r="O5" s="31">
        <f aca="true" t="shared" si="2" ref="O5:O26">(N5/O$28)</f>
        <v>3920.9172932330825</v>
      </c>
      <c r="P5" s="6"/>
    </row>
    <row r="6" spans="1:16" ht="15">
      <c r="A6" s="12"/>
      <c r="B6" s="23">
        <v>311</v>
      </c>
      <c r="C6" s="19" t="s">
        <v>2</v>
      </c>
      <c r="D6" s="43">
        <v>950356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950356</v>
      </c>
      <c r="O6" s="44">
        <f t="shared" si="2"/>
        <v>3572.7669172932333</v>
      </c>
      <c r="P6" s="9"/>
    </row>
    <row r="7" spans="1:16" ht="15">
      <c r="A7" s="12"/>
      <c r="B7" s="23">
        <v>312.1</v>
      </c>
      <c r="C7" s="19" t="s">
        <v>10</v>
      </c>
      <c r="D7" s="43">
        <v>30731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30731</v>
      </c>
      <c r="O7" s="44">
        <f t="shared" si="2"/>
        <v>115.53007518796993</v>
      </c>
      <c r="P7" s="9"/>
    </row>
    <row r="8" spans="1:16" ht="15">
      <c r="A8" s="12"/>
      <c r="B8" s="23">
        <v>315</v>
      </c>
      <c r="C8" s="19" t="s">
        <v>11</v>
      </c>
      <c r="D8" s="43">
        <v>48641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48641</v>
      </c>
      <c r="O8" s="44">
        <f t="shared" si="2"/>
        <v>182.8609022556391</v>
      </c>
      <c r="P8" s="9"/>
    </row>
    <row r="9" spans="1:16" ht="15">
      <c r="A9" s="12"/>
      <c r="B9" s="23">
        <v>316</v>
      </c>
      <c r="C9" s="19" t="s">
        <v>12</v>
      </c>
      <c r="D9" s="43">
        <v>13236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13236</v>
      </c>
      <c r="O9" s="44">
        <f t="shared" si="2"/>
        <v>49.7593984962406</v>
      </c>
      <c r="P9" s="9"/>
    </row>
    <row r="10" spans="1:16" ht="15.75">
      <c r="A10" s="27" t="s">
        <v>51</v>
      </c>
      <c r="B10" s="28"/>
      <c r="C10" s="29"/>
      <c r="D10" s="30">
        <f aca="true" t="shared" si="3" ref="D10:M10">SUM(D11:D13)</f>
        <v>96492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96492</v>
      </c>
      <c r="O10" s="42">
        <f t="shared" si="2"/>
        <v>362.7518796992481</v>
      </c>
      <c r="P10" s="10"/>
    </row>
    <row r="11" spans="1:16" ht="15">
      <c r="A11" s="12"/>
      <c r="B11" s="23">
        <v>322</v>
      </c>
      <c r="C11" s="19" t="s">
        <v>0</v>
      </c>
      <c r="D11" s="43">
        <v>39746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39746</v>
      </c>
      <c r="O11" s="44">
        <f t="shared" si="2"/>
        <v>149.42105263157896</v>
      </c>
      <c r="P11" s="9"/>
    </row>
    <row r="12" spans="1:16" ht="15">
      <c r="A12" s="12"/>
      <c r="B12" s="23">
        <v>323.1</v>
      </c>
      <c r="C12" s="19" t="s">
        <v>14</v>
      </c>
      <c r="D12" s="43">
        <v>54549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54549</v>
      </c>
      <c r="O12" s="44">
        <f t="shared" si="2"/>
        <v>205.07142857142858</v>
      </c>
      <c r="P12" s="9"/>
    </row>
    <row r="13" spans="1:16" ht="15">
      <c r="A13" s="12"/>
      <c r="B13" s="23">
        <v>323.7</v>
      </c>
      <c r="C13" s="19" t="s">
        <v>15</v>
      </c>
      <c r="D13" s="43">
        <v>2197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2197</v>
      </c>
      <c r="O13" s="44">
        <f t="shared" si="2"/>
        <v>8.259398496240602</v>
      </c>
      <c r="P13" s="9"/>
    </row>
    <row r="14" spans="1:16" ht="15.75">
      <c r="A14" s="27" t="s">
        <v>16</v>
      </c>
      <c r="B14" s="28"/>
      <c r="C14" s="29"/>
      <c r="D14" s="30">
        <f aca="true" t="shared" si="4" ref="D14:M14">SUM(D15:D18)</f>
        <v>62467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62467</v>
      </c>
      <c r="O14" s="42">
        <f t="shared" si="2"/>
        <v>234.83834586466165</v>
      </c>
      <c r="P14" s="10"/>
    </row>
    <row r="15" spans="1:16" ht="15">
      <c r="A15" s="12"/>
      <c r="B15" s="23">
        <v>331.9</v>
      </c>
      <c r="C15" s="19" t="s">
        <v>53</v>
      </c>
      <c r="D15" s="43">
        <v>7623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7623</v>
      </c>
      <c r="O15" s="44">
        <f t="shared" si="2"/>
        <v>28.657894736842106</v>
      </c>
      <c r="P15" s="9"/>
    </row>
    <row r="16" spans="1:16" ht="15">
      <c r="A16" s="12"/>
      <c r="B16" s="23">
        <v>335.12</v>
      </c>
      <c r="C16" s="19" t="s">
        <v>17</v>
      </c>
      <c r="D16" s="43">
        <v>5277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5277</v>
      </c>
      <c r="O16" s="44">
        <f t="shared" si="2"/>
        <v>19.838345864661655</v>
      </c>
      <c r="P16" s="9"/>
    </row>
    <row r="17" spans="1:16" ht="15">
      <c r="A17" s="12"/>
      <c r="B17" s="23">
        <v>335.16</v>
      </c>
      <c r="C17" s="19" t="s">
        <v>54</v>
      </c>
      <c r="D17" s="43">
        <v>16381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16381</v>
      </c>
      <c r="O17" s="44">
        <f t="shared" si="2"/>
        <v>61.58270676691729</v>
      </c>
      <c r="P17" s="9"/>
    </row>
    <row r="18" spans="1:16" ht="15">
      <c r="A18" s="12"/>
      <c r="B18" s="23">
        <v>335.9</v>
      </c>
      <c r="C18" s="19" t="s">
        <v>55</v>
      </c>
      <c r="D18" s="43">
        <v>33186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33186</v>
      </c>
      <c r="O18" s="44">
        <f t="shared" si="2"/>
        <v>124.7593984962406</v>
      </c>
      <c r="P18" s="9"/>
    </row>
    <row r="19" spans="1:16" ht="15.75">
      <c r="A19" s="27" t="s">
        <v>24</v>
      </c>
      <c r="B19" s="28"/>
      <c r="C19" s="29"/>
      <c r="D19" s="30">
        <f aca="true" t="shared" si="5" ref="D19:M19">SUM(D20:D20)</f>
        <v>1370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1370288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1371658</v>
      </c>
      <c r="O19" s="42">
        <f t="shared" si="2"/>
        <v>5156.609022556391</v>
      </c>
      <c r="P19" s="10"/>
    </row>
    <row r="20" spans="1:16" ht="15">
      <c r="A20" s="12"/>
      <c r="B20" s="23">
        <v>343.6</v>
      </c>
      <c r="C20" s="19" t="s">
        <v>26</v>
      </c>
      <c r="D20" s="43">
        <v>1370</v>
      </c>
      <c r="E20" s="43">
        <v>0</v>
      </c>
      <c r="F20" s="43">
        <v>0</v>
      </c>
      <c r="G20" s="43">
        <v>0</v>
      </c>
      <c r="H20" s="43">
        <v>0</v>
      </c>
      <c r="I20" s="43">
        <v>1370288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1371658</v>
      </c>
      <c r="O20" s="44">
        <f t="shared" si="2"/>
        <v>5156.609022556391</v>
      </c>
      <c r="P20" s="9"/>
    </row>
    <row r="21" spans="1:16" ht="15.75">
      <c r="A21" s="27" t="s">
        <v>3</v>
      </c>
      <c r="B21" s="28"/>
      <c r="C21" s="29"/>
      <c r="D21" s="30">
        <f aca="true" t="shared" si="6" ref="D21:M21">SUM(D22:D25)</f>
        <v>99401</v>
      </c>
      <c r="E21" s="30">
        <f t="shared" si="6"/>
        <v>23783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2615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125799</v>
      </c>
      <c r="O21" s="42">
        <f t="shared" si="2"/>
        <v>472.92857142857144</v>
      </c>
      <c r="P21" s="10"/>
    </row>
    <row r="22" spans="1:16" ht="15">
      <c r="A22" s="12"/>
      <c r="B22" s="23">
        <v>361.1</v>
      </c>
      <c r="C22" s="19" t="s">
        <v>29</v>
      </c>
      <c r="D22" s="43">
        <v>96936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96936</v>
      </c>
      <c r="O22" s="44">
        <f t="shared" si="2"/>
        <v>364.42105263157896</v>
      </c>
      <c r="P22" s="9"/>
    </row>
    <row r="23" spans="1:16" ht="15">
      <c r="A23" s="12"/>
      <c r="B23" s="23">
        <v>361.2</v>
      </c>
      <c r="C23" s="19" t="s">
        <v>56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2615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2615</v>
      </c>
      <c r="O23" s="44">
        <f t="shared" si="2"/>
        <v>9.830827067669173</v>
      </c>
      <c r="P23" s="9"/>
    </row>
    <row r="24" spans="1:16" ht="15">
      <c r="A24" s="12"/>
      <c r="B24" s="23">
        <v>366</v>
      </c>
      <c r="C24" s="19" t="s">
        <v>43</v>
      </c>
      <c r="D24" s="43">
        <v>0</v>
      </c>
      <c r="E24" s="43">
        <v>23783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23783</v>
      </c>
      <c r="O24" s="44">
        <f t="shared" si="2"/>
        <v>89.40977443609023</v>
      </c>
      <c r="P24" s="9"/>
    </row>
    <row r="25" spans="1:16" ht="15.75" thickBot="1">
      <c r="A25" s="12"/>
      <c r="B25" s="23">
        <v>369.9</v>
      </c>
      <c r="C25" s="19" t="s">
        <v>30</v>
      </c>
      <c r="D25" s="43">
        <v>2465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2465</v>
      </c>
      <c r="O25" s="44">
        <f t="shared" si="2"/>
        <v>9.266917293233083</v>
      </c>
      <c r="P25" s="9"/>
    </row>
    <row r="26" spans="1:119" ht="16.5" thickBot="1">
      <c r="A26" s="13" t="s">
        <v>27</v>
      </c>
      <c r="B26" s="21"/>
      <c r="C26" s="20"/>
      <c r="D26" s="14">
        <f>SUM(D5,D10,D14,D19,D21)</f>
        <v>1302694</v>
      </c>
      <c r="E26" s="14">
        <f aca="true" t="shared" si="7" ref="E26:M26">SUM(E5,E10,E14,E19,E21)</f>
        <v>23783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1372903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2699380</v>
      </c>
      <c r="O26" s="36">
        <f t="shared" si="2"/>
        <v>10148.045112781954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57</v>
      </c>
      <c r="M28" s="45"/>
      <c r="N28" s="45"/>
      <c r="O28" s="40">
        <v>266</v>
      </c>
    </row>
    <row r="29" spans="1:15" ht="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ht="15.75" customHeight="1" thickBot="1">
      <c r="A30" s="49" t="s">
        <v>45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1104406</v>
      </c>
      <c r="E5" s="25">
        <f t="shared" si="0"/>
        <v>33825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3">SUM(D5:M5)</f>
        <v>1138231</v>
      </c>
      <c r="O5" s="31">
        <f aca="true" t="shared" si="2" ref="O5:O33">(N5/O$35)</f>
        <v>4139.021818181818</v>
      </c>
      <c r="P5" s="6"/>
    </row>
    <row r="6" spans="1:16" ht="15">
      <c r="A6" s="12"/>
      <c r="B6" s="23">
        <v>311</v>
      </c>
      <c r="C6" s="19" t="s">
        <v>2</v>
      </c>
      <c r="D6" s="43">
        <v>1077321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1077321</v>
      </c>
      <c r="O6" s="44">
        <f t="shared" si="2"/>
        <v>3917.530909090909</v>
      </c>
      <c r="P6" s="9"/>
    </row>
    <row r="7" spans="1:16" ht="15">
      <c r="A7" s="12"/>
      <c r="B7" s="23">
        <v>312.41</v>
      </c>
      <c r="C7" s="19" t="s">
        <v>81</v>
      </c>
      <c r="D7" s="43">
        <v>0</v>
      </c>
      <c r="E7" s="43">
        <v>23172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23172</v>
      </c>
      <c r="O7" s="44">
        <f t="shared" si="2"/>
        <v>84.26181818181819</v>
      </c>
      <c r="P7" s="9"/>
    </row>
    <row r="8" spans="1:16" ht="15">
      <c r="A8" s="12"/>
      <c r="B8" s="23">
        <v>312.42</v>
      </c>
      <c r="C8" s="19" t="s">
        <v>89</v>
      </c>
      <c r="D8" s="43">
        <v>0</v>
      </c>
      <c r="E8" s="43">
        <v>10653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10653</v>
      </c>
      <c r="O8" s="44">
        <f t="shared" si="2"/>
        <v>38.738181818181815</v>
      </c>
      <c r="P8" s="9"/>
    </row>
    <row r="9" spans="1:16" ht="15">
      <c r="A9" s="12"/>
      <c r="B9" s="23">
        <v>315</v>
      </c>
      <c r="C9" s="19" t="s">
        <v>59</v>
      </c>
      <c r="D9" s="43">
        <v>27085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27085</v>
      </c>
      <c r="O9" s="44">
        <f t="shared" si="2"/>
        <v>98.49090909090908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SUM(D11:D14)</f>
        <v>76482</v>
      </c>
      <c r="E10" s="30">
        <f t="shared" si="3"/>
        <v>96201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172683</v>
      </c>
      <c r="O10" s="42">
        <f t="shared" si="2"/>
        <v>627.9381818181819</v>
      </c>
      <c r="P10" s="10"/>
    </row>
    <row r="11" spans="1:16" ht="15">
      <c r="A11" s="12"/>
      <c r="B11" s="23">
        <v>322</v>
      </c>
      <c r="C11" s="19" t="s">
        <v>0</v>
      </c>
      <c r="D11" s="43">
        <v>0</v>
      </c>
      <c r="E11" s="43">
        <v>96201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96201</v>
      </c>
      <c r="O11" s="44">
        <f t="shared" si="2"/>
        <v>349.8218181818182</v>
      </c>
      <c r="P11" s="9"/>
    </row>
    <row r="12" spans="1:16" ht="15">
      <c r="A12" s="12"/>
      <c r="B12" s="23">
        <v>323.1</v>
      </c>
      <c r="C12" s="19" t="s">
        <v>14</v>
      </c>
      <c r="D12" s="43">
        <v>61978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61978</v>
      </c>
      <c r="O12" s="44">
        <f t="shared" si="2"/>
        <v>225.37454545454545</v>
      </c>
      <c r="P12" s="9"/>
    </row>
    <row r="13" spans="1:16" ht="15">
      <c r="A13" s="12"/>
      <c r="B13" s="23">
        <v>323.4</v>
      </c>
      <c r="C13" s="19" t="s">
        <v>52</v>
      </c>
      <c r="D13" s="43">
        <v>3201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3201</v>
      </c>
      <c r="O13" s="44">
        <f t="shared" si="2"/>
        <v>11.64</v>
      </c>
      <c r="P13" s="9"/>
    </row>
    <row r="14" spans="1:16" ht="15">
      <c r="A14" s="12"/>
      <c r="B14" s="23">
        <v>323.7</v>
      </c>
      <c r="C14" s="19" t="s">
        <v>15</v>
      </c>
      <c r="D14" s="43">
        <v>11303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11303</v>
      </c>
      <c r="O14" s="44">
        <f t="shared" si="2"/>
        <v>41.10181818181818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SUM(D16:D21)</f>
        <v>68577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68577</v>
      </c>
      <c r="O15" s="42">
        <f t="shared" si="2"/>
        <v>249.3709090909091</v>
      </c>
      <c r="P15" s="10"/>
    </row>
    <row r="16" spans="1:16" ht="15">
      <c r="A16" s="12"/>
      <c r="B16" s="23">
        <v>331.1</v>
      </c>
      <c r="C16" s="19" t="s">
        <v>86</v>
      </c>
      <c r="D16" s="43">
        <v>2214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2214</v>
      </c>
      <c r="O16" s="44">
        <f t="shared" si="2"/>
        <v>8.05090909090909</v>
      </c>
      <c r="P16" s="9"/>
    </row>
    <row r="17" spans="1:16" ht="15">
      <c r="A17" s="12"/>
      <c r="B17" s="23">
        <v>335.12</v>
      </c>
      <c r="C17" s="19" t="s">
        <v>61</v>
      </c>
      <c r="D17" s="43">
        <v>6040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6040</v>
      </c>
      <c r="O17" s="44">
        <f t="shared" si="2"/>
        <v>21.963636363636365</v>
      </c>
      <c r="P17" s="9"/>
    </row>
    <row r="18" spans="1:16" ht="15">
      <c r="A18" s="12"/>
      <c r="B18" s="23">
        <v>335.15</v>
      </c>
      <c r="C18" s="19" t="s">
        <v>62</v>
      </c>
      <c r="D18" s="43">
        <v>189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189</v>
      </c>
      <c r="O18" s="44">
        <f t="shared" si="2"/>
        <v>0.6872727272727273</v>
      </c>
      <c r="P18" s="9"/>
    </row>
    <row r="19" spans="1:16" ht="15">
      <c r="A19" s="12"/>
      <c r="B19" s="23">
        <v>335.18</v>
      </c>
      <c r="C19" s="19" t="s">
        <v>63</v>
      </c>
      <c r="D19" s="43">
        <v>19294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19294</v>
      </c>
      <c r="O19" s="44">
        <f t="shared" si="2"/>
        <v>70.16</v>
      </c>
      <c r="P19" s="9"/>
    </row>
    <row r="20" spans="1:16" ht="15">
      <c r="A20" s="12"/>
      <c r="B20" s="23">
        <v>335.9</v>
      </c>
      <c r="C20" s="19" t="s">
        <v>55</v>
      </c>
      <c r="D20" s="43">
        <v>18203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18203</v>
      </c>
      <c r="O20" s="44">
        <f t="shared" si="2"/>
        <v>66.19272727272727</v>
      </c>
      <c r="P20" s="9"/>
    </row>
    <row r="21" spans="1:16" ht="15">
      <c r="A21" s="12"/>
      <c r="B21" s="23">
        <v>338</v>
      </c>
      <c r="C21" s="19" t="s">
        <v>90</v>
      </c>
      <c r="D21" s="43">
        <v>22637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22637</v>
      </c>
      <c r="O21" s="44">
        <f t="shared" si="2"/>
        <v>82.31636363636363</v>
      </c>
      <c r="P21" s="9"/>
    </row>
    <row r="22" spans="1:16" ht="15.75">
      <c r="A22" s="27" t="s">
        <v>24</v>
      </c>
      <c r="B22" s="28"/>
      <c r="C22" s="29"/>
      <c r="D22" s="30">
        <f aca="true" t="shared" si="5" ref="D22:M22">SUM(D23:D24)</f>
        <v>2660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2159253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2161913</v>
      </c>
      <c r="O22" s="42">
        <f t="shared" si="2"/>
        <v>7861.501818181819</v>
      </c>
      <c r="P22" s="10"/>
    </row>
    <row r="23" spans="1:16" ht="15">
      <c r="A23" s="12"/>
      <c r="B23" s="23">
        <v>342.1</v>
      </c>
      <c r="C23" s="19" t="s">
        <v>69</v>
      </c>
      <c r="D23" s="43">
        <v>2660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2660</v>
      </c>
      <c r="O23" s="44">
        <f t="shared" si="2"/>
        <v>9.672727272727272</v>
      </c>
      <c r="P23" s="9"/>
    </row>
    <row r="24" spans="1:16" ht="15">
      <c r="A24" s="12"/>
      <c r="B24" s="23">
        <v>343.6</v>
      </c>
      <c r="C24" s="19" t="s">
        <v>26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2159253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2159253</v>
      </c>
      <c r="O24" s="44">
        <f t="shared" si="2"/>
        <v>7851.829090909091</v>
      </c>
      <c r="P24" s="9"/>
    </row>
    <row r="25" spans="1:16" ht="15.75">
      <c r="A25" s="27" t="s">
        <v>3</v>
      </c>
      <c r="B25" s="28"/>
      <c r="C25" s="29"/>
      <c r="D25" s="30">
        <f aca="true" t="shared" si="6" ref="D25:M25">SUM(D26:D29)</f>
        <v>15779</v>
      </c>
      <c r="E25" s="30">
        <f t="shared" si="6"/>
        <v>40459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35496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91734</v>
      </c>
      <c r="O25" s="42">
        <f t="shared" si="2"/>
        <v>333.5781818181818</v>
      </c>
      <c r="P25" s="10"/>
    </row>
    <row r="26" spans="1:16" ht="15">
      <c r="A26" s="12"/>
      <c r="B26" s="23">
        <v>361.1</v>
      </c>
      <c r="C26" s="19" t="s">
        <v>29</v>
      </c>
      <c r="D26" s="43">
        <v>14207</v>
      </c>
      <c r="E26" s="43">
        <v>0</v>
      </c>
      <c r="F26" s="43">
        <v>0</v>
      </c>
      <c r="G26" s="43">
        <v>0</v>
      </c>
      <c r="H26" s="43">
        <v>0</v>
      </c>
      <c r="I26" s="43">
        <v>3803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18010</v>
      </c>
      <c r="O26" s="44">
        <f t="shared" si="2"/>
        <v>65.49090909090908</v>
      </c>
      <c r="P26" s="9"/>
    </row>
    <row r="27" spans="1:16" ht="15">
      <c r="A27" s="12"/>
      <c r="B27" s="23">
        <v>364</v>
      </c>
      <c r="C27" s="19" t="s">
        <v>64</v>
      </c>
      <c r="D27" s="43">
        <v>1500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1500</v>
      </c>
      <c r="O27" s="44">
        <f t="shared" si="2"/>
        <v>5.454545454545454</v>
      </c>
      <c r="P27" s="9"/>
    </row>
    <row r="28" spans="1:16" ht="15">
      <c r="A28" s="12"/>
      <c r="B28" s="23">
        <v>366</v>
      </c>
      <c r="C28" s="19" t="s">
        <v>43</v>
      </c>
      <c r="D28" s="43">
        <v>0</v>
      </c>
      <c r="E28" s="43">
        <v>40459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40459</v>
      </c>
      <c r="O28" s="44">
        <f t="shared" si="2"/>
        <v>147.12363636363636</v>
      </c>
      <c r="P28" s="9"/>
    </row>
    <row r="29" spans="1:16" ht="15">
      <c r="A29" s="12"/>
      <c r="B29" s="23">
        <v>369.9</v>
      </c>
      <c r="C29" s="19" t="s">
        <v>30</v>
      </c>
      <c r="D29" s="43">
        <v>72</v>
      </c>
      <c r="E29" s="43">
        <v>0</v>
      </c>
      <c r="F29" s="43">
        <v>0</v>
      </c>
      <c r="G29" s="43">
        <v>0</v>
      </c>
      <c r="H29" s="43">
        <v>0</v>
      </c>
      <c r="I29" s="43">
        <v>31693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31765</v>
      </c>
      <c r="O29" s="44">
        <f t="shared" si="2"/>
        <v>115.50909090909092</v>
      </c>
      <c r="P29" s="9"/>
    </row>
    <row r="30" spans="1:16" ht="15.75">
      <c r="A30" s="27" t="s">
        <v>25</v>
      </c>
      <c r="B30" s="28"/>
      <c r="C30" s="29"/>
      <c r="D30" s="30">
        <f aca="true" t="shared" si="7" ref="D30:M30">SUM(D31:D32)</f>
        <v>456000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90000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546000</v>
      </c>
      <c r="O30" s="42">
        <f t="shared" si="2"/>
        <v>1985.4545454545455</v>
      </c>
      <c r="P30" s="9"/>
    </row>
    <row r="31" spans="1:16" ht="15">
      <c r="A31" s="12"/>
      <c r="B31" s="23">
        <v>381</v>
      </c>
      <c r="C31" s="19" t="s">
        <v>31</v>
      </c>
      <c r="D31" s="43">
        <v>456000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456000</v>
      </c>
      <c r="O31" s="44">
        <f t="shared" si="2"/>
        <v>1658.1818181818182</v>
      </c>
      <c r="P31" s="9"/>
    </row>
    <row r="32" spans="1:16" ht="15.75" thickBot="1">
      <c r="A32" s="12"/>
      <c r="B32" s="23">
        <v>389.8</v>
      </c>
      <c r="C32" s="19" t="s">
        <v>91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90000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90000</v>
      </c>
      <c r="O32" s="44">
        <f t="shared" si="2"/>
        <v>327.27272727272725</v>
      </c>
      <c r="P32" s="9"/>
    </row>
    <row r="33" spans="1:119" ht="16.5" thickBot="1">
      <c r="A33" s="13" t="s">
        <v>27</v>
      </c>
      <c r="B33" s="21"/>
      <c r="C33" s="20"/>
      <c r="D33" s="14">
        <f>SUM(D5,D10,D15,D22,D25,D30)</f>
        <v>1723904</v>
      </c>
      <c r="E33" s="14">
        <f aca="true" t="shared" si="8" ref="E33:M33">SUM(E5,E10,E15,E22,E25,E30)</f>
        <v>170485</v>
      </c>
      <c r="F33" s="14">
        <f t="shared" si="8"/>
        <v>0</v>
      </c>
      <c r="G33" s="14">
        <f t="shared" si="8"/>
        <v>0</v>
      </c>
      <c r="H33" s="14">
        <f t="shared" si="8"/>
        <v>0</v>
      </c>
      <c r="I33" s="14">
        <f t="shared" si="8"/>
        <v>2284749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1"/>
        <v>4179138</v>
      </c>
      <c r="O33" s="36">
        <f t="shared" si="2"/>
        <v>15196.865454545454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5" t="s">
        <v>92</v>
      </c>
      <c r="M35" s="45"/>
      <c r="N35" s="45"/>
      <c r="O35" s="40">
        <v>275</v>
      </c>
    </row>
    <row r="36" spans="1:15" ht="1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1:15" ht="15.75" customHeight="1" thickBot="1">
      <c r="A37" s="49" t="s">
        <v>45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85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1055775</v>
      </c>
      <c r="E5" s="25">
        <f t="shared" si="0"/>
        <v>37864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1">SUM(D5:M5)</f>
        <v>1093639</v>
      </c>
      <c r="O5" s="31">
        <f aca="true" t="shared" si="2" ref="O5:O31">(N5/O$33)</f>
        <v>4238.910852713178</v>
      </c>
      <c r="P5" s="6"/>
    </row>
    <row r="6" spans="1:16" ht="15">
      <c r="A6" s="12"/>
      <c r="B6" s="23">
        <v>311</v>
      </c>
      <c r="C6" s="19" t="s">
        <v>2</v>
      </c>
      <c r="D6" s="43">
        <v>1014709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1014709</v>
      </c>
      <c r="O6" s="44">
        <f t="shared" si="2"/>
        <v>3932.9806201550387</v>
      </c>
      <c r="P6" s="9"/>
    </row>
    <row r="7" spans="1:16" ht="15">
      <c r="A7" s="12"/>
      <c r="B7" s="23">
        <v>312.1</v>
      </c>
      <c r="C7" s="19" t="s">
        <v>10</v>
      </c>
      <c r="D7" s="43">
        <v>0</v>
      </c>
      <c r="E7" s="43">
        <v>37864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37864</v>
      </c>
      <c r="O7" s="44">
        <f t="shared" si="2"/>
        <v>146.75968992248062</v>
      </c>
      <c r="P7" s="9"/>
    </row>
    <row r="8" spans="1:16" ht="15">
      <c r="A8" s="12"/>
      <c r="B8" s="23">
        <v>315</v>
      </c>
      <c r="C8" s="19" t="s">
        <v>59</v>
      </c>
      <c r="D8" s="43">
        <v>20175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20175</v>
      </c>
      <c r="O8" s="44">
        <f t="shared" si="2"/>
        <v>78.19767441860465</v>
      </c>
      <c r="P8" s="9"/>
    </row>
    <row r="9" spans="1:16" ht="15">
      <c r="A9" s="12"/>
      <c r="B9" s="23">
        <v>316</v>
      </c>
      <c r="C9" s="19" t="s">
        <v>60</v>
      </c>
      <c r="D9" s="43">
        <v>20891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20891</v>
      </c>
      <c r="O9" s="44">
        <f t="shared" si="2"/>
        <v>80.97286821705427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SUM(D11:D14)</f>
        <v>57628</v>
      </c>
      <c r="E10" s="30">
        <f t="shared" si="3"/>
        <v>187793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245421</v>
      </c>
      <c r="O10" s="42">
        <f t="shared" si="2"/>
        <v>951.2441860465116</v>
      </c>
      <c r="P10" s="10"/>
    </row>
    <row r="11" spans="1:16" ht="15">
      <c r="A11" s="12"/>
      <c r="B11" s="23">
        <v>322</v>
      </c>
      <c r="C11" s="19" t="s">
        <v>0</v>
      </c>
      <c r="D11" s="43">
        <v>0</v>
      </c>
      <c r="E11" s="43">
        <v>187793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187793</v>
      </c>
      <c r="O11" s="44">
        <f t="shared" si="2"/>
        <v>727.8798449612403</v>
      </c>
      <c r="P11" s="9"/>
    </row>
    <row r="12" spans="1:16" ht="15">
      <c r="A12" s="12"/>
      <c r="B12" s="23">
        <v>323.1</v>
      </c>
      <c r="C12" s="19" t="s">
        <v>14</v>
      </c>
      <c r="D12" s="43">
        <v>47771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47771</v>
      </c>
      <c r="O12" s="44">
        <f t="shared" si="2"/>
        <v>185.15891472868216</v>
      </c>
      <c r="P12" s="9"/>
    </row>
    <row r="13" spans="1:16" ht="15">
      <c r="A13" s="12"/>
      <c r="B13" s="23">
        <v>323.4</v>
      </c>
      <c r="C13" s="19" t="s">
        <v>52</v>
      </c>
      <c r="D13" s="43">
        <v>2599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2599</v>
      </c>
      <c r="O13" s="44">
        <f t="shared" si="2"/>
        <v>10.073643410852712</v>
      </c>
      <c r="P13" s="9"/>
    </row>
    <row r="14" spans="1:16" ht="15">
      <c r="A14" s="12"/>
      <c r="B14" s="23">
        <v>323.7</v>
      </c>
      <c r="C14" s="19" t="s">
        <v>15</v>
      </c>
      <c r="D14" s="43">
        <v>7258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7258</v>
      </c>
      <c r="O14" s="44">
        <f t="shared" si="2"/>
        <v>28.131782945736433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SUM(D16:D20)</f>
        <v>182221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182221</v>
      </c>
      <c r="O15" s="42">
        <f t="shared" si="2"/>
        <v>706.2829457364342</v>
      </c>
      <c r="P15" s="10"/>
    </row>
    <row r="16" spans="1:16" ht="15">
      <c r="A16" s="12"/>
      <c r="B16" s="23">
        <v>331.1</v>
      </c>
      <c r="C16" s="19" t="s">
        <v>86</v>
      </c>
      <c r="D16" s="43">
        <v>135593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135593</v>
      </c>
      <c r="O16" s="44">
        <f t="shared" si="2"/>
        <v>525.5542635658915</v>
      </c>
      <c r="P16" s="9"/>
    </row>
    <row r="17" spans="1:16" ht="15">
      <c r="A17" s="12"/>
      <c r="B17" s="23">
        <v>335.12</v>
      </c>
      <c r="C17" s="19" t="s">
        <v>61</v>
      </c>
      <c r="D17" s="43">
        <v>6599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6599</v>
      </c>
      <c r="O17" s="44">
        <f t="shared" si="2"/>
        <v>25.57751937984496</v>
      </c>
      <c r="P17" s="9"/>
    </row>
    <row r="18" spans="1:16" ht="15">
      <c r="A18" s="12"/>
      <c r="B18" s="23">
        <v>335.15</v>
      </c>
      <c r="C18" s="19" t="s">
        <v>62</v>
      </c>
      <c r="D18" s="43">
        <v>189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189</v>
      </c>
      <c r="O18" s="44">
        <f t="shared" si="2"/>
        <v>0.7325581395348837</v>
      </c>
      <c r="P18" s="9"/>
    </row>
    <row r="19" spans="1:16" ht="15">
      <c r="A19" s="12"/>
      <c r="B19" s="23">
        <v>335.16</v>
      </c>
      <c r="C19" s="19" t="s">
        <v>76</v>
      </c>
      <c r="D19" s="43">
        <v>18932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18932</v>
      </c>
      <c r="O19" s="44">
        <f t="shared" si="2"/>
        <v>73.37984496124031</v>
      </c>
      <c r="P19" s="9"/>
    </row>
    <row r="20" spans="1:16" ht="15">
      <c r="A20" s="12"/>
      <c r="B20" s="23">
        <v>335.18</v>
      </c>
      <c r="C20" s="19" t="s">
        <v>63</v>
      </c>
      <c r="D20" s="43">
        <v>20908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20908</v>
      </c>
      <c r="O20" s="44">
        <f t="shared" si="2"/>
        <v>81.03875968992249</v>
      </c>
      <c r="P20" s="9"/>
    </row>
    <row r="21" spans="1:16" ht="15.75">
      <c r="A21" s="27" t="s">
        <v>24</v>
      </c>
      <c r="B21" s="28"/>
      <c r="C21" s="29"/>
      <c r="D21" s="30">
        <f aca="true" t="shared" si="5" ref="D21:M21">SUM(D22:D24)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2137741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2137741</v>
      </c>
      <c r="O21" s="42">
        <f t="shared" si="2"/>
        <v>8285.817829457364</v>
      </c>
      <c r="P21" s="10"/>
    </row>
    <row r="22" spans="1:16" ht="15">
      <c r="A22" s="12"/>
      <c r="B22" s="23">
        <v>343.3</v>
      </c>
      <c r="C22" s="19" t="s">
        <v>77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1108181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1108181</v>
      </c>
      <c r="O22" s="44">
        <f t="shared" si="2"/>
        <v>4295.275193798449</v>
      </c>
      <c r="P22" s="9"/>
    </row>
    <row r="23" spans="1:16" ht="15">
      <c r="A23" s="12"/>
      <c r="B23" s="23">
        <v>343.5</v>
      </c>
      <c r="C23" s="19" t="s">
        <v>70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1014560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1014560</v>
      </c>
      <c r="O23" s="44">
        <f t="shared" si="2"/>
        <v>3932.4031007751937</v>
      </c>
      <c r="P23" s="9"/>
    </row>
    <row r="24" spans="1:16" ht="15">
      <c r="A24" s="12"/>
      <c r="B24" s="23">
        <v>343.6</v>
      </c>
      <c r="C24" s="19" t="s">
        <v>26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15000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15000</v>
      </c>
      <c r="O24" s="44">
        <f t="shared" si="2"/>
        <v>58.13953488372093</v>
      </c>
      <c r="P24" s="9"/>
    </row>
    <row r="25" spans="1:16" ht="15.75">
      <c r="A25" s="27" t="s">
        <v>3</v>
      </c>
      <c r="B25" s="28"/>
      <c r="C25" s="29"/>
      <c r="D25" s="30">
        <f aca="true" t="shared" si="6" ref="D25:M25">SUM(D26:D28)</f>
        <v>133084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49236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182320</v>
      </c>
      <c r="O25" s="42">
        <f t="shared" si="2"/>
        <v>706.6666666666666</v>
      </c>
      <c r="P25" s="10"/>
    </row>
    <row r="26" spans="1:16" ht="15">
      <c r="A26" s="12"/>
      <c r="B26" s="23">
        <v>361.1</v>
      </c>
      <c r="C26" s="19" t="s">
        <v>29</v>
      </c>
      <c r="D26" s="43">
        <v>21219</v>
      </c>
      <c r="E26" s="43">
        <v>0</v>
      </c>
      <c r="F26" s="43">
        <v>0</v>
      </c>
      <c r="G26" s="43">
        <v>0</v>
      </c>
      <c r="H26" s="43">
        <v>0</v>
      </c>
      <c r="I26" s="43">
        <v>7216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28435</v>
      </c>
      <c r="O26" s="44">
        <f t="shared" si="2"/>
        <v>110.21317829457364</v>
      </c>
      <c r="P26" s="9"/>
    </row>
    <row r="27" spans="1:16" ht="15">
      <c r="A27" s="12"/>
      <c r="B27" s="23">
        <v>366</v>
      </c>
      <c r="C27" s="19" t="s">
        <v>43</v>
      </c>
      <c r="D27" s="43">
        <v>100540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100540</v>
      </c>
      <c r="O27" s="44">
        <f t="shared" si="2"/>
        <v>389.68992248062017</v>
      </c>
      <c r="P27" s="9"/>
    </row>
    <row r="28" spans="1:16" ht="15">
      <c r="A28" s="12"/>
      <c r="B28" s="23">
        <v>369.9</v>
      </c>
      <c r="C28" s="19" t="s">
        <v>30</v>
      </c>
      <c r="D28" s="43">
        <v>11325</v>
      </c>
      <c r="E28" s="43">
        <v>0</v>
      </c>
      <c r="F28" s="43">
        <v>0</v>
      </c>
      <c r="G28" s="43">
        <v>0</v>
      </c>
      <c r="H28" s="43">
        <v>0</v>
      </c>
      <c r="I28" s="43">
        <v>42020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53345</v>
      </c>
      <c r="O28" s="44">
        <f t="shared" si="2"/>
        <v>206.76356589147287</v>
      </c>
      <c r="P28" s="9"/>
    </row>
    <row r="29" spans="1:16" ht="15.75">
      <c r="A29" s="27" t="s">
        <v>25</v>
      </c>
      <c r="B29" s="28"/>
      <c r="C29" s="29"/>
      <c r="D29" s="30">
        <f aca="true" t="shared" si="7" ref="D29:M29">SUM(D30:D30)</f>
        <v>455000</v>
      </c>
      <c r="E29" s="30">
        <f t="shared" si="7"/>
        <v>172024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627024</v>
      </c>
      <c r="O29" s="42">
        <f t="shared" si="2"/>
        <v>2430.3255813953488</v>
      </c>
      <c r="P29" s="9"/>
    </row>
    <row r="30" spans="1:16" ht="15.75" thickBot="1">
      <c r="A30" s="12"/>
      <c r="B30" s="23">
        <v>381</v>
      </c>
      <c r="C30" s="19" t="s">
        <v>31</v>
      </c>
      <c r="D30" s="43">
        <v>455000</v>
      </c>
      <c r="E30" s="43">
        <v>172024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627024</v>
      </c>
      <c r="O30" s="44">
        <f t="shared" si="2"/>
        <v>2430.3255813953488</v>
      </c>
      <c r="P30" s="9"/>
    </row>
    <row r="31" spans="1:119" ht="16.5" thickBot="1">
      <c r="A31" s="13" t="s">
        <v>27</v>
      </c>
      <c r="B31" s="21"/>
      <c r="C31" s="20"/>
      <c r="D31" s="14">
        <f>SUM(D5,D10,D15,D21,D25,D29)</f>
        <v>1883708</v>
      </c>
      <c r="E31" s="14">
        <f aca="true" t="shared" si="8" ref="E31:M31">SUM(E5,E10,E15,E21,E25,E29)</f>
        <v>397681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2186977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4468366</v>
      </c>
      <c r="O31" s="36">
        <f t="shared" si="2"/>
        <v>17319.248062015504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5" t="s">
        <v>87</v>
      </c>
      <c r="M33" s="45"/>
      <c r="N33" s="45"/>
      <c r="O33" s="40">
        <v>258</v>
      </c>
    </row>
    <row r="34" spans="1:15" ht="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customHeight="1" thickBot="1">
      <c r="A35" s="49" t="s">
        <v>45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80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1046182</v>
      </c>
      <c r="E5" s="25">
        <f t="shared" si="0"/>
        <v>37344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2">SUM(D5:M5)</f>
        <v>1083526</v>
      </c>
      <c r="O5" s="31">
        <f aca="true" t="shared" si="2" ref="O5:O32">(N5/O$34)</f>
        <v>4216.054474708171</v>
      </c>
      <c r="P5" s="6"/>
    </row>
    <row r="6" spans="1:16" ht="15">
      <c r="A6" s="12"/>
      <c r="B6" s="23">
        <v>311</v>
      </c>
      <c r="C6" s="19" t="s">
        <v>2</v>
      </c>
      <c r="D6" s="43">
        <v>990246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990246</v>
      </c>
      <c r="O6" s="44">
        <f t="shared" si="2"/>
        <v>3853.0972762645915</v>
      </c>
      <c r="P6" s="9"/>
    </row>
    <row r="7" spans="1:16" ht="15">
      <c r="A7" s="12"/>
      <c r="B7" s="23">
        <v>312.41</v>
      </c>
      <c r="C7" s="19" t="s">
        <v>81</v>
      </c>
      <c r="D7" s="43">
        <v>0</v>
      </c>
      <c r="E7" s="43">
        <v>37344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37344</v>
      </c>
      <c r="O7" s="44">
        <f t="shared" si="2"/>
        <v>145.30739299610894</v>
      </c>
      <c r="P7" s="9"/>
    </row>
    <row r="8" spans="1:16" ht="15">
      <c r="A8" s="12"/>
      <c r="B8" s="23">
        <v>312.6</v>
      </c>
      <c r="C8" s="19" t="s">
        <v>82</v>
      </c>
      <c r="D8" s="43">
        <v>16508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16508</v>
      </c>
      <c r="O8" s="44">
        <f t="shared" si="2"/>
        <v>64.23346303501945</v>
      </c>
      <c r="P8" s="9"/>
    </row>
    <row r="9" spans="1:16" ht="15">
      <c r="A9" s="12"/>
      <c r="B9" s="23">
        <v>315</v>
      </c>
      <c r="C9" s="19" t="s">
        <v>59</v>
      </c>
      <c r="D9" s="43">
        <v>17051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17051</v>
      </c>
      <c r="O9" s="44">
        <f t="shared" si="2"/>
        <v>66.34630350194553</v>
      </c>
      <c r="P9" s="9"/>
    </row>
    <row r="10" spans="1:16" ht="15">
      <c r="A10" s="12"/>
      <c r="B10" s="23">
        <v>316</v>
      </c>
      <c r="C10" s="19" t="s">
        <v>60</v>
      </c>
      <c r="D10" s="43">
        <v>22377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22377</v>
      </c>
      <c r="O10" s="44">
        <f t="shared" si="2"/>
        <v>87.07003891050584</v>
      </c>
      <c r="P10" s="9"/>
    </row>
    <row r="11" spans="1:16" ht="15.75">
      <c r="A11" s="27" t="s">
        <v>13</v>
      </c>
      <c r="B11" s="28"/>
      <c r="C11" s="29"/>
      <c r="D11" s="30">
        <f aca="true" t="shared" si="3" ref="D11:M11">SUM(D12:D15)</f>
        <v>201927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201927</v>
      </c>
      <c r="O11" s="42">
        <f t="shared" si="2"/>
        <v>785.7081712062256</v>
      </c>
      <c r="P11" s="10"/>
    </row>
    <row r="12" spans="1:16" ht="15">
      <c r="A12" s="12"/>
      <c r="B12" s="23">
        <v>322</v>
      </c>
      <c r="C12" s="19" t="s">
        <v>0</v>
      </c>
      <c r="D12" s="43">
        <v>126536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126536</v>
      </c>
      <c r="O12" s="44">
        <f t="shared" si="2"/>
        <v>492.3579766536965</v>
      </c>
      <c r="P12" s="9"/>
    </row>
    <row r="13" spans="1:16" ht="15">
      <c r="A13" s="12"/>
      <c r="B13" s="23">
        <v>323.1</v>
      </c>
      <c r="C13" s="19" t="s">
        <v>14</v>
      </c>
      <c r="D13" s="43">
        <v>63045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63045</v>
      </c>
      <c r="O13" s="44">
        <f t="shared" si="2"/>
        <v>245.3112840466926</v>
      </c>
      <c r="P13" s="9"/>
    </row>
    <row r="14" spans="1:16" ht="15">
      <c r="A14" s="12"/>
      <c r="B14" s="23">
        <v>323.4</v>
      </c>
      <c r="C14" s="19" t="s">
        <v>52</v>
      </c>
      <c r="D14" s="43">
        <v>5620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5620</v>
      </c>
      <c r="O14" s="44">
        <f t="shared" si="2"/>
        <v>21.867704280155642</v>
      </c>
      <c r="P14" s="9"/>
    </row>
    <row r="15" spans="1:16" ht="15">
      <c r="A15" s="12"/>
      <c r="B15" s="23">
        <v>323.7</v>
      </c>
      <c r="C15" s="19" t="s">
        <v>15</v>
      </c>
      <c r="D15" s="43">
        <v>6726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6726</v>
      </c>
      <c r="O15" s="44">
        <f t="shared" si="2"/>
        <v>26.171206225680933</v>
      </c>
      <c r="P15" s="9"/>
    </row>
    <row r="16" spans="1:16" ht="15.75">
      <c r="A16" s="27" t="s">
        <v>16</v>
      </c>
      <c r="B16" s="28"/>
      <c r="C16" s="29"/>
      <c r="D16" s="30">
        <f aca="true" t="shared" si="4" ref="D16:M16">SUM(D17:D19)</f>
        <v>29138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41">
        <f t="shared" si="1"/>
        <v>29138</v>
      </c>
      <c r="O16" s="42">
        <f t="shared" si="2"/>
        <v>113.37743190661479</v>
      </c>
      <c r="P16" s="10"/>
    </row>
    <row r="17" spans="1:16" ht="15">
      <c r="A17" s="12"/>
      <c r="B17" s="23">
        <v>335.12</v>
      </c>
      <c r="C17" s="19" t="s">
        <v>61</v>
      </c>
      <c r="D17" s="43">
        <v>6408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6408</v>
      </c>
      <c r="O17" s="44">
        <f t="shared" si="2"/>
        <v>24.93385214007782</v>
      </c>
      <c r="P17" s="9"/>
    </row>
    <row r="18" spans="1:16" ht="15">
      <c r="A18" s="12"/>
      <c r="B18" s="23">
        <v>335.15</v>
      </c>
      <c r="C18" s="19" t="s">
        <v>62</v>
      </c>
      <c r="D18" s="43">
        <v>2018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2018</v>
      </c>
      <c r="O18" s="44">
        <f t="shared" si="2"/>
        <v>7.852140077821011</v>
      </c>
      <c r="P18" s="9"/>
    </row>
    <row r="19" spans="1:16" ht="15">
      <c r="A19" s="12"/>
      <c r="B19" s="23">
        <v>335.18</v>
      </c>
      <c r="C19" s="19" t="s">
        <v>63</v>
      </c>
      <c r="D19" s="43">
        <v>20712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20712</v>
      </c>
      <c r="O19" s="44">
        <f t="shared" si="2"/>
        <v>80.59143968871595</v>
      </c>
      <c r="P19" s="9"/>
    </row>
    <row r="20" spans="1:16" ht="15.75">
      <c r="A20" s="27" t="s">
        <v>24</v>
      </c>
      <c r="B20" s="28"/>
      <c r="C20" s="29"/>
      <c r="D20" s="30">
        <f aca="true" t="shared" si="5" ref="D20:M20">SUM(D21:D24)</f>
        <v>2190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2039451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2041641</v>
      </c>
      <c r="O20" s="42">
        <f t="shared" si="2"/>
        <v>7944.128404669261</v>
      </c>
      <c r="P20" s="10"/>
    </row>
    <row r="21" spans="1:16" ht="15">
      <c r="A21" s="12"/>
      <c r="B21" s="23">
        <v>342.9</v>
      </c>
      <c r="C21" s="19" t="s">
        <v>83</v>
      </c>
      <c r="D21" s="43">
        <v>2190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2190</v>
      </c>
      <c r="O21" s="44">
        <f t="shared" si="2"/>
        <v>8.521400778210117</v>
      </c>
      <c r="P21" s="9"/>
    </row>
    <row r="22" spans="1:16" ht="15">
      <c r="A22" s="12"/>
      <c r="B22" s="23">
        <v>343.3</v>
      </c>
      <c r="C22" s="19" t="s">
        <v>77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1057442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1057442</v>
      </c>
      <c r="O22" s="44">
        <f t="shared" si="2"/>
        <v>4114.560311284046</v>
      </c>
      <c r="P22" s="9"/>
    </row>
    <row r="23" spans="1:16" ht="15">
      <c r="A23" s="12"/>
      <c r="B23" s="23">
        <v>343.5</v>
      </c>
      <c r="C23" s="19" t="s">
        <v>70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967009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967009</v>
      </c>
      <c r="O23" s="44">
        <f t="shared" si="2"/>
        <v>3762.6809338521402</v>
      </c>
      <c r="P23" s="9"/>
    </row>
    <row r="24" spans="1:16" ht="15">
      <c r="A24" s="12"/>
      <c r="B24" s="23">
        <v>343.6</v>
      </c>
      <c r="C24" s="19" t="s">
        <v>26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15000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15000</v>
      </c>
      <c r="O24" s="44">
        <f t="shared" si="2"/>
        <v>58.36575875486381</v>
      </c>
      <c r="P24" s="9"/>
    </row>
    <row r="25" spans="1:16" ht="15.75">
      <c r="A25" s="27" t="s">
        <v>3</v>
      </c>
      <c r="B25" s="28"/>
      <c r="C25" s="29"/>
      <c r="D25" s="30">
        <f aca="true" t="shared" si="6" ref="D25:M25">SUM(D26:D29)</f>
        <v>27289</v>
      </c>
      <c r="E25" s="30">
        <f t="shared" si="6"/>
        <v>52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24129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51470</v>
      </c>
      <c r="O25" s="42">
        <f t="shared" si="2"/>
        <v>200.27237354085602</v>
      </c>
      <c r="P25" s="10"/>
    </row>
    <row r="26" spans="1:16" ht="15">
      <c r="A26" s="12"/>
      <c r="B26" s="23">
        <v>361.1</v>
      </c>
      <c r="C26" s="19" t="s">
        <v>29</v>
      </c>
      <c r="D26" s="43">
        <v>5116</v>
      </c>
      <c r="E26" s="43">
        <v>52</v>
      </c>
      <c r="F26" s="43">
        <v>0</v>
      </c>
      <c r="G26" s="43">
        <v>0</v>
      </c>
      <c r="H26" s="43">
        <v>0</v>
      </c>
      <c r="I26" s="43">
        <v>2563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7731</v>
      </c>
      <c r="O26" s="44">
        <f t="shared" si="2"/>
        <v>30.08171206225681</v>
      </c>
      <c r="P26" s="9"/>
    </row>
    <row r="27" spans="1:16" ht="15">
      <c r="A27" s="12"/>
      <c r="B27" s="23">
        <v>364</v>
      </c>
      <c r="C27" s="19" t="s">
        <v>64</v>
      </c>
      <c r="D27" s="43">
        <v>3877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3877</v>
      </c>
      <c r="O27" s="44">
        <f t="shared" si="2"/>
        <v>15.085603112840467</v>
      </c>
      <c r="P27" s="9"/>
    </row>
    <row r="28" spans="1:16" ht="15">
      <c r="A28" s="12"/>
      <c r="B28" s="23">
        <v>366</v>
      </c>
      <c r="C28" s="19" t="s">
        <v>43</v>
      </c>
      <c r="D28" s="43">
        <v>10900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10900</v>
      </c>
      <c r="O28" s="44">
        <f t="shared" si="2"/>
        <v>42.4124513618677</v>
      </c>
      <c r="P28" s="9"/>
    </row>
    <row r="29" spans="1:16" ht="15">
      <c r="A29" s="12"/>
      <c r="B29" s="23">
        <v>369.9</v>
      </c>
      <c r="C29" s="19" t="s">
        <v>30</v>
      </c>
      <c r="D29" s="43">
        <v>7396</v>
      </c>
      <c r="E29" s="43">
        <v>0</v>
      </c>
      <c r="F29" s="43">
        <v>0</v>
      </c>
      <c r="G29" s="43">
        <v>0</v>
      </c>
      <c r="H29" s="43">
        <v>0</v>
      </c>
      <c r="I29" s="43">
        <v>21566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28962</v>
      </c>
      <c r="O29" s="44">
        <f t="shared" si="2"/>
        <v>112.69260700389106</v>
      </c>
      <c r="P29" s="9"/>
    </row>
    <row r="30" spans="1:16" ht="15.75">
      <c r="A30" s="27" t="s">
        <v>25</v>
      </c>
      <c r="B30" s="28"/>
      <c r="C30" s="29"/>
      <c r="D30" s="30">
        <f aca="true" t="shared" si="7" ref="D30:M30">SUM(D31:D31)</f>
        <v>455000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0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455000</v>
      </c>
      <c r="O30" s="42">
        <f t="shared" si="2"/>
        <v>1770.4280155642023</v>
      </c>
      <c r="P30" s="9"/>
    </row>
    <row r="31" spans="1:16" ht="15.75" thickBot="1">
      <c r="A31" s="12"/>
      <c r="B31" s="23">
        <v>381</v>
      </c>
      <c r="C31" s="19" t="s">
        <v>31</v>
      </c>
      <c r="D31" s="43">
        <v>455000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455000</v>
      </c>
      <c r="O31" s="44">
        <f t="shared" si="2"/>
        <v>1770.4280155642023</v>
      </c>
      <c r="P31" s="9"/>
    </row>
    <row r="32" spans="1:119" ht="16.5" thickBot="1">
      <c r="A32" s="13" t="s">
        <v>27</v>
      </c>
      <c r="B32" s="21"/>
      <c r="C32" s="20"/>
      <c r="D32" s="14">
        <f>SUM(D5,D11,D16,D20,D25,D30)</f>
        <v>1761726</v>
      </c>
      <c r="E32" s="14">
        <f aca="true" t="shared" si="8" ref="E32:M32">SUM(E5,E11,E16,E20,E25,E30)</f>
        <v>37396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2063580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3862702</v>
      </c>
      <c r="O32" s="36">
        <f t="shared" si="2"/>
        <v>15029.96887159533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5" t="s">
        <v>84</v>
      </c>
      <c r="M34" s="45"/>
      <c r="N34" s="45"/>
      <c r="O34" s="40">
        <v>257</v>
      </c>
    </row>
    <row r="35" spans="1:15" ht="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5.75" customHeight="1" thickBot="1">
      <c r="A36" s="49" t="s">
        <v>45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996405</v>
      </c>
      <c r="E5" s="25">
        <f t="shared" si="0"/>
        <v>37801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0">SUM(D5:M5)</f>
        <v>1034206</v>
      </c>
      <c r="O5" s="31">
        <f aca="true" t="shared" si="2" ref="O5:O30">(N5/O$32)</f>
        <v>4008.5503875968993</v>
      </c>
      <c r="P5" s="6"/>
    </row>
    <row r="6" spans="1:16" ht="15">
      <c r="A6" s="12"/>
      <c r="B6" s="23">
        <v>311</v>
      </c>
      <c r="C6" s="19" t="s">
        <v>2</v>
      </c>
      <c r="D6" s="43">
        <v>957826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957826</v>
      </c>
      <c r="O6" s="44">
        <f t="shared" si="2"/>
        <v>3712.5038759689924</v>
      </c>
      <c r="P6" s="9"/>
    </row>
    <row r="7" spans="1:16" ht="15">
      <c r="A7" s="12"/>
      <c r="B7" s="23">
        <v>312.1</v>
      </c>
      <c r="C7" s="19" t="s">
        <v>10</v>
      </c>
      <c r="D7" s="43">
        <v>0</v>
      </c>
      <c r="E7" s="43">
        <v>37801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37801</v>
      </c>
      <c r="O7" s="44">
        <f t="shared" si="2"/>
        <v>146.515503875969</v>
      </c>
      <c r="P7" s="9"/>
    </row>
    <row r="8" spans="1:16" ht="15">
      <c r="A8" s="12"/>
      <c r="B8" s="23">
        <v>315</v>
      </c>
      <c r="C8" s="19" t="s">
        <v>59</v>
      </c>
      <c r="D8" s="43">
        <v>14628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14628</v>
      </c>
      <c r="O8" s="44">
        <f t="shared" si="2"/>
        <v>56.69767441860465</v>
      </c>
      <c r="P8" s="9"/>
    </row>
    <row r="9" spans="1:16" ht="15">
      <c r="A9" s="12"/>
      <c r="B9" s="23">
        <v>316</v>
      </c>
      <c r="C9" s="19" t="s">
        <v>60</v>
      </c>
      <c r="D9" s="43">
        <v>23951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23951</v>
      </c>
      <c r="O9" s="44">
        <f t="shared" si="2"/>
        <v>92.83333333333333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SUM(D11:D14)</f>
        <v>175618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175618</v>
      </c>
      <c r="O10" s="42">
        <f t="shared" si="2"/>
        <v>680.6899224806201</v>
      </c>
      <c r="P10" s="10"/>
    </row>
    <row r="11" spans="1:16" ht="15">
      <c r="A11" s="12"/>
      <c r="B11" s="23">
        <v>322</v>
      </c>
      <c r="C11" s="19" t="s">
        <v>0</v>
      </c>
      <c r="D11" s="43">
        <v>93014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93014</v>
      </c>
      <c r="O11" s="44">
        <f t="shared" si="2"/>
        <v>360.51937984496124</v>
      </c>
      <c r="P11" s="9"/>
    </row>
    <row r="12" spans="1:16" ht="15">
      <c r="A12" s="12"/>
      <c r="B12" s="23">
        <v>323.1</v>
      </c>
      <c r="C12" s="19" t="s">
        <v>14</v>
      </c>
      <c r="D12" s="43">
        <v>61041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61041</v>
      </c>
      <c r="O12" s="44">
        <f t="shared" si="2"/>
        <v>236.59302325581396</v>
      </c>
      <c r="P12" s="9"/>
    </row>
    <row r="13" spans="1:16" ht="15">
      <c r="A13" s="12"/>
      <c r="B13" s="23">
        <v>323.4</v>
      </c>
      <c r="C13" s="19" t="s">
        <v>52</v>
      </c>
      <c r="D13" s="43">
        <v>15340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15340</v>
      </c>
      <c r="O13" s="44">
        <f t="shared" si="2"/>
        <v>59.457364341085274</v>
      </c>
      <c r="P13" s="9"/>
    </row>
    <row r="14" spans="1:16" ht="15">
      <c r="A14" s="12"/>
      <c r="B14" s="23">
        <v>323.7</v>
      </c>
      <c r="C14" s="19" t="s">
        <v>15</v>
      </c>
      <c r="D14" s="43">
        <v>6223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6223</v>
      </c>
      <c r="O14" s="44">
        <f t="shared" si="2"/>
        <v>24.12015503875969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SUM(D16:D19)</f>
        <v>36800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36800</v>
      </c>
      <c r="O15" s="42">
        <f t="shared" si="2"/>
        <v>142.63565891472868</v>
      </c>
      <c r="P15" s="10"/>
    </row>
    <row r="16" spans="1:16" ht="15">
      <c r="A16" s="12"/>
      <c r="B16" s="23">
        <v>335.12</v>
      </c>
      <c r="C16" s="19" t="s">
        <v>61</v>
      </c>
      <c r="D16" s="43">
        <v>5712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5712</v>
      </c>
      <c r="O16" s="44">
        <f t="shared" si="2"/>
        <v>22.13953488372093</v>
      </c>
      <c r="P16" s="9"/>
    </row>
    <row r="17" spans="1:16" ht="15">
      <c r="A17" s="12"/>
      <c r="B17" s="23">
        <v>335.15</v>
      </c>
      <c r="C17" s="19" t="s">
        <v>62</v>
      </c>
      <c r="D17" s="43">
        <v>915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915</v>
      </c>
      <c r="O17" s="44">
        <f t="shared" si="2"/>
        <v>3.546511627906977</v>
      </c>
      <c r="P17" s="9"/>
    </row>
    <row r="18" spans="1:16" ht="15">
      <c r="A18" s="12"/>
      <c r="B18" s="23">
        <v>335.16</v>
      </c>
      <c r="C18" s="19" t="s">
        <v>76</v>
      </c>
      <c r="D18" s="43">
        <v>10288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10288</v>
      </c>
      <c r="O18" s="44">
        <f t="shared" si="2"/>
        <v>39.87596899224806</v>
      </c>
      <c r="P18" s="9"/>
    </row>
    <row r="19" spans="1:16" ht="15">
      <c r="A19" s="12"/>
      <c r="B19" s="23">
        <v>335.18</v>
      </c>
      <c r="C19" s="19" t="s">
        <v>63</v>
      </c>
      <c r="D19" s="43">
        <v>19885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19885</v>
      </c>
      <c r="O19" s="44">
        <f t="shared" si="2"/>
        <v>77.07364341085271</v>
      </c>
      <c r="P19" s="9"/>
    </row>
    <row r="20" spans="1:16" ht="15.75">
      <c r="A20" s="27" t="s">
        <v>24</v>
      </c>
      <c r="B20" s="28"/>
      <c r="C20" s="29"/>
      <c r="D20" s="30">
        <f aca="true" t="shared" si="5" ref="D20:M20">SUM(D21:D24)</f>
        <v>2285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1974273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1976558</v>
      </c>
      <c r="O20" s="42">
        <f t="shared" si="2"/>
        <v>7661.077519379845</v>
      </c>
      <c r="P20" s="10"/>
    </row>
    <row r="21" spans="1:16" ht="15">
      <c r="A21" s="12"/>
      <c r="B21" s="23">
        <v>343.3</v>
      </c>
      <c r="C21" s="19" t="s">
        <v>77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1024684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1024684</v>
      </c>
      <c r="O21" s="44">
        <f t="shared" si="2"/>
        <v>3971.6434108527133</v>
      </c>
      <c r="P21" s="9"/>
    </row>
    <row r="22" spans="1:16" ht="15">
      <c r="A22" s="12"/>
      <c r="B22" s="23">
        <v>343.5</v>
      </c>
      <c r="C22" s="19" t="s">
        <v>70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934589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934589</v>
      </c>
      <c r="O22" s="44">
        <f t="shared" si="2"/>
        <v>3622.437984496124</v>
      </c>
      <c r="P22" s="9"/>
    </row>
    <row r="23" spans="1:16" ht="15">
      <c r="A23" s="12"/>
      <c r="B23" s="23">
        <v>343.6</v>
      </c>
      <c r="C23" s="19" t="s">
        <v>26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15000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15000</v>
      </c>
      <c r="O23" s="44">
        <f t="shared" si="2"/>
        <v>58.13953488372093</v>
      </c>
      <c r="P23" s="9"/>
    </row>
    <row r="24" spans="1:16" ht="15">
      <c r="A24" s="12"/>
      <c r="B24" s="23">
        <v>349</v>
      </c>
      <c r="C24" s="19" t="s">
        <v>78</v>
      </c>
      <c r="D24" s="43">
        <v>2285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2285</v>
      </c>
      <c r="O24" s="44">
        <f t="shared" si="2"/>
        <v>8.856589147286822</v>
      </c>
      <c r="P24" s="9"/>
    </row>
    <row r="25" spans="1:16" ht="15.75">
      <c r="A25" s="27" t="s">
        <v>3</v>
      </c>
      <c r="B25" s="28"/>
      <c r="C25" s="29"/>
      <c r="D25" s="30">
        <f aca="true" t="shared" si="6" ref="D25:M25">SUM(D26:D27)</f>
        <v>7002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44639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51641</v>
      </c>
      <c r="O25" s="42">
        <f t="shared" si="2"/>
        <v>200.15891472868216</v>
      </c>
      <c r="P25" s="10"/>
    </row>
    <row r="26" spans="1:16" ht="15">
      <c r="A26" s="12"/>
      <c r="B26" s="23">
        <v>361.1</v>
      </c>
      <c r="C26" s="19" t="s">
        <v>29</v>
      </c>
      <c r="D26" s="43">
        <v>1084</v>
      </c>
      <c r="E26" s="43">
        <v>0</v>
      </c>
      <c r="F26" s="43">
        <v>0</v>
      </c>
      <c r="G26" s="43">
        <v>0</v>
      </c>
      <c r="H26" s="43">
        <v>0</v>
      </c>
      <c r="I26" s="43">
        <v>2750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3834</v>
      </c>
      <c r="O26" s="44">
        <f t="shared" si="2"/>
        <v>14.86046511627907</v>
      </c>
      <c r="P26" s="9"/>
    </row>
    <row r="27" spans="1:16" ht="15">
      <c r="A27" s="12"/>
      <c r="B27" s="23">
        <v>369.9</v>
      </c>
      <c r="C27" s="19" t="s">
        <v>30</v>
      </c>
      <c r="D27" s="43">
        <v>5918</v>
      </c>
      <c r="E27" s="43">
        <v>0</v>
      </c>
      <c r="F27" s="43">
        <v>0</v>
      </c>
      <c r="G27" s="43">
        <v>0</v>
      </c>
      <c r="H27" s="43">
        <v>0</v>
      </c>
      <c r="I27" s="43">
        <v>41889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47807</v>
      </c>
      <c r="O27" s="44">
        <f t="shared" si="2"/>
        <v>185.2984496124031</v>
      </c>
      <c r="P27" s="9"/>
    </row>
    <row r="28" spans="1:16" ht="15.75">
      <c r="A28" s="27" t="s">
        <v>25</v>
      </c>
      <c r="B28" s="28"/>
      <c r="C28" s="29"/>
      <c r="D28" s="30">
        <f aca="true" t="shared" si="7" ref="D28:M28">SUM(D29:D29)</f>
        <v>416000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416000</v>
      </c>
      <c r="O28" s="42">
        <f t="shared" si="2"/>
        <v>1612.4031007751937</v>
      </c>
      <c r="P28" s="9"/>
    </row>
    <row r="29" spans="1:16" ht="15.75" thickBot="1">
      <c r="A29" s="12"/>
      <c r="B29" s="23">
        <v>381</v>
      </c>
      <c r="C29" s="19" t="s">
        <v>31</v>
      </c>
      <c r="D29" s="43">
        <v>416000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416000</v>
      </c>
      <c r="O29" s="44">
        <f t="shared" si="2"/>
        <v>1612.4031007751937</v>
      </c>
      <c r="P29" s="9"/>
    </row>
    <row r="30" spans="1:119" ht="16.5" thickBot="1">
      <c r="A30" s="13" t="s">
        <v>27</v>
      </c>
      <c r="B30" s="21"/>
      <c r="C30" s="20"/>
      <c r="D30" s="14">
        <f>SUM(D5,D10,D15,D20,D25,D28)</f>
        <v>1634110</v>
      </c>
      <c r="E30" s="14">
        <f aca="true" t="shared" si="8" ref="E30:M30">SUM(E5,E10,E15,E20,E25,E28)</f>
        <v>37801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2018912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3690823</v>
      </c>
      <c r="O30" s="36">
        <f t="shared" si="2"/>
        <v>14305.51550387597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79</v>
      </c>
      <c r="M32" s="45"/>
      <c r="N32" s="45"/>
      <c r="O32" s="40">
        <v>258</v>
      </c>
    </row>
    <row r="33" spans="1:15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45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986907</v>
      </c>
      <c r="E5" s="25">
        <f t="shared" si="0"/>
        <v>35175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9">SUM(D5:M5)</f>
        <v>1022082</v>
      </c>
      <c r="O5" s="31">
        <f aca="true" t="shared" si="2" ref="O5:O29">(N5/O$31)</f>
        <v>3992.5078125</v>
      </c>
      <c r="P5" s="6"/>
    </row>
    <row r="6" spans="1:16" ht="15">
      <c r="A6" s="12"/>
      <c r="B6" s="23">
        <v>311</v>
      </c>
      <c r="C6" s="19" t="s">
        <v>2</v>
      </c>
      <c r="D6" s="43">
        <v>949274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949274</v>
      </c>
      <c r="O6" s="44">
        <f t="shared" si="2"/>
        <v>3708.1015625</v>
      </c>
      <c r="P6" s="9"/>
    </row>
    <row r="7" spans="1:16" ht="15">
      <c r="A7" s="12"/>
      <c r="B7" s="23">
        <v>312.1</v>
      </c>
      <c r="C7" s="19" t="s">
        <v>10</v>
      </c>
      <c r="D7" s="43">
        <v>0</v>
      </c>
      <c r="E7" s="43">
        <v>35175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35175</v>
      </c>
      <c r="O7" s="44">
        <f t="shared" si="2"/>
        <v>137.40234375</v>
      </c>
      <c r="P7" s="9"/>
    </row>
    <row r="8" spans="1:16" ht="15">
      <c r="A8" s="12"/>
      <c r="B8" s="23">
        <v>315</v>
      </c>
      <c r="C8" s="19" t="s">
        <v>59</v>
      </c>
      <c r="D8" s="43">
        <v>20243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20243</v>
      </c>
      <c r="O8" s="44">
        <f t="shared" si="2"/>
        <v>79.07421875</v>
      </c>
      <c r="P8" s="9"/>
    </row>
    <row r="9" spans="1:16" ht="15">
      <c r="A9" s="12"/>
      <c r="B9" s="23">
        <v>316</v>
      </c>
      <c r="C9" s="19" t="s">
        <v>60</v>
      </c>
      <c r="D9" s="43">
        <v>17390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17390</v>
      </c>
      <c r="O9" s="44">
        <f t="shared" si="2"/>
        <v>67.9296875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SUM(D11:D14)</f>
        <v>141089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141089</v>
      </c>
      <c r="O10" s="42">
        <f t="shared" si="2"/>
        <v>551.12890625</v>
      </c>
      <c r="P10" s="10"/>
    </row>
    <row r="11" spans="1:16" ht="15">
      <c r="A11" s="12"/>
      <c r="B11" s="23">
        <v>322</v>
      </c>
      <c r="C11" s="19" t="s">
        <v>0</v>
      </c>
      <c r="D11" s="43">
        <v>70122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70122</v>
      </c>
      <c r="O11" s="44">
        <f t="shared" si="2"/>
        <v>273.9140625</v>
      </c>
      <c r="P11" s="9"/>
    </row>
    <row r="12" spans="1:16" ht="15">
      <c r="A12" s="12"/>
      <c r="B12" s="23">
        <v>323.1</v>
      </c>
      <c r="C12" s="19" t="s">
        <v>14</v>
      </c>
      <c r="D12" s="43">
        <v>62597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62597</v>
      </c>
      <c r="O12" s="44">
        <f t="shared" si="2"/>
        <v>244.51953125</v>
      </c>
      <c r="P12" s="9"/>
    </row>
    <row r="13" spans="1:16" ht="15">
      <c r="A13" s="12"/>
      <c r="B13" s="23">
        <v>323.4</v>
      </c>
      <c r="C13" s="19" t="s">
        <v>52</v>
      </c>
      <c r="D13" s="43">
        <v>3278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3278</v>
      </c>
      <c r="O13" s="44">
        <f t="shared" si="2"/>
        <v>12.8046875</v>
      </c>
      <c r="P13" s="9"/>
    </row>
    <row r="14" spans="1:16" ht="15">
      <c r="A14" s="12"/>
      <c r="B14" s="23">
        <v>323.7</v>
      </c>
      <c r="C14" s="19" t="s">
        <v>15</v>
      </c>
      <c r="D14" s="43">
        <v>5092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5092</v>
      </c>
      <c r="O14" s="44">
        <f t="shared" si="2"/>
        <v>19.890625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SUM(D16:D18)</f>
        <v>26355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26355</v>
      </c>
      <c r="O15" s="42">
        <f t="shared" si="2"/>
        <v>102.94921875</v>
      </c>
      <c r="P15" s="10"/>
    </row>
    <row r="16" spans="1:16" ht="15">
      <c r="A16" s="12"/>
      <c r="B16" s="23">
        <v>335.12</v>
      </c>
      <c r="C16" s="19" t="s">
        <v>61</v>
      </c>
      <c r="D16" s="43">
        <v>5911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5911</v>
      </c>
      <c r="O16" s="44">
        <f t="shared" si="2"/>
        <v>23.08984375</v>
      </c>
      <c r="P16" s="9"/>
    </row>
    <row r="17" spans="1:16" ht="15">
      <c r="A17" s="12"/>
      <c r="B17" s="23">
        <v>335.15</v>
      </c>
      <c r="C17" s="19" t="s">
        <v>62</v>
      </c>
      <c r="D17" s="43">
        <v>660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660</v>
      </c>
      <c r="O17" s="44">
        <f t="shared" si="2"/>
        <v>2.578125</v>
      </c>
      <c r="P17" s="9"/>
    </row>
    <row r="18" spans="1:16" ht="15">
      <c r="A18" s="12"/>
      <c r="B18" s="23">
        <v>335.18</v>
      </c>
      <c r="C18" s="19" t="s">
        <v>63</v>
      </c>
      <c r="D18" s="43">
        <v>19784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19784</v>
      </c>
      <c r="O18" s="44">
        <f t="shared" si="2"/>
        <v>77.28125</v>
      </c>
      <c r="P18" s="9"/>
    </row>
    <row r="19" spans="1:16" ht="15.75">
      <c r="A19" s="27" t="s">
        <v>24</v>
      </c>
      <c r="B19" s="28"/>
      <c r="C19" s="29"/>
      <c r="D19" s="30">
        <f aca="true" t="shared" si="5" ref="D19:M19">SUM(D20:D22)</f>
        <v>2700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1990863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1993563</v>
      </c>
      <c r="O19" s="42">
        <f t="shared" si="2"/>
        <v>7787.35546875</v>
      </c>
      <c r="P19" s="10"/>
    </row>
    <row r="20" spans="1:16" ht="15">
      <c r="A20" s="12"/>
      <c r="B20" s="23">
        <v>341.3</v>
      </c>
      <c r="C20" s="19" t="s">
        <v>73</v>
      </c>
      <c r="D20" s="43">
        <v>2700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2700</v>
      </c>
      <c r="O20" s="44">
        <f t="shared" si="2"/>
        <v>10.546875</v>
      </c>
      <c r="P20" s="9"/>
    </row>
    <row r="21" spans="1:16" ht="15">
      <c r="A21" s="12"/>
      <c r="B21" s="23">
        <v>343.5</v>
      </c>
      <c r="C21" s="19" t="s">
        <v>70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1954913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1954913</v>
      </c>
      <c r="O21" s="44">
        <f t="shared" si="2"/>
        <v>7636.37890625</v>
      </c>
      <c r="P21" s="9"/>
    </row>
    <row r="22" spans="1:16" ht="15">
      <c r="A22" s="12"/>
      <c r="B22" s="23">
        <v>343.6</v>
      </c>
      <c r="C22" s="19" t="s">
        <v>26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35950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35950</v>
      </c>
      <c r="O22" s="44">
        <f t="shared" si="2"/>
        <v>140.4296875</v>
      </c>
      <c r="P22" s="9"/>
    </row>
    <row r="23" spans="1:16" ht="15.75">
      <c r="A23" s="27" t="s">
        <v>3</v>
      </c>
      <c r="B23" s="28"/>
      <c r="C23" s="29"/>
      <c r="D23" s="30">
        <f aca="true" t="shared" si="6" ref="D23:M23">SUM(D24:D26)</f>
        <v>20120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2268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22388</v>
      </c>
      <c r="O23" s="42">
        <f t="shared" si="2"/>
        <v>87.453125</v>
      </c>
      <c r="P23" s="10"/>
    </row>
    <row r="24" spans="1:16" ht="15">
      <c r="A24" s="12"/>
      <c r="B24" s="23">
        <v>361.1</v>
      </c>
      <c r="C24" s="19" t="s">
        <v>29</v>
      </c>
      <c r="D24" s="43">
        <v>404</v>
      </c>
      <c r="E24" s="43">
        <v>0</v>
      </c>
      <c r="F24" s="43">
        <v>0</v>
      </c>
      <c r="G24" s="43">
        <v>0</v>
      </c>
      <c r="H24" s="43">
        <v>0</v>
      </c>
      <c r="I24" s="43">
        <v>2268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2672</v>
      </c>
      <c r="O24" s="44">
        <f t="shared" si="2"/>
        <v>10.4375</v>
      </c>
      <c r="P24" s="9"/>
    </row>
    <row r="25" spans="1:16" ht="15">
      <c r="A25" s="12"/>
      <c r="B25" s="23">
        <v>366</v>
      </c>
      <c r="C25" s="19" t="s">
        <v>43</v>
      </c>
      <c r="D25" s="43">
        <v>9369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9369</v>
      </c>
      <c r="O25" s="44">
        <f t="shared" si="2"/>
        <v>36.59765625</v>
      </c>
      <c r="P25" s="9"/>
    </row>
    <row r="26" spans="1:16" ht="15">
      <c r="A26" s="12"/>
      <c r="B26" s="23">
        <v>369.9</v>
      </c>
      <c r="C26" s="19" t="s">
        <v>30</v>
      </c>
      <c r="D26" s="43">
        <v>10347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10347</v>
      </c>
      <c r="O26" s="44">
        <f t="shared" si="2"/>
        <v>40.41796875</v>
      </c>
      <c r="P26" s="9"/>
    </row>
    <row r="27" spans="1:16" ht="15.75">
      <c r="A27" s="27" t="s">
        <v>25</v>
      </c>
      <c r="B27" s="28"/>
      <c r="C27" s="29"/>
      <c r="D27" s="30">
        <f aca="true" t="shared" si="7" ref="D27:M27">SUM(D28:D28)</f>
        <v>416000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416000</v>
      </c>
      <c r="O27" s="42">
        <f t="shared" si="2"/>
        <v>1625</v>
      </c>
      <c r="P27" s="9"/>
    </row>
    <row r="28" spans="1:16" ht="15.75" thickBot="1">
      <c r="A28" s="12"/>
      <c r="B28" s="23">
        <v>381</v>
      </c>
      <c r="C28" s="19" t="s">
        <v>31</v>
      </c>
      <c r="D28" s="43">
        <v>416000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416000</v>
      </c>
      <c r="O28" s="44">
        <f t="shared" si="2"/>
        <v>1625</v>
      </c>
      <c r="P28" s="9"/>
    </row>
    <row r="29" spans="1:119" ht="16.5" thickBot="1">
      <c r="A29" s="13" t="s">
        <v>27</v>
      </c>
      <c r="B29" s="21"/>
      <c r="C29" s="20"/>
      <c r="D29" s="14">
        <f>SUM(D5,D10,D15,D19,D23,D27)</f>
        <v>1593171</v>
      </c>
      <c r="E29" s="14">
        <f aca="true" t="shared" si="8" ref="E29:M29">SUM(E5,E10,E15,E19,E23,E27)</f>
        <v>35175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1993131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3621477</v>
      </c>
      <c r="O29" s="36">
        <f t="shared" si="2"/>
        <v>14146.39453125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74</v>
      </c>
      <c r="M31" s="45"/>
      <c r="N31" s="45"/>
      <c r="O31" s="40">
        <v>256</v>
      </c>
    </row>
    <row r="32" spans="1:15" ht="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45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1026525</v>
      </c>
      <c r="E5" s="25">
        <f t="shared" si="0"/>
        <v>34721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0">SUM(D5:M5)</f>
        <v>1061246</v>
      </c>
      <c r="O5" s="31">
        <f aca="true" t="shared" si="2" ref="O5:O30">(N5/O$32)</f>
        <v>4211.293650793651</v>
      </c>
      <c r="P5" s="6"/>
    </row>
    <row r="6" spans="1:16" ht="15">
      <c r="A6" s="12"/>
      <c r="B6" s="23">
        <v>311</v>
      </c>
      <c r="C6" s="19" t="s">
        <v>2</v>
      </c>
      <c r="D6" s="43">
        <v>987197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987197</v>
      </c>
      <c r="O6" s="44">
        <f t="shared" si="2"/>
        <v>3917.4484126984125</v>
      </c>
      <c r="P6" s="9"/>
    </row>
    <row r="7" spans="1:16" ht="15">
      <c r="A7" s="12"/>
      <c r="B7" s="23">
        <v>312.1</v>
      </c>
      <c r="C7" s="19" t="s">
        <v>10</v>
      </c>
      <c r="D7" s="43">
        <v>0</v>
      </c>
      <c r="E7" s="43">
        <v>34721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34721</v>
      </c>
      <c r="O7" s="44">
        <f t="shared" si="2"/>
        <v>137.78174603174602</v>
      </c>
      <c r="P7" s="9"/>
    </row>
    <row r="8" spans="1:16" ht="15">
      <c r="A8" s="12"/>
      <c r="B8" s="23">
        <v>315</v>
      </c>
      <c r="C8" s="19" t="s">
        <v>59</v>
      </c>
      <c r="D8" s="43">
        <v>20221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20221</v>
      </c>
      <c r="O8" s="44">
        <f t="shared" si="2"/>
        <v>80.2420634920635</v>
      </c>
      <c r="P8" s="9"/>
    </row>
    <row r="9" spans="1:16" ht="15">
      <c r="A9" s="12"/>
      <c r="B9" s="23">
        <v>316</v>
      </c>
      <c r="C9" s="19" t="s">
        <v>60</v>
      </c>
      <c r="D9" s="43">
        <v>19107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19107</v>
      </c>
      <c r="O9" s="44">
        <f t="shared" si="2"/>
        <v>75.82142857142857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SUM(D11:D14)</f>
        <v>192636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192636</v>
      </c>
      <c r="O10" s="42">
        <f t="shared" si="2"/>
        <v>764.4285714285714</v>
      </c>
      <c r="P10" s="10"/>
    </row>
    <row r="11" spans="1:16" ht="15">
      <c r="A11" s="12"/>
      <c r="B11" s="23">
        <v>322</v>
      </c>
      <c r="C11" s="19" t="s">
        <v>0</v>
      </c>
      <c r="D11" s="43">
        <v>122531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122531</v>
      </c>
      <c r="O11" s="44">
        <f t="shared" si="2"/>
        <v>486.234126984127</v>
      </c>
      <c r="P11" s="9"/>
    </row>
    <row r="12" spans="1:16" ht="15">
      <c r="A12" s="12"/>
      <c r="B12" s="23">
        <v>323.1</v>
      </c>
      <c r="C12" s="19" t="s">
        <v>14</v>
      </c>
      <c r="D12" s="43">
        <v>63169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63169</v>
      </c>
      <c r="O12" s="44">
        <f t="shared" si="2"/>
        <v>250.6706349206349</v>
      </c>
      <c r="P12" s="9"/>
    </row>
    <row r="13" spans="1:16" ht="15">
      <c r="A13" s="12"/>
      <c r="B13" s="23">
        <v>323.4</v>
      </c>
      <c r="C13" s="19" t="s">
        <v>52</v>
      </c>
      <c r="D13" s="43">
        <v>3008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3008</v>
      </c>
      <c r="O13" s="44">
        <f t="shared" si="2"/>
        <v>11.936507936507937</v>
      </c>
      <c r="P13" s="9"/>
    </row>
    <row r="14" spans="1:16" ht="15">
      <c r="A14" s="12"/>
      <c r="B14" s="23">
        <v>323.7</v>
      </c>
      <c r="C14" s="19" t="s">
        <v>15</v>
      </c>
      <c r="D14" s="43">
        <v>3928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3928</v>
      </c>
      <c r="O14" s="44">
        <f t="shared" si="2"/>
        <v>15.587301587301587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SUM(D16:D18)</f>
        <v>25435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25435</v>
      </c>
      <c r="O15" s="42">
        <f t="shared" si="2"/>
        <v>100.93253968253968</v>
      </c>
      <c r="P15" s="10"/>
    </row>
    <row r="16" spans="1:16" ht="15">
      <c r="A16" s="12"/>
      <c r="B16" s="23">
        <v>335.12</v>
      </c>
      <c r="C16" s="19" t="s">
        <v>61</v>
      </c>
      <c r="D16" s="43">
        <v>5765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5765</v>
      </c>
      <c r="O16" s="44">
        <f t="shared" si="2"/>
        <v>22.876984126984127</v>
      </c>
      <c r="P16" s="9"/>
    </row>
    <row r="17" spans="1:16" ht="15">
      <c r="A17" s="12"/>
      <c r="B17" s="23">
        <v>335.15</v>
      </c>
      <c r="C17" s="19" t="s">
        <v>62</v>
      </c>
      <c r="D17" s="43">
        <v>189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189</v>
      </c>
      <c r="O17" s="44">
        <f t="shared" si="2"/>
        <v>0.75</v>
      </c>
      <c r="P17" s="9"/>
    </row>
    <row r="18" spans="1:16" ht="15">
      <c r="A18" s="12"/>
      <c r="B18" s="23">
        <v>335.18</v>
      </c>
      <c r="C18" s="19" t="s">
        <v>63</v>
      </c>
      <c r="D18" s="43">
        <v>19481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19481</v>
      </c>
      <c r="O18" s="44">
        <f t="shared" si="2"/>
        <v>77.30555555555556</v>
      </c>
      <c r="P18" s="9"/>
    </row>
    <row r="19" spans="1:16" ht="15.75">
      <c r="A19" s="27" t="s">
        <v>24</v>
      </c>
      <c r="B19" s="28"/>
      <c r="C19" s="29"/>
      <c r="D19" s="30">
        <f aca="true" t="shared" si="5" ref="D19:M19">SUM(D20:D22)</f>
        <v>2000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1925857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1927857</v>
      </c>
      <c r="O19" s="42">
        <f t="shared" si="2"/>
        <v>7650.226190476191</v>
      </c>
      <c r="P19" s="10"/>
    </row>
    <row r="20" spans="1:16" ht="15">
      <c r="A20" s="12"/>
      <c r="B20" s="23">
        <v>342.1</v>
      </c>
      <c r="C20" s="19" t="s">
        <v>69</v>
      </c>
      <c r="D20" s="43">
        <v>2000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2000</v>
      </c>
      <c r="O20" s="44">
        <f t="shared" si="2"/>
        <v>7.936507936507937</v>
      </c>
      <c r="P20" s="9"/>
    </row>
    <row r="21" spans="1:16" ht="15">
      <c r="A21" s="12"/>
      <c r="B21" s="23">
        <v>343.5</v>
      </c>
      <c r="C21" s="19" t="s">
        <v>70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22724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22724</v>
      </c>
      <c r="O21" s="44">
        <f t="shared" si="2"/>
        <v>90.17460317460318</v>
      </c>
      <c r="P21" s="9"/>
    </row>
    <row r="22" spans="1:16" ht="15">
      <c r="A22" s="12"/>
      <c r="B22" s="23">
        <v>343.6</v>
      </c>
      <c r="C22" s="19" t="s">
        <v>26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1903133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1903133</v>
      </c>
      <c r="O22" s="44">
        <f t="shared" si="2"/>
        <v>7552.1150793650795</v>
      </c>
      <c r="P22" s="9"/>
    </row>
    <row r="23" spans="1:16" ht="15.75">
      <c r="A23" s="27" t="s">
        <v>3</v>
      </c>
      <c r="B23" s="28"/>
      <c r="C23" s="29"/>
      <c r="D23" s="30">
        <f aca="true" t="shared" si="6" ref="D23:M23">SUM(D24:D27)</f>
        <v>23051</v>
      </c>
      <c r="E23" s="30">
        <f t="shared" si="6"/>
        <v>2000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-73919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-48868</v>
      </c>
      <c r="O23" s="42">
        <f t="shared" si="2"/>
        <v>-193.9206349206349</v>
      </c>
      <c r="P23" s="10"/>
    </row>
    <row r="24" spans="1:16" ht="15">
      <c r="A24" s="12"/>
      <c r="B24" s="23">
        <v>361.1</v>
      </c>
      <c r="C24" s="19" t="s">
        <v>29</v>
      </c>
      <c r="D24" s="43">
        <v>3540</v>
      </c>
      <c r="E24" s="43">
        <v>0</v>
      </c>
      <c r="F24" s="43">
        <v>0</v>
      </c>
      <c r="G24" s="43">
        <v>0</v>
      </c>
      <c r="H24" s="43">
        <v>0</v>
      </c>
      <c r="I24" s="43">
        <v>541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4081</v>
      </c>
      <c r="O24" s="44">
        <f t="shared" si="2"/>
        <v>16.194444444444443</v>
      </c>
      <c r="P24" s="9"/>
    </row>
    <row r="25" spans="1:16" ht="15">
      <c r="A25" s="12"/>
      <c r="B25" s="23">
        <v>364</v>
      </c>
      <c r="C25" s="19" t="s">
        <v>64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-74460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-74460</v>
      </c>
      <c r="O25" s="44">
        <f t="shared" si="2"/>
        <v>-295.4761904761905</v>
      </c>
      <c r="P25" s="9"/>
    </row>
    <row r="26" spans="1:16" ht="15">
      <c r="A26" s="12"/>
      <c r="B26" s="23">
        <v>366</v>
      </c>
      <c r="C26" s="19" t="s">
        <v>43</v>
      </c>
      <c r="D26" s="43">
        <v>0</v>
      </c>
      <c r="E26" s="43">
        <v>2000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2000</v>
      </c>
      <c r="O26" s="44">
        <f t="shared" si="2"/>
        <v>7.936507936507937</v>
      </c>
      <c r="P26" s="9"/>
    </row>
    <row r="27" spans="1:16" ht="15">
      <c r="A27" s="12"/>
      <c r="B27" s="23">
        <v>369.9</v>
      </c>
      <c r="C27" s="19" t="s">
        <v>30</v>
      </c>
      <c r="D27" s="43">
        <v>19511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19511</v>
      </c>
      <c r="O27" s="44">
        <f t="shared" si="2"/>
        <v>77.42460317460318</v>
      </c>
      <c r="P27" s="9"/>
    </row>
    <row r="28" spans="1:16" ht="15.75">
      <c r="A28" s="27" t="s">
        <v>25</v>
      </c>
      <c r="B28" s="28"/>
      <c r="C28" s="29"/>
      <c r="D28" s="30">
        <f aca="true" t="shared" si="7" ref="D28:M28">SUM(D29:D29)</f>
        <v>193500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193500</v>
      </c>
      <c r="O28" s="42">
        <f t="shared" si="2"/>
        <v>767.8571428571429</v>
      </c>
      <c r="P28" s="9"/>
    </row>
    <row r="29" spans="1:16" ht="15.75" thickBot="1">
      <c r="A29" s="12"/>
      <c r="B29" s="23">
        <v>381</v>
      </c>
      <c r="C29" s="19" t="s">
        <v>31</v>
      </c>
      <c r="D29" s="43">
        <v>193500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193500</v>
      </c>
      <c r="O29" s="44">
        <f t="shared" si="2"/>
        <v>767.8571428571429</v>
      </c>
      <c r="P29" s="9"/>
    </row>
    <row r="30" spans="1:119" ht="16.5" thickBot="1">
      <c r="A30" s="13" t="s">
        <v>27</v>
      </c>
      <c r="B30" s="21"/>
      <c r="C30" s="20"/>
      <c r="D30" s="14">
        <f>SUM(D5,D10,D15,D19,D23,D28)</f>
        <v>1463147</v>
      </c>
      <c r="E30" s="14">
        <f aca="true" t="shared" si="8" ref="E30:M30">SUM(E5,E10,E15,E19,E23,E28)</f>
        <v>36721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1851938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3351806</v>
      </c>
      <c r="O30" s="36">
        <f t="shared" si="2"/>
        <v>13300.817460317461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71</v>
      </c>
      <c r="M32" s="45"/>
      <c r="N32" s="45"/>
      <c r="O32" s="40">
        <v>252</v>
      </c>
    </row>
    <row r="33" spans="1:15" ht="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45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964209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6">SUM(D5:M5)</f>
        <v>964209</v>
      </c>
      <c r="O5" s="31">
        <f aca="true" t="shared" si="2" ref="O5:O26">(N5/O$28)</f>
        <v>3872.3253012048194</v>
      </c>
      <c r="P5" s="6"/>
    </row>
    <row r="6" spans="1:16" ht="15">
      <c r="A6" s="12"/>
      <c r="B6" s="23">
        <v>311</v>
      </c>
      <c r="C6" s="19" t="s">
        <v>2</v>
      </c>
      <c r="D6" s="43">
        <v>882574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882574</v>
      </c>
      <c r="O6" s="44">
        <f t="shared" si="2"/>
        <v>3544.4738955823295</v>
      </c>
      <c r="P6" s="9"/>
    </row>
    <row r="7" spans="1:16" ht="15">
      <c r="A7" s="12"/>
      <c r="B7" s="23">
        <v>312.1</v>
      </c>
      <c r="C7" s="19" t="s">
        <v>10</v>
      </c>
      <c r="D7" s="43">
        <v>32427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32427</v>
      </c>
      <c r="O7" s="44">
        <f t="shared" si="2"/>
        <v>130.2289156626506</v>
      </c>
      <c r="P7" s="9"/>
    </row>
    <row r="8" spans="1:16" ht="15">
      <c r="A8" s="12"/>
      <c r="B8" s="23">
        <v>315</v>
      </c>
      <c r="C8" s="19" t="s">
        <v>59</v>
      </c>
      <c r="D8" s="43">
        <v>27653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27653</v>
      </c>
      <c r="O8" s="44">
        <f t="shared" si="2"/>
        <v>111.05622489959839</v>
      </c>
      <c r="P8" s="9"/>
    </row>
    <row r="9" spans="1:16" ht="15">
      <c r="A9" s="12"/>
      <c r="B9" s="23">
        <v>316</v>
      </c>
      <c r="C9" s="19" t="s">
        <v>60</v>
      </c>
      <c r="D9" s="43">
        <v>21555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21555</v>
      </c>
      <c r="O9" s="44">
        <f t="shared" si="2"/>
        <v>86.56626506024097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SUM(D11:D14)</f>
        <v>192547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192547</v>
      </c>
      <c r="O10" s="42">
        <f t="shared" si="2"/>
        <v>773.281124497992</v>
      </c>
      <c r="P10" s="10"/>
    </row>
    <row r="11" spans="1:16" ht="15">
      <c r="A11" s="12"/>
      <c r="B11" s="23">
        <v>322</v>
      </c>
      <c r="C11" s="19" t="s">
        <v>0</v>
      </c>
      <c r="D11" s="43">
        <v>127591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127591</v>
      </c>
      <c r="O11" s="44">
        <f t="shared" si="2"/>
        <v>512.4136546184739</v>
      </c>
      <c r="P11" s="9"/>
    </row>
    <row r="12" spans="1:16" ht="15">
      <c r="A12" s="12"/>
      <c r="B12" s="23">
        <v>323.1</v>
      </c>
      <c r="C12" s="19" t="s">
        <v>14</v>
      </c>
      <c r="D12" s="43">
        <v>58613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58613</v>
      </c>
      <c r="O12" s="44">
        <f t="shared" si="2"/>
        <v>235.39357429718876</v>
      </c>
      <c r="P12" s="9"/>
    </row>
    <row r="13" spans="1:16" ht="15">
      <c r="A13" s="12"/>
      <c r="B13" s="23">
        <v>323.4</v>
      </c>
      <c r="C13" s="19" t="s">
        <v>52</v>
      </c>
      <c r="D13" s="43">
        <v>1254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1254</v>
      </c>
      <c r="O13" s="44">
        <f t="shared" si="2"/>
        <v>5.036144578313253</v>
      </c>
      <c r="P13" s="9"/>
    </row>
    <row r="14" spans="1:16" ht="15">
      <c r="A14" s="12"/>
      <c r="B14" s="23">
        <v>323.7</v>
      </c>
      <c r="C14" s="19" t="s">
        <v>15</v>
      </c>
      <c r="D14" s="43">
        <v>5089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5089</v>
      </c>
      <c r="O14" s="44">
        <f t="shared" si="2"/>
        <v>20.437751004016064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SUM(D16:D18)</f>
        <v>24000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24000</v>
      </c>
      <c r="O15" s="42">
        <f t="shared" si="2"/>
        <v>96.3855421686747</v>
      </c>
      <c r="P15" s="10"/>
    </row>
    <row r="16" spans="1:16" ht="15">
      <c r="A16" s="12"/>
      <c r="B16" s="23">
        <v>335.12</v>
      </c>
      <c r="C16" s="19" t="s">
        <v>61</v>
      </c>
      <c r="D16" s="43">
        <v>5329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5329</v>
      </c>
      <c r="O16" s="44">
        <f t="shared" si="2"/>
        <v>21.401606425702813</v>
      </c>
      <c r="P16" s="9"/>
    </row>
    <row r="17" spans="1:16" ht="15">
      <c r="A17" s="12"/>
      <c r="B17" s="23">
        <v>335.15</v>
      </c>
      <c r="C17" s="19" t="s">
        <v>62</v>
      </c>
      <c r="D17" s="43">
        <v>189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189</v>
      </c>
      <c r="O17" s="44">
        <f t="shared" si="2"/>
        <v>0.7590361445783133</v>
      </c>
      <c r="P17" s="9"/>
    </row>
    <row r="18" spans="1:16" ht="15">
      <c r="A18" s="12"/>
      <c r="B18" s="23">
        <v>335.18</v>
      </c>
      <c r="C18" s="19" t="s">
        <v>63</v>
      </c>
      <c r="D18" s="43">
        <v>18482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18482</v>
      </c>
      <c r="O18" s="44">
        <f t="shared" si="2"/>
        <v>74.22489959839358</v>
      </c>
      <c r="P18" s="9"/>
    </row>
    <row r="19" spans="1:16" ht="15.75">
      <c r="A19" s="27" t="s">
        <v>24</v>
      </c>
      <c r="B19" s="28"/>
      <c r="C19" s="29"/>
      <c r="D19" s="30">
        <f aca="true" t="shared" si="5" ref="D19:M19">SUM(D20:D20)</f>
        <v>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1847786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1847786</v>
      </c>
      <c r="O19" s="42">
        <f t="shared" si="2"/>
        <v>7420.827309236948</v>
      </c>
      <c r="P19" s="10"/>
    </row>
    <row r="20" spans="1:16" ht="15">
      <c r="A20" s="12"/>
      <c r="B20" s="23">
        <v>343.6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1847786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1847786</v>
      </c>
      <c r="O20" s="44">
        <f t="shared" si="2"/>
        <v>7420.827309236948</v>
      </c>
      <c r="P20" s="9"/>
    </row>
    <row r="21" spans="1:16" ht="15.75">
      <c r="A21" s="27" t="s">
        <v>3</v>
      </c>
      <c r="B21" s="28"/>
      <c r="C21" s="29"/>
      <c r="D21" s="30">
        <f aca="true" t="shared" si="6" ref="D21:M21">SUM(D22:D23)</f>
        <v>22026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47626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69652</v>
      </c>
      <c r="O21" s="42">
        <f t="shared" si="2"/>
        <v>279.7269076305221</v>
      </c>
      <c r="P21" s="10"/>
    </row>
    <row r="22" spans="1:16" ht="15">
      <c r="A22" s="12"/>
      <c r="B22" s="23">
        <v>361.1</v>
      </c>
      <c r="C22" s="19" t="s">
        <v>29</v>
      </c>
      <c r="D22" s="43">
        <v>101</v>
      </c>
      <c r="E22" s="43">
        <v>0</v>
      </c>
      <c r="F22" s="43">
        <v>0</v>
      </c>
      <c r="G22" s="43">
        <v>0</v>
      </c>
      <c r="H22" s="43">
        <v>0</v>
      </c>
      <c r="I22" s="43">
        <v>290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391</v>
      </c>
      <c r="O22" s="44">
        <f t="shared" si="2"/>
        <v>1.570281124497992</v>
      </c>
      <c r="P22" s="9"/>
    </row>
    <row r="23" spans="1:16" ht="15">
      <c r="A23" s="12"/>
      <c r="B23" s="23">
        <v>369.9</v>
      </c>
      <c r="C23" s="19" t="s">
        <v>30</v>
      </c>
      <c r="D23" s="43">
        <v>21925</v>
      </c>
      <c r="E23" s="43">
        <v>0</v>
      </c>
      <c r="F23" s="43">
        <v>0</v>
      </c>
      <c r="G23" s="43">
        <v>0</v>
      </c>
      <c r="H23" s="43">
        <v>0</v>
      </c>
      <c r="I23" s="43">
        <v>47336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69261</v>
      </c>
      <c r="O23" s="44">
        <f t="shared" si="2"/>
        <v>278.1566265060241</v>
      </c>
      <c r="P23" s="9"/>
    </row>
    <row r="24" spans="1:16" ht="15.75">
      <c r="A24" s="27" t="s">
        <v>25</v>
      </c>
      <c r="B24" s="28"/>
      <c r="C24" s="29"/>
      <c r="D24" s="30">
        <f aca="true" t="shared" si="7" ref="D24:M24">SUM(D25:D25)</f>
        <v>193500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193500</v>
      </c>
      <c r="O24" s="42">
        <f t="shared" si="2"/>
        <v>777.1084337349398</v>
      </c>
      <c r="P24" s="9"/>
    </row>
    <row r="25" spans="1:16" ht="15.75" thickBot="1">
      <c r="A25" s="12"/>
      <c r="B25" s="23">
        <v>381</v>
      </c>
      <c r="C25" s="19" t="s">
        <v>31</v>
      </c>
      <c r="D25" s="43">
        <v>193500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193500</v>
      </c>
      <c r="O25" s="44">
        <f t="shared" si="2"/>
        <v>777.1084337349398</v>
      </c>
      <c r="P25" s="9"/>
    </row>
    <row r="26" spans="1:119" ht="16.5" thickBot="1">
      <c r="A26" s="13" t="s">
        <v>27</v>
      </c>
      <c r="B26" s="21"/>
      <c r="C26" s="20"/>
      <c r="D26" s="14">
        <f>SUM(D5,D10,D15,D19,D21,D24)</f>
        <v>1396282</v>
      </c>
      <c r="E26" s="14">
        <f aca="true" t="shared" si="8" ref="E26:M26">SUM(E5,E10,E15,E19,E21,E24)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1895412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3291694</v>
      </c>
      <c r="O26" s="36">
        <f t="shared" si="2"/>
        <v>13219.654618473896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67</v>
      </c>
      <c r="M28" s="45"/>
      <c r="N28" s="45"/>
      <c r="O28" s="40">
        <v>249</v>
      </c>
    </row>
    <row r="29" spans="1:15" ht="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ht="15.75" customHeight="1" thickBot="1">
      <c r="A30" s="49" t="s">
        <v>45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SUM(D6:D9)</f>
        <v>970810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7">SUM(D5:M5)</f>
        <v>970810</v>
      </c>
      <c r="O5" s="31">
        <f aca="true" t="shared" si="2" ref="O5:O27">(N5/O$29)</f>
        <v>3852.4206349206347</v>
      </c>
      <c r="P5" s="6"/>
    </row>
    <row r="6" spans="1:16" ht="15">
      <c r="A6" s="12"/>
      <c r="B6" s="23">
        <v>311</v>
      </c>
      <c r="C6" s="19" t="s">
        <v>2</v>
      </c>
      <c r="D6" s="43">
        <v>873272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873272</v>
      </c>
      <c r="O6" s="44">
        <f t="shared" si="2"/>
        <v>3465.3650793650795</v>
      </c>
      <c r="P6" s="9"/>
    </row>
    <row r="7" spans="1:16" ht="15">
      <c r="A7" s="12"/>
      <c r="B7" s="23">
        <v>312.1</v>
      </c>
      <c r="C7" s="19" t="s">
        <v>10</v>
      </c>
      <c r="D7" s="43">
        <v>31714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31714</v>
      </c>
      <c r="O7" s="44">
        <f t="shared" si="2"/>
        <v>125.84920634920636</v>
      </c>
      <c r="P7" s="9"/>
    </row>
    <row r="8" spans="1:16" ht="15">
      <c r="A8" s="12"/>
      <c r="B8" s="23">
        <v>315</v>
      </c>
      <c r="C8" s="19" t="s">
        <v>59</v>
      </c>
      <c r="D8" s="43">
        <v>56516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56516</v>
      </c>
      <c r="O8" s="44">
        <f t="shared" si="2"/>
        <v>224.26984126984127</v>
      </c>
      <c r="P8" s="9"/>
    </row>
    <row r="9" spans="1:16" ht="15">
      <c r="A9" s="12"/>
      <c r="B9" s="23">
        <v>316</v>
      </c>
      <c r="C9" s="19" t="s">
        <v>60</v>
      </c>
      <c r="D9" s="43">
        <v>9308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9308</v>
      </c>
      <c r="O9" s="44">
        <f t="shared" si="2"/>
        <v>36.93650793650794</v>
      </c>
      <c r="P9" s="9"/>
    </row>
    <row r="10" spans="1:16" ht="15.75">
      <c r="A10" s="27" t="s">
        <v>13</v>
      </c>
      <c r="B10" s="28"/>
      <c r="C10" s="29"/>
      <c r="D10" s="30">
        <f aca="true" t="shared" si="3" ref="D10:M10">SUM(D11:D14)</f>
        <v>146713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146713</v>
      </c>
      <c r="O10" s="42">
        <f t="shared" si="2"/>
        <v>582.1944444444445</v>
      </c>
      <c r="P10" s="10"/>
    </row>
    <row r="11" spans="1:16" ht="15">
      <c r="A11" s="12"/>
      <c r="B11" s="23">
        <v>322</v>
      </c>
      <c r="C11" s="19" t="s">
        <v>0</v>
      </c>
      <c r="D11" s="43">
        <v>82256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82256</v>
      </c>
      <c r="O11" s="44">
        <f t="shared" si="2"/>
        <v>326.41269841269843</v>
      </c>
      <c r="P11" s="9"/>
    </row>
    <row r="12" spans="1:16" ht="15">
      <c r="A12" s="12"/>
      <c r="B12" s="23">
        <v>323.1</v>
      </c>
      <c r="C12" s="19" t="s">
        <v>14</v>
      </c>
      <c r="D12" s="43">
        <v>57341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57341</v>
      </c>
      <c r="O12" s="44">
        <f t="shared" si="2"/>
        <v>227.54365079365078</v>
      </c>
      <c r="P12" s="9"/>
    </row>
    <row r="13" spans="1:16" ht="15">
      <c r="A13" s="12"/>
      <c r="B13" s="23">
        <v>323.4</v>
      </c>
      <c r="C13" s="19" t="s">
        <v>52</v>
      </c>
      <c r="D13" s="43">
        <v>2263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2263</v>
      </c>
      <c r="O13" s="44">
        <f t="shared" si="2"/>
        <v>8.98015873015873</v>
      </c>
      <c r="P13" s="9"/>
    </row>
    <row r="14" spans="1:16" ht="15">
      <c r="A14" s="12"/>
      <c r="B14" s="23">
        <v>323.7</v>
      </c>
      <c r="C14" s="19" t="s">
        <v>15</v>
      </c>
      <c r="D14" s="43">
        <v>4853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4853</v>
      </c>
      <c r="O14" s="44">
        <f t="shared" si="2"/>
        <v>19.25793650793651</v>
      </c>
      <c r="P14" s="9"/>
    </row>
    <row r="15" spans="1:16" ht="15.75">
      <c r="A15" s="27" t="s">
        <v>16</v>
      </c>
      <c r="B15" s="28"/>
      <c r="C15" s="29"/>
      <c r="D15" s="30">
        <f aca="true" t="shared" si="4" ref="D15:M15">SUM(D16:D18)</f>
        <v>22338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22338</v>
      </c>
      <c r="O15" s="42">
        <f t="shared" si="2"/>
        <v>88.64285714285714</v>
      </c>
      <c r="P15" s="10"/>
    </row>
    <row r="16" spans="1:16" ht="15">
      <c r="A16" s="12"/>
      <c r="B16" s="23">
        <v>335.12</v>
      </c>
      <c r="C16" s="19" t="s">
        <v>61</v>
      </c>
      <c r="D16" s="43">
        <v>6462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6462</v>
      </c>
      <c r="O16" s="44">
        <f t="shared" si="2"/>
        <v>25.642857142857142</v>
      </c>
      <c r="P16" s="9"/>
    </row>
    <row r="17" spans="1:16" ht="15">
      <c r="A17" s="12"/>
      <c r="B17" s="23">
        <v>335.15</v>
      </c>
      <c r="C17" s="19" t="s">
        <v>62</v>
      </c>
      <c r="D17" s="43">
        <v>189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189</v>
      </c>
      <c r="O17" s="44">
        <f t="shared" si="2"/>
        <v>0.75</v>
      </c>
      <c r="P17" s="9"/>
    </row>
    <row r="18" spans="1:16" ht="15">
      <c r="A18" s="12"/>
      <c r="B18" s="23">
        <v>335.18</v>
      </c>
      <c r="C18" s="19" t="s">
        <v>63</v>
      </c>
      <c r="D18" s="43">
        <v>15687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15687</v>
      </c>
      <c r="O18" s="44">
        <f t="shared" si="2"/>
        <v>62.25</v>
      </c>
      <c r="P18" s="9"/>
    </row>
    <row r="19" spans="1:16" ht="15.75">
      <c r="A19" s="27" t="s">
        <v>24</v>
      </c>
      <c r="B19" s="28"/>
      <c r="C19" s="29"/>
      <c r="D19" s="30">
        <f aca="true" t="shared" si="5" ref="D19:M19">SUM(D20:D20)</f>
        <v>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1774639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1774639</v>
      </c>
      <c r="O19" s="42">
        <f t="shared" si="2"/>
        <v>7042.2182539682535</v>
      </c>
      <c r="P19" s="10"/>
    </row>
    <row r="20" spans="1:16" ht="15">
      <c r="A20" s="12"/>
      <c r="B20" s="23">
        <v>343.6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1774639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1774639</v>
      </c>
      <c r="O20" s="44">
        <f t="shared" si="2"/>
        <v>7042.2182539682535</v>
      </c>
      <c r="P20" s="9"/>
    </row>
    <row r="21" spans="1:16" ht="15.75">
      <c r="A21" s="27" t="s">
        <v>3</v>
      </c>
      <c r="B21" s="28"/>
      <c r="C21" s="29"/>
      <c r="D21" s="30">
        <f aca="true" t="shared" si="6" ref="D21:M21">SUM(D22:D24)</f>
        <v>16063</v>
      </c>
      <c r="E21" s="30">
        <f t="shared" si="6"/>
        <v>150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35740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51953</v>
      </c>
      <c r="O21" s="42">
        <f t="shared" si="2"/>
        <v>206.1626984126984</v>
      </c>
      <c r="P21" s="10"/>
    </row>
    <row r="22" spans="1:16" ht="15">
      <c r="A22" s="12"/>
      <c r="B22" s="23">
        <v>361.1</v>
      </c>
      <c r="C22" s="19" t="s">
        <v>29</v>
      </c>
      <c r="D22" s="43">
        <v>1761</v>
      </c>
      <c r="E22" s="43">
        <v>0</v>
      </c>
      <c r="F22" s="43">
        <v>0</v>
      </c>
      <c r="G22" s="43">
        <v>0</v>
      </c>
      <c r="H22" s="43">
        <v>0</v>
      </c>
      <c r="I22" s="43">
        <v>1270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3031</v>
      </c>
      <c r="O22" s="44">
        <f t="shared" si="2"/>
        <v>12.027777777777779</v>
      </c>
      <c r="P22" s="9"/>
    </row>
    <row r="23" spans="1:16" ht="15">
      <c r="A23" s="12"/>
      <c r="B23" s="23">
        <v>364</v>
      </c>
      <c r="C23" s="19" t="s">
        <v>64</v>
      </c>
      <c r="D23" s="43">
        <v>1000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1000</v>
      </c>
      <c r="O23" s="44">
        <f t="shared" si="2"/>
        <v>3.9682539682539684</v>
      </c>
      <c r="P23" s="9"/>
    </row>
    <row r="24" spans="1:16" ht="15">
      <c r="A24" s="12"/>
      <c r="B24" s="23">
        <v>369.9</v>
      </c>
      <c r="C24" s="19" t="s">
        <v>30</v>
      </c>
      <c r="D24" s="43">
        <v>13302</v>
      </c>
      <c r="E24" s="43">
        <v>150</v>
      </c>
      <c r="F24" s="43">
        <v>0</v>
      </c>
      <c r="G24" s="43">
        <v>0</v>
      </c>
      <c r="H24" s="43">
        <v>0</v>
      </c>
      <c r="I24" s="43">
        <v>34470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47922</v>
      </c>
      <c r="O24" s="44">
        <f t="shared" si="2"/>
        <v>190.16666666666666</v>
      </c>
      <c r="P24" s="9"/>
    </row>
    <row r="25" spans="1:16" ht="15.75">
      <c r="A25" s="27" t="s">
        <v>25</v>
      </c>
      <c r="B25" s="28"/>
      <c r="C25" s="29"/>
      <c r="D25" s="30">
        <f aca="true" t="shared" si="7" ref="D25:M25">SUM(D26:D26)</f>
        <v>193500</v>
      </c>
      <c r="E25" s="30">
        <f t="shared" si="7"/>
        <v>20582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214082</v>
      </c>
      <c r="O25" s="42">
        <f t="shared" si="2"/>
        <v>849.531746031746</v>
      </c>
      <c r="P25" s="9"/>
    </row>
    <row r="26" spans="1:16" ht="15.75" thickBot="1">
      <c r="A26" s="12"/>
      <c r="B26" s="23">
        <v>381</v>
      </c>
      <c r="C26" s="19" t="s">
        <v>31</v>
      </c>
      <c r="D26" s="43">
        <v>193500</v>
      </c>
      <c r="E26" s="43">
        <v>20582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214082</v>
      </c>
      <c r="O26" s="44">
        <f t="shared" si="2"/>
        <v>849.531746031746</v>
      </c>
      <c r="P26" s="9"/>
    </row>
    <row r="27" spans="1:119" ht="16.5" thickBot="1">
      <c r="A27" s="13" t="s">
        <v>27</v>
      </c>
      <c r="B27" s="21"/>
      <c r="C27" s="20"/>
      <c r="D27" s="14">
        <f>SUM(D5,D10,D15,D19,D21,D25)</f>
        <v>1349424</v>
      </c>
      <c r="E27" s="14">
        <f aca="true" t="shared" si="8" ref="E27:M27">SUM(E5,E10,E15,E19,E21,E25)</f>
        <v>20732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1810379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3180535</v>
      </c>
      <c r="O27" s="36">
        <f t="shared" si="2"/>
        <v>12621.170634920634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45" t="s">
        <v>65</v>
      </c>
      <c r="M29" s="45"/>
      <c r="N29" s="45"/>
      <c r="O29" s="40">
        <v>252</v>
      </c>
    </row>
    <row r="30" spans="1:15" ht="1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15.75" customHeight="1" thickBot="1">
      <c r="A31" s="49" t="s">
        <v>45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2022-09-27T18:32:21Z</cp:lastPrinted>
  <dcterms:created xsi:type="dcterms:W3CDTF">2000-08-31T21:26:31Z</dcterms:created>
  <dcterms:modified xsi:type="dcterms:W3CDTF">2022-09-27T18:32:33Z</dcterms:modified>
  <cp:category/>
  <cp:version/>
  <cp:contentType/>
  <cp:contentStatus/>
</cp:coreProperties>
</file>