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'2007'!$A$1:$O$20</definedName>
    <definedName name="_xlnm.Print_Area" localSheetId="13">'2008'!$A$1:$O$17</definedName>
    <definedName name="_xlnm.Print_Area" localSheetId="12">'2009'!$A$1:$O$20</definedName>
    <definedName name="_xlnm.Print_Area" localSheetId="11">'2010'!$A$1:$O$19</definedName>
    <definedName name="_xlnm.Print_Area" localSheetId="10">'2011'!$A$1:$O$19</definedName>
    <definedName name="_xlnm.Print_Area" localSheetId="9">'2012'!$A$1:$O$20</definedName>
    <definedName name="_xlnm.Print_Area" localSheetId="8">'2013'!$A$1:$O$21</definedName>
    <definedName name="_xlnm.Print_Area" localSheetId="7">'2014'!$A$1:$O$21</definedName>
    <definedName name="_xlnm.Print_Area" localSheetId="6">'2015'!$A$1:$O$21</definedName>
    <definedName name="_xlnm.Print_Area" localSheetId="5">'2016'!$A$1:$O$21</definedName>
    <definedName name="_xlnm.Print_Area" localSheetId="4">'2017'!$A$1:$O$21</definedName>
    <definedName name="_xlnm.Print_Area" localSheetId="3">'2018'!$A$1:$O$21</definedName>
    <definedName name="_xlnm.Print_Area" localSheetId="2">'2019'!$A$1:$O$21</definedName>
    <definedName name="_xlnm.Print_Area" localSheetId="1">'2020'!$A$1:$O$21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<sst xmlns="http://schemas.openxmlformats.org/spreadsheetml/2006/main" count="486" uniqueCount="76">
  <si>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</si>
  <si>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</si>
  <si>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</si>
  <si>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</si>
  <si>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</si>
  <si>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</si>
  <si>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</si>
  <si>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</si>
  <si>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</si>
  <si>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</si>
  <si>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</si>
  <si>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</si>
  <si>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</si>
  <si>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</si>
  <si>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</si>
  <si>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</si>
  <si>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</si>
  <si>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</si>
  <si>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</si>
  <si>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</si>
  <si>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Public Safety</t>
  </si>
  <si>
    <t>Law Enforcement</t>
  </si>
  <si>
    <t>Fire Control</t>
  </si>
  <si>
    <t>Physical Environment</t>
  </si>
  <si>
    <t>Sewer / Wastewater Services</t>
  </si>
  <si>
    <t>Water-Sewer Combination Services</t>
  </si>
  <si>
    <t>Other Physical Environment</t>
  </si>
  <si>
    <t>Inter-Fund Group Transfers Out</t>
  </si>
  <si>
    <t>Other Uses and Non-Operating</t>
  </si>
  <si>
    <t>2009 Municipal Population:</t>
  </si>
  <si>
    <t>Golf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</si>
  <si>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</si>
  <si>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</si>
  <si>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</si>
  <si>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</si>
  <si>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</si>
  <si>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</si>
  <si>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Financial and Administrative</t>
  </si>
  <si>
    <t>2012 Municipal Population:</t>
  </si>
  <si>
    <t>Local Fiscal Year Ended September 30, 2008</t>
  </si>
  <si>
    <t>Other Public Safety</t>
  </si>
  <si>
    <t>2008 Municipal Population:</t>
  </si>
  <si>
    <t>Local Fiscal Year Ended September 30, 2013</t>
  </si>
  <si>
    <t>Legislative</t>
  </si>
  <si>
    <t>Other General Government Services</t>
  </si>
  <si>
    <t>2013 Municipal Population:</t>
  </si>
  <si>
    <t>Local Fiscal Year Ended September 30, 2014</t>
  </si>
  <si>
    <t>Comprehensive Planning</t>
  </si>
  <si>
    <t>Other General Government</t>
  </si>
  <si>
    <t>Water / Sewer Services</t>
  </si>
  <si>
    <t>Other Uses</t>
  </si>
  <si>
    <t>Interfund Transfers Out</t>
  </si>
  <si>
    <t>2014 Municipal Population:</t>
  </si>
  <si>
    <t>Local Fiscal Year Ended September 30, 2007</t>
  </si>
  <si>
    <t>Debt Service Payments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</si>
  <si>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</si>
  <si>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</si>
  <si>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</si>
  <si>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</si>
  <si>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</si>
  <si>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</si>
  <si>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</si>
  <si>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</si>
  <si>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</si>
  <si>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</si>
  <si>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Protective Inspections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</si>
  <si>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</si>
  <si>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</si>
  <si>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</si>
  <si>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</si>
  <si>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</si>
  <si>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</si>
  <si>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</si>
  <si>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Electric Utility Services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</si>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</sst>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475194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475194</v>
      </c>
      <c r="P5" s="30">
        <f>(O5/P$20)</f>
        <v>1849.0038910505837</v>
      </c>
      <c r="Q5" s="6"/>
    </row>
    <row r="6" spans="1:17" ht="15">
      <c r="A6" s="12"/>
      <c r="B6" s="42">
        <v>513</v>
      </c>
      <c r="C6" s="19" t="s">
        <v>37</v>
      </c>
      <c r="D6" s="43">
        <v>453456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453456</v>
      </c>
      <c r="P6" s="44">
        <f>(O6/P$20)</f>
        <v>1764.420233463035</v>
      </c>
      <c r="Q6" s="9"/>
    </row>
    <row r="7" spans="1:17" ht="15">
      <c r="A7" s="12"/>
      <c r="B7" s="42">
        <v>519</v>
      </c>
      <c r="C7" s="19" t="s">
        <v>44</v>
      </c>
      <c r="D7" s="43">
        <v>21738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21738</v>
      </c>
      <c r="P7" s="44">
        <f>(O7/P$20)</f>
        <v>84.58365758754864</v>
      </c>
      <c r="Q7" s="9"/>
    </row>
    <row r="8" spans="1:17" ht="15.75">
      <c r="A8" s="26" t="s">
        <v>20</v>
      </c>
      <c r="B8" s="27"/>
      <c r="C8" s="28"/>
      <c r="D8" s="29">
        <f>SUM(D9:D11)</f>
        <v>882439</v>
      </c>
      <c r="E8" s="29">
        <f>SUM(E9:E11)</f>
        <v>507475</v>
      </c>
      <c r="F8" s="29">
        <f>SUM(F9:F11)</f>
        <v>0</v>
      </c>
      <c r="G8" s="29">
        <f>SUM(G9:G11)</f>
        <v>0</v>
      </c>
      <c r="H8" s="29">
        <f>SUM(H9:H11)</f>
        <v>0</v>
      </c>
      <c r="I8" s="29">
        <f>SUM(I9:I11)</f>
        <v>0</v>
      </c>
      <c r="J8" s="29">
        <f>SUM(J9:J11)</f>
        <v>0</v>
      </c>
      <c r="K8" s="29">
        <f>SUM(K9:K11)</f>
        <v>0</v>
      </c>
      <c r="L8" s="29">
        <f>SUM(L9:L11)</f>
        <v>0</v>
      </c>
      <c r="M8" s="29">
        <f>SUM(M9:M11)</f>
        <v>0</v>
      </c>
      <c r="N8" s="29">
        <f>SUM(N9:N11)</f>
        <v>0</v>
      </c>
      <c r="O8" s="40">
        <f>SUM(D8:N8)</f>
        <v>1389914</v>
      </c>
      <c r="P8" s="41">
        <f>(O8/P$20)</f>
        <v>5408.225680933852</v>
      </c>
      <c r="Q8" s="10"/>
    </row>
    <row r="9" spans="1:17" ht="15">
      <c r="A9" s="12"/>
      <c r="B9" s="42">
        <v>521</v>
      </c>
      <c r="C9" s="19" t="s">
        <v>21</v>
      </c>
      <c r="D9" s="43">
        <v>639108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639108</v>
      </c>
      <c r="P9" s="44">
        <f>(O9/P$20)</f>
        <v>2486.8015564202333</v>
      </c>
      <c r="Q9" s="9"/>
    </row>
    <row r="10" spans="1:17" ht="15">
      <c r="A10" s="12"/>
      <c r="B10" s="42">
        <v>522</v>
      </c>
      <c r="C10" s="19" t="s">
        <v>22</v>
      </c>
      <c r="D10" s="43">
        <v>243331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243331</v>
      </c>
      <c r="P10" s="44">
        <f>(O10/P$20)</f>
        <v>946.8132295719844</v>
      </c>
      <c r="Q10" s="9"/>
    </row>
    <row r="11" spans="1:17" ht="15">
      <c r="A11" s="12"/>
      <c r="B11" s="42">
        <v>524</v>
      </c>
      <c r="C11" s="19" t="s">
        <v>65</v>
      </c>
      <c r="D11" s="43">
        <v>0</v>
      </c>
      <c r="E11" s="43">
        <v>507475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507475</v>
      </c>
      <c r="P11" s="44">
        <f>(O11/P$20)</f>
        <v>1974.6108949416343</v>
      </c>
      <c r="Q11" s="9"/>
    </row>
    <row r="12" spans="1:17" ht="15.75">
      <c r="A12" s="26" t="s">
        <v>23</v>
      </c>
      <c r="B12" s="27"/>
      <c r="C12" s="28"/>
      <c r="D12" s="29">
        <f>SUM(D13:D15)</f>
        <v>398867</v>
      </c>
      <c r="E12" s="29">
        <f>SUM(E13:E15)</f>
        <v>33116</v>
      </c>
      <c r="F12" s="29">
        <f>SUM(F13:F15)</f>
        <v>0</v>
      </c>
      <c r="G12" s="29">
        <f>SUM(G13:G15)</f>
        <v>222098</v>
      </c>
      <c r="H12" s="29">
        <f>SUM(H13:H15)</f>
        <v>0</v>
      </c>
      <c r="I12" s="29">
        <f>SUM(I13:I15)</f>
        <v>1963027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2617108</v>
      </c>
      <c r="P12" s="41">
        <f>(O12/P$20)</f>
        <v>10183.299610894941</v>
      </c>
      <c r="Q12" s="10"/>
    </row>
    <row r="13" spans="1:17" ht="15">
      <c r="A13" s="12"/>
      <c r="B13" s="42">
        <v>531</v>
      </c>
      <c r="C13" s="19" t="s">
        <v>73</v>
      </c>
      <c r="D13" s="43">
        <v>0</v>
      </c>
      <c r="E13" s="43">
        <v>0</v>
      </c>
      <c r="F13" s="43">
        <v>0</v>
      </c>
      <c r="G13" s="43">
        <v>222098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222098</v>
      </c>
      <c r="P13" s="44">
        <f>(O13/P$20)</f>
        <v>864.1945525291828</v>
      </c>
      <c r="Q13" s="9"/>
    </row>
    <row r="14" spans="1:17" ht="15">
      <c r="A14" s="12"/>
      <c r="B14" s="42">
        <v>536</v>
      </c>
      <c r="C14" s="19" t="s">
        <v>25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1963027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1963027</v>
      </c>
      <c r="P14" s="44">
        <f>(O14/P$20)</f>
        <v>7638.237354085603</v>
      </c>
      <c r="Q14" s="9"/>
    </row>
    <row r="15" spans="1:17" ht="15">
      <c r="A15" s="12"/>
      <c r="B15" s="42">
        <v>539</v>
      </c>
      <c r="C15" s="19" t="s">
        <v>26</v>
      </c>
      <c r="D15" s="43">
        <v>398867</v>
      </c>
      <c r="E15" s="43">
        <v>33116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431983</v>
      </c>
      <c r="P15" s="44">
        <f>(O15/P$20)</f>
        <v>1680.8677042801557</v>
      </c>
      <c r="Q15" s="9"/>
    </row>
    <row r="16" spans="1:17" ht="15.75">
      <c r="A16" s="26" t="s">
        <v>28</v>
      </c>
      <c r="B16" s="27"/>
      <c r="C16" s="28"/>
      <c r="D16" s="29">
        <f>SUM(D17:D17)</f>
        <v>205201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460000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665201</v>
      </c>
      <c r="P16" s="41">
        <f>(O16/P$20)</f>
        <v>2588.3307392996107</v>
      </c>
      <c r="Q16" s="9"/>
    </row>
    <row r="17" spans="1:17" ht="15.75" thickBot="1">
      <c r="A17" s="12"/>
      <c r="B17" s="42">
        <v>581</v>
      </c>
      <c r="C17" s="19" t="s">
        <v>74</v>
      </c>
      <c r="D17" s="43">
        <v>205201</v>
      </c>
      <c r="E17" s="43">
        <v>0</v>
      </c>
      <c r="F17" s="43">
        <v>0</v>
      </c>
      <c r="G17" s="43">
        <v>0</v>
      </c>
      <c r="H17" s="43">
        <v>0</v>
      </c>
      <c r="I17" s="43">
        <v>460000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665201</v>
      </c>
      <c r="P17" s="44">
        <f>(O17/P$20)</f>
        <v>2588.3307392996107</v>
      </c>
      <c r="Q17" s="9"/>
    </row>
    <row r="18" spans="1:120" ht="16.5" thickBot="1">
      <c r="A18" s="13" t="s">
        <v>10</v>
      </c>
      <c r="B18" s="21"/>
      <c r="C18" s="20"/>
      <c r="D18" s="14">
        <f>SUM(D5,D8,D12,D16)</f>
        <v>1961701</v>
      </c>
      <c r="E18" s="14">
        <f aca="true" t="shared" si="0" ref="E18:N18">SUM(E5,E8,E12,E16)</f>
        <v>540591</v>
      </c>
      <c r="F18" s="14">
        <f t="shared" si="0"/>
        <v>0</v>
      </c>
      <c r="G18" s="14">
        <f t="shared" si="0"/>
        <v>222098</v>
      </c>
      <c r="H18" s="14">
        <f t="shared" si="0"/>
        <v>0</v>
      </c>
      <c r="I18" s="14">
        <f t="shared" si="0"/>
        <v>2423027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5147417</v>
      </c>
      <c r="P18" s="35">
        <f>(O18/P$20)</f>
        <v>20028.85992217899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75</v>
      </c>
      <c r="N20" s="90"/>
      <c r="O20" s="90"/>
      <c r="P20" s="39">
        <v>257</v>
      </c>
    </row>
    <row r="21" spans="1:16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15.75" customHeight="1" thickBo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458107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458107</v>
      </c>
      <c r="O5" s="30">
        <f aca="true" t="shared" si="2" ref="O5:O16">(N5/O$18)</f>
        <v>1817.8849206349207</v>
      </c>
      <c r="P5" s="6"/>
    </row>
    <row r="6" spans="1:16" ht="15">
      <c r="A6" s="12"/>
      <c r="B6" s="42">
        <v>512</v>
      </c>
      <c r="C6" s="19" t="s">
        <v>19</v>
      </c>
      <c r="D6" s="43">
        <v>438732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438732</v>
      </c>
      <c r="O6" s="44">
        <f t="shared" si="2"/>
        <v>1741</v>
      </c>
      <c r="P6" s="9"/>
    </row>
    <row r="7" spans="1:16" ht="15">
      <c r="A7" s="12"/>
      <c r="B7" s="42">
        <v>513</v>
      </c>
      <c r="C7" s="19" t="s">
        <v>37</v>
      </c>
      <c r="D7" s="43">
        <v>19375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19375</v>
      </c>
      <c r="O7" s="44">
        <f t="shared" si="2"/>
        <v>76.88492063492063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SUM(D9:D10)</f>
        <v>717374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717374</v>
      </c>
      <c r="O8" s="41">
        <f t="shared" si="2"/>
        <v>2846.722222222222</v>
      </c>
      <c r="P8" s="10"/>
    </row>
    <row r="9" spans="1:16" ht="15">
      <c r="A9" s="12"/>
      <c r="B9" s="42">
        <v>521</v>
      </c>
      <c r="C9" s="19" t="s">
        <v>21</v>
      </c>
      <c r="D9" s="43">
        <v>582240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582240</v>
      </c>
      <c r="O9" s="44">
        <f t="shared" si="2"/>
        <v>2310.4761904761904</v>
      </c>
      <c r="P9" s="9"/>
    </row>
    <row r="10" spans="1:16" ht="15">
      <c r="A10" s="12"/>
      <c r="B10" s="42">
        <v>522</v>
      </c>
      <c r="C10" s="19" t="s">
        <v>22</v>
      </c>
      <c r="D10" s="43">
        <v>135134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135134</v>
      </c>
      <c r="O10" s="44">
        <f t="shared" si="2"/>
        <v>536.2460317460317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SUM(D12:D13)</f>
        <v>389520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1349777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1739297</v>
      </c>
      <c r="O11" s="41">
        <f t="shared" si="2"/>
        <v>6901.972222222223</v>
      </c>
      <c r="P11" s="10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1349777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1349777</v>
      </c>
      <c r="O12" s="44">
        <f t="shared" si="2"/>
        <v>5356.257936507936</v>
      </c>
      <c r="P12" s="9"/>
    </row>
    <row r="13" spans="1:16" ht="15">
      <c r="A13" s="12"/>
      <c r="B13" s="42">
        <v>539</v>
      </c>
      <c r="C13" s="19" t="s">
        <v>26</v>
      </c>
      <c r="D13" s="43">
        <v>389520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389520</v>
      </c>
      <c r="O13" s="44">
        <f t="shared" si="2"/>
        <v>1545.7142857142858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295000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295000</v>
      </c>
      <c r="O14" s="41">
        <f t="shared" si="2"/>
        <v>1170.6349206349207</v>
      </c>
      <c r="P14" s="9"/>
    </row>
    <row r="15" spans="1:16" ht="15.75" thickBot="1">
      <c r="A15" s="12"/>
      <c r="B15" s="42">
        <v>581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295000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295000</v>
      </c>
      <c r="O15" s="44">
        <f t="shared" si="2"/>
        <v>1170.6349206349207</v>
      </c>
      <c r="P15" s="9"/>
    </row>
    <row r="16" spans="1:119" ht="16.5" thickBot="1">
      <c r="A16" s="13" t="s">
        <v>10</v>
      </c>
      <c r="B16" s="21"/>
      <c r="C16" s="20"/>
      <c r="D16" s="14">
        <f>SUM(D5,D8,D11,D14)</f>
        <v>1565001</v>
      </c>
      <c r="E16" s="14">
        <f aca="true" t="shared" si="6" ref="E16:M16">SUM(E5,E8,E11,E14)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1644777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3209778</v>
      </c>
      <c r="O16" s="35">
        <f t="shared" si="2"/>
        <v>12737.214285714286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38</v>
      </c>
      <c r="M18" s="90"/>
      <c r="N18" s="90"/>
      <c r="O18" s="39">
        <v>252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426780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426780</v>
      </c>
      <c r="O5" s="30">
        <f aca="true" t="shared" si="2" ref="O5:O15">(N5/O$17)</f>
        <v>1707.12</v>
      </c>
      <c r="P5" s="6"/>
    </row>
    <row r="6" spans="1:16" ht="15">
      <c r="A6" s="12"/>
      <c r="B6" s="42">
        <v>512</v>
      </c>
      <c r="C6" s="19" t="s">
        <v>19</v>
      </c>
      <c r="D6" s="43">
        <v>426780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426780</v>
      </c>
      <c r="O6" s="44">
        <f t="shared" si="2"/>
        <v>1707.12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686866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686866</v>
      </c>
      <c r="O7" s="41">
        <f t="shared" si="2"/>
        <v>2747.464</v>
      </c>
      <c r="P7" s="10"/>
    </row>
    <row r="8" spans="1:16" ht="15">
      <c r="A8" s="12"/>
      <c r="B8" s="42">
        <v>521</v>
      </c>
      <c r="C8" s="19" t="s">
        <v>21</v>
      </c>
      <c r="D8" s="43">
        <v>556929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556929</v>
      </c>
      <c r="O8" s="44">
        <f t="shared" si="2"/>
        <v>2227.716</v>
      </c>
      <c r="P8" s="9"/>
    </row>
    <row r="9" spans="1:16" ht="15">
      <c r="A9" s="12"/>
      <c r="B9" s="42">
        <v>522</v>
      </c>
      <c r="C9" s="19" t="s">
        <v>22</v>
      </c>
      <c r="D9" s="43">
        <v>129937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129937</v>
      </c>
      <c r="O9" s="44">
        <f t="shared" si="2"/>
        <v>519.748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1055017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1332367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2387384</v>
      </c>
      <c r="O10" s="41">
        <f t="shared" si="2"/>
        <v>9549.536</v>
      </c>
      <c r="P10" s="10"/>
    </row>
    <row r="11" spans="1:16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1332367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1332367</v>
      </c>
      <c r="O11" s="44">
        <f t="shared" si="2"/>
        <v>5329.468</v>
      </c>
      <c r="P11" s="9"/>
    </row>
    <row r="12" spans="1:16" ht="15">
      <c r="A12" s="12"/>
      <c r="B12" s="42">
        <v>539</v>
      </c>
      <c r="C12" s="19" t="s">
        <v>26</v>
      </c>
      <c r="D12" s="43">
        <v>1055017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1055017</v>
      </c>
      <c r="O12" s="44">
        <f t="shared" si="2"/>
        <v>4220.068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295000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295000</v>
      </c>
      <c r="O13" s="41">
        <f t="shared" si="2"/>
        <v>1180</v>
      </c>
      <c r="P13" s="9"/>
    </row>
    <row r="14" spans="1:16" ht="15.75" thickBot="1">
      <c r="A14" s="12"/>
      <c r="B14" s="42">
        <v>581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295000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295000</v>
      </c>
      <c r="O14" s="44">
        <f t="shared" si="2"/>
        <v>1180</v>
      </c>
      <c r="P14" s="9"/>
    </row>
    <row r="15" spans="1:119" ht="16.5" thickBot="1">
      <c r="A15" s="13" t="s">
        <v>10</v>
      </c>
      <c r="B15" s="21"/>
      <c r="C15" s="20"/>
      <c r="D15" s="14">
        <f>SUM(D5,D7,D10,D13)</f>
        <v>2168663</v>
      </c>
      <c r="E15" s="14">
        <f aca="true" t="shared" si="6" ref="E15:M15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1627367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3796030</v>
      </c>
      <c r="O15" s="35">
        <f t="shared" si="2"/>
        <v>15184.12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35</v>
      </c>
      <c r="M17" s="90"/>
      <c r="N17" s="90"/>
      <c r="O17" s="39">
        <v>250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284441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284441</v>
      </c>
      <c r="O5" s="30">
        <f aca="true" t="shared" si="2" ref="O5:O15">(N5/O$17)</f>
        <v>1128.734126984127</v>
      </c>
      <c r="P5" s="6"/>
    </row>
    <row r="6" spans="1:16" ht="15">
      <c r="A6" s="12"/>
      <c r="B6" s="42">
        <v>512</v>
      </c>
      <c r="C6" s="19" t="s">
        <v>19</v>
      </c>
      <c r="D6" s="43">
        <v>284441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284441</v>
      </c>
      <c r="O6" s="44">
        <f t="shared" si="2"/>
        <v>1128.734126984127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684508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684508</v>
      </c>
      <c r="O7" s="41">
        <f t="shared" si="2"/>
        <v>2716.3015873015875</v>
      </c>
      <c r="P7" s="10"/>
    </row>
    <row r="8" spans="1:16" ht="15">
      <c r="A8" s="12"/>
      <c r="B8" s="42">
        <v>521</v>
      </c>
      <c r="C8" s="19" t="s">
        <v>21</v>
      </c>
      <c r="D8" s="43">
        <v>589569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589569</v>
      </c>
      <c r="O8" s="44">
        <f t="shared" si="2"/>
        <v>2339.559523809524</v>
      </c>
      <c r="P8" s="9"/>
    </row>
    <row r="9" spans="1:16" ht="15">
      <c r="A9" s="12"/>
      <c r="B9" s="42">
        <v>522</v>
      </c>
      <c r="C9" s="19" t="s">
        <v>22</v>
      </c>
      <c r="D9" s="43">
        <v>94939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94939</v>
      </c>
      <c r="O9" s="44">
        <f t="shared" si="2"/>
        <v>376.7420634920635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331364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1428553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1759917</v>
      </c>
      <c r="O10" s="41">
        <f t="shared" si="2"/>
        <v>6983.797619047619</v>
      </c>
      <c r="P10" s="10"/>
    </row>
    <row r="11" spans="1:16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1428553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1428553</v>
      </c>
      <c r="O11" s="44">
        <f t="shared" si="2"/>
        <v>5668.861111111111</v>
      </c>
      <c r="P11" s="9"/>
    </row>
    <row r="12" spans="1:16" ht="15">
      <c r="A12" s="12"/>
      <c r="B12" s="42">
        <v>539</v>
      </c>
      <c r="C12" s="19" t="s">
        <v>26</v>
      </c>
      <c r="D12" s="43">
        <v>331364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331364</v>
      </c>
      <c r="O12" s="44">
        <f t="shared" si="2"/>
        <v>1314.936507936508</v>
      </c>
      <c r="P12" s="9"/>
    </row>
    <row r="13" spans="1:16" ht="15.75">
      <c r="A13" s="26" t="s">
        <v>28</v>
      </c>
      <c r="B13" s="27"/>
      <c r="C13" s="28"/>
      <c r="D13" s="29">
        <f aca="true" t="shared" si="5" ref="D13:M13">SUM(D14:D14)</f>
        <v>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50000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50000</v>
      </c>
      <c r="O13" s="41">
        <f t="shared" si="2"/>
        <v>198.4126984126984</v>
      </c>
      <c r="P13" s="9"/>
    </row>
    <row r="14" spans="1:16" ht="15.75" thickBot="1">
      <c r="A14" s="12"/>
      <c r="B14" s="42">
        <v>581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50000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50000</v>
      </c>
      <c r="O14" s="44">
        <f t="shared" si="2"/>
        <v>198.4126984126984</v>
      </c>
      <c r="P14" s="9"/>
    </row>
    <row r="15" spans="1:119" ht="16.5" thickBot="1">
      <c r="A15" s="13" t="s">
        <v>10</v>
      </c>
      <c r="B15" s="21"/>
      <c r="C15" s="20"/>
      <c r="D15" s="14">
        <f>SUM(D5,D7,D10,D13)</f>
        <v>1300313</v>
      </c>
      <c r="E15" s="14">
        <f aca="true" t="shared" si="6" ref="E15:M15">SUM(E5,E7,E10,E13)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1478553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2778866</v>
      </c>
      <c r="O15" s="35">
        <f t="shared" si="2"/>
        <v>11027.246031746032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32</v>
      </c>
      <c r="M17" s="90"/>
      <c r="N17" s="90"/>
      <c r="O17" s="39">
        <v>252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thickBot="1">
      <c r="A19" s="94" t="s">
        <v>33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327328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327328</v>
      </c>
      <c r="O5" s="30">
        <f aca="true" t="shared" si="2" ref="O5:O16">(N5/O$18)</f>
        <v>1216.8327137546469</v>
      </c>
      <c r="P5" s="6"/>
    </row>
    <row r="6" spans="1:16" ht="15">
      <c r="A6" s="12"/>
      <c r="B6" s="42">
        <v>512</v>
      </c>
      <c r="C6" s="19" t="s">
        <v>19</v>
      </c>
      <c r="D6" s="43">
        <v>327328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327328</v>
      </c>
      <c r="O6" s="44">
        <f t="shared" si="2"/>
        <v>1216.8327137546469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723036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723036</v>
      </c>
      <c r="O7" s="41">
        <f t="shared" si="2"/>
        <v>2687.8661710037177</v>
      </c>
      <c r="P7" s="10"/>
    </row>
    <row r="8" spans="1:16" ht="15">
      <c r="A8" s="12"/>
      <c r="B8" s="42">
        <v>521</v>
      </c>
      <c r="C8" s="19" t="s">
        <v>21</v>
      </c>
      <c r="D8" s="43">
        <v>627901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627901</v>
      </c>
      <c r="O8" s="44">
        <f t="shared" si="2"/>
        <v>2334.2044609665427</v>
      </c>
      <c r="P8" s="9"/>
    </row>
    <row r="9" spans="1:16" ht="15">
      <c r="A9" s="12"/>
      <c r="B9" s="42">
        <v>522</v>
      </c>
      <c r="C9" s="19" t="s">
        <v>22</v>
      </c>
      <c r="D9" s="43">
        <v>95135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95135</v>
      </c>
      <c r="O9" s="44">
        <f t="shared" si="2"/>
        <v>353.6617100371747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386086</v>
      </c>
      <c r="E10" s="29">
        <f t="shared" si="4"/>
        <v>46316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1517319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1949721</v>
      </c>
      <c r="O10" s="41">
        <f t="shared" si="2"/>
        <v>7248.033457249071</v>
      </c>
      <c r="P10" s="10"/>
    </row>
    <row r="11" spans="1:16" ht="15">
      <c r="A11" s="12"/>
      <c r="B11" s="42">
        <v>535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92428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92428</v>
      </c>
      <c r="O11" s="44">
        <f t="shared" si="2"/>
        <v>343.5985130111524</v>
      </c>
      <c r="P11" s="9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1424891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1424891</v>
      </c>
      <c r="O12" s="44">
        <f t="shared" si="2"/>
        <v>5296.9925650557625</v>
      </c>
      <c r="P12" s="9"/>
    </row>
    <row r="13" spans="1:16" ht="15">
      <c r="A13" s="12"/>
      <c r="B13" s="42">
        <v>539</v>
      </c>
      <c r="C13" s="19" t="s">
        <v>26</v>
      </c>
      <c r="D13" s="43">
        <v>386086</v>
      </c>
      <c r="E13" s="43">
        <v>46316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432402</v>
      </c>
      <c r="O13" s="44">
        <f t="shared" si="2"/>
        <v>1607.4423791821562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50000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50000</v>
      </c>
      <c r="O14" s="41">
        <f t="shared" si="2"/>
        <v>185.87360594795538</v>
      </c>
      <c r="P14" s="9"/>
    </row>
    <row r="15" spans="1:16" ht="15.75" thickBot="1">
      <c r="A15" s="12"/>
      <c r="B15" s="42">
        <v>581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50000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50000</v>
      </c>
      <c r="O15" s="44">
        <f t="shared" si="2"/>
        <v>185.87360594795538</v>
      </c>
      <c r="P15" s="9"/>
    </row>
    <row r="16" spans="1:119" ht="16.5" thickBot="1">
      <c r="A16" s="13" t="s">
        <v>10</v>
      </c>
      <c r="B16" s="21"/>
      <c r="C16" s="20"/>
      <c r="D16" s="14">
        <f>SUM(D5,D7,D10,D14)</f>
        <v>1436450</v>
      </c>
      <c r="E16" s="14">
        <f aca="true" t="shared" si="6" ref="E16:M16">SUM(E5,E7,E10,E14)</f>
        <v>46316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1567319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3050085</v>
      </c>
      <c r="O16" s="35">
        <f t="shared" si="2"/>
        <v>11338.60594795539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29</v>
      </c>
      <c r="M18" s="90"/>
      <c r="N18" s="90"/>
      <c r="O18" s="39">
        <v>269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A20:O20"/>
    <mergeCell ref="A19:O19"/>
    <mergeCell ref="L18:N1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336421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3">SUM(D5:M5)</f>
        <v>336421</v>
      </c>
      <c r="O5" s="30">
        <f aca="true" t="shared" si="2" ref="O5:O13">(N5/O$15)</f>
        <v>1264.7406015037593</v>
      </c>
      <c r="P5" s="6"/>
    </row>
    <row r="6" spans="1:16" ht="15">
      <c r="A6" s="12"/>
      <c r="B6" s="42">
        <v>513</v>
      </c>
      <c r="C6" s="19" t="s">
        <v>37</v>
      </c>
      <c r="D6" s="43">
        <v>336421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336421</v>
      </c>
      <c r="O6" s="44">
        <f t="shared" si="2"/>
        <v>1264.7406015037593</v>
      </c>
      <c r="P6" s="9"/>
    </row>
    <row r="7" spans="1:16" ht="15.75">
      <c r="A7" s="26" t="s">
        <v>20</v>
      </c>
      <c r="B7" s="27"/>
      <c r="C7" s="28"/>
      <c r="D7" s="29">
        <f aca="true" t="shared" si="3" ref="D7:M7">SUM(D8:D9)</f>
        <v>848653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848653</v>
      </c>
      <c r="O7" s="41">
        <f t="shared" si="2"/>
        <v>3190.4248120300754</v>
      </c>
      <c r="P7" s="10"/>
    </row>
    <row r="8" spans="1:16" ht="15">
      <c r="A8" s="12"/>
      <c r="B8" s="42">
        <v>522</v>
      </c>
      <c r="C8" s="19" t="s">
        <v>22</v>
      </c>
      <c r="D8" s="43">
        <v>94871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94871</v>
      </c>
      <c r="O8" s="44">
        <f t="shared" si="2"/>
        <v>356.6578947368421</v>
      </c>
      <c r="P8" s="9"/>
    </row>
    <row r="9" spans="1:16" ht="15">
      <c r="A9" s="12"/>
      <c r="B9" s="42">
        <v>529</v>
      </c>
      <c r="C9" s="19" t="s">
        <v>40</v>
      </c>
      <c r="D9" s="43">
        <v>753782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753782</v>
      </c>
      <c r="O9" s="44">
        <f t="shared" si="2"/>
        <v>2833.7669172932333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SUM(D11:D12)</f>
        <v>254973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1545650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1800623</v>
      </c>
      <c r="O10" s="41">
        <f t="shared" si="2"/>
        <v>6769.2593984962405</v>
      </c>
      <c r="P10" s="10"/>
    </row>
    <row r="11" spans="1:16" ht="15">
      <c r="A11" s="12"/>
      <c r="B11" s="42">
        <v>536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1545650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1545650</v>
      </c>
      <c r="O11" s="44">
        <f t="shared" si="2"/>
        <v>5810.714285714285</v>
      </c>
      <c r="P11" s="9"/>
    </row>
    <row r="12" spans="1:16" ht="15.75" thickBot="1">
      <c r="A12" s="12"/>
      <c r="B12" s="42">
        <v>539</v>
      </c>
      <c r="C12" s="19" t="s">
        <v>26</v>
      </c>
      <c r="D12" s="43">
        <v>254973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254973</v>
      </c>
      <c r="O12" s="44">
        <f t="shared" si="2"/>
        <v>958.5451127819549</v>
      </c>
      <c r="P12" s="9"/>
    </row>
    <row r="13" spans="1:119" ht="16.5" thickBot="1">
      <c r="A13" s="13" t="s">
        <v>10</v>
      </c>
      <c r="B13" s="21"/>
      <c r="C13" s="20"/>
      <c r="D13" s="14">
        <f>SUM(D5,D7,D10)</f>
        <v>1440047</v>
      </c>
      <c r="E13" s="14">
        <f aca="true" t="shared" si="5" ref="E13:M13">SUM(E5,E7,E10)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1545650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2985697</v>
      </c>
      <c r="O13" s="35">
        <f t="shared" si="2"/>
        <v>11224.424812030074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5" ht="15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5" ht="15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41</v>
      </c>
      <c r="M15" s="90"/>
      <c r="N15" s="90"/>
      <c r="O15" s="39">
        <v>266</v>
      </c>
    </row>
    <row r="16" spans="1:15" ht="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sheetProtection/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440508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103611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544119</v>
      </c>
      <c r="O5" s="30">
        <f aca="true" t="shared" si="2" ref="O5:O16">(N5/O$18)</f>
        <v>2045.5601503759399</v>
      </c>
      <c r="P5" s="6"/>
    </row>
    <row r="6" spans="1:16" ht="15">
      <c r="A6" s="12"/>
      <c r="B6" s="42">
        <v>513</v>
      </c>
      <c r="C6" s="19" t="s">
        <v>37</v>
      </c>
      <c r="D6" s="43">
        <v>440508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440508</v>
      </c>
      <c r="O6" s="44">
        <f t="shared" si="2"/>
        <v>1656.045112781955</v>
      </c>
      <c r="P6" s="9"/>
    </row>
    <row r="7" spans="1:16" ht="15">
      <c r="A7" s="12"/>
      <c r="B7" s="42">
        <v>517</v>
      </c>
      <c r="C7" s="19" t="s">
        <v>54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103611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103611</v>
      </c>
      <c r="O7" s="44">
        <f t="shared" si="2"/>
        <v>389.51503759398497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SUM(D9:D10)</f>
        <v>641670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641670</v>
      </c>
      <c r="O8" s="41">
        <f t="shared" si="2"/>
        <v>2412.2932330827066</v>
      </c>
      <c r="P8" s="10"/>
    </row>
    <row r="9" spans="1:16" ht="15">
      <c r="A9" s="12"/>
      <c r="B9" s="42">
        <v>521</v>
      </c>
      <c r="C9" s="19" t="s">
        <v>21</v>
      </c>
      <c r="D9" s="43">
        <v>531217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531217</v>
      </c>
      <c r="O9" s="44">
        <f t="shared" si="2"/>
        <v>1997.0563909774437</v>
      </c>
      <c r="P9" s="9"/>
    </row>
    <row r="10" spans="1:16" ht="15">
      <c r="A10" s="12"/>
      <c r="B10" s="42">
        <v>522</v>
      </c>
      <c r="C10" s="19" t="s">
        <v>22</v>
      </c>
      <c r="D10" s="43">
        <v>110453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110453</v>
      </c>
      <c r="O10" s="44">
        <f t="shared" si="2"/>
        <v>415.2368421052632</v>
      </c>
      <c r="P10" s="9"/>
    </row>
    <row r="11" spans="1:16" ht="15.75">
      <c r="A11" s="26" t="s">
        <v>23</v>
      </c>
      <c r="B11" s="27"/>
      <c r="C11" s="28"/>
      <c r="D11" s="29">
        <f aca="true" t="shared" si="4" ref="D11:M11">SUM(D12:D13)</f>
        <v>289736</v>
      </c>
      <c r="E11" s="29">
        <f t="shared" si="4"/>
        <v>23752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1292915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1606403</v>
      </c>
      <c r="O11" s="41">
        <f t="shared" si="2"/>
        <v>6039.109022556391</v>
      </c>
      <c r="P11" s="10"/>
    </row>
    <row r="12" spans="1:16" ht="15">
      <c r="A12" s="12"/>
      <c r="B12" s="42">
        <v>536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1292915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1292915</v>
      </c>
      <c r="O12" s="44">
        <f t="shared" si="2"/>
        <v>4860.582706766917</v>
      </c>
      <c r="P12" s="9"/>
    </row>
    <row r="13" spans="1:16" ht="15">
      <c r="A13" s="12"/>
      <c r="B13" s="42">
        <v>539</v>
      </c>
      <c r="C13" s="19" t="s">
        <v>26</v>
      </c>
      <c r="D13" s="43">
        <v>289736</v>
      </c>
      <c r="E13" s="43">
        <v>23752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313488</v>
      </c>
      <c r="O13" s="44">
        <f t="shared" si="2"/>
        <v>1178.5263157894738</v>
      </c>
      <c r="P13" s="9"/>
    </row>
    <row r="14" spans="1:16" ht="15.75">
      <c r="A14" s="26" t="s">
        <v>28</v>
      </c>
      <c r="B14" s="27"/>
      <c r="C14" s="28"/>
      <c r="D14" s="29">
        <f aca="true" t="shared" si="5" ref="D14:M14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25000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25000</v>
      </c>
      <c r="O14" s="41">
        <f t="shared" si="2"/>
        <v>93.98496240601504</v>
      </c>
      <c r="P14" s="9"/>
    </row>
    <row r="15" spans="1:16" ht="15.75" thickBot="1">
      <c r="A15" s="12"/>
      <c r="B15" s="42">
        <v>581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25000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25000</v>
      </c>
      <c r="O15" s="44">
        <f t="shared" si="2"/>
        <v>93.98496240601504</v>
      </c>
      <c r="P15" s="9"/>
    </row>
    <row r="16" spans="1:119" ht="16.5" thickBot="1">
      <c r="A16" s="13" t="s">
        <v>10</v>
      </c>
      <c r="B16" s="21"/>
      <c r="C16" s="20"/>
      <c r="D16" s="14">
        <f>SUM(D5,D8,D11,D14)</f>
        <v>1371914</v>
      </c>
      <c r="E16" s="14">
        <f aca="true" t="shared" si="6" ref="E16:M16">SUM(E5,E8,E11,E14)</f>
        <v>23752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1421526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2817192</v>
      </c>
      <c r="O16" s="35">
        <f t="shared" si="2"/>
        <v>10590.947368421053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55</v>
      </c>
      <c r="M18" s="90"/>
      <c r="N18" s="90"/>
      <c r="O18" s="39">
        <v>266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33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520492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520492</v>
      </c>
      <c r="O5" s="30">
        <f aca="true" t="shared" si="2" ref="O5:O17">(N5/O$19)</f>
        <v>1892.6981818181819</v>
      </c>
      <c r="P5" s="6"/>
    </row>
    <row r="6" spans="1:16" ht="15">
      <c r="A6" s="12"/>
      <c r="B6" s="42">
        <v>513</v>
      </c>
      <c r="C6" s="19" t="s">
        <v>37</v>
      </c>
      <c r="D6" s="43">
        <v>499617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499617</v>
      </c>
      <c r="O6" s="44">
        <f t="shared" si="2"/>
        <v>1816.7890909090909</v>
      </c>
      <c r="P6" s="9"/>
    </row>
    <row r="7" spans="1:16" ht="15">
      <c r="A7" s="12"/>
      <c r="B7" s="42">
        <v>519</v>
      </c>
      <c r="C7" s="19" t="s">
        <v>48</v>
      </c>
      <c r="D7" s="43">
        <v>20875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20875</v>
      </c>
      <c r="O7" s="44">
        <f t="shared" si="2"/>
        <v>75.9090909090909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SUM(D9:D11)</f>
        <v>858964</v>
      </c>
      <c r="E8" s="29">
        <f t="shared" si="3"/>
        <v>172199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1031163</v>
      </c>
      <c r="O8" s="41">
        <f t="shared" si="2"/>
        <v>3749.683636363636</v>
      </c>
      <c r="P8" s="10"/>
    </row>
    <row r="9" spans="1:16" ht="15">
      <c r="A9" s="12"/>
      <c r="B9" s="42">
        <v>521</v>
      </c>
      <c r="C9" s="19" t="s">
        <v>21</v>
      </c>
      <c r="D9" s="43">
        <v>624992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624992</v>
      </c>
      <c r="O9" s="44">
        <f t="shared" si="2"/>
        <v>2272.6981818181816</v>
      </c>
      <c r="P9" s="9"/>
    </row>
    <row r="10" spans="1:16" ht="15">
      <c r="A10" s="12"/>
      <c r="B10" s="42">
        <v>522</v>
      </c>
      <c r="C10" s="19" t="s">
        <v>22</v>
      </c>
      <c r="D10" s="43">
        <v>233972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233972</v>
      </c>
      <c r="O10" s="44">
        <f t="shared" si="2"/>
        <v>850.8072727272727</v>
      </c>
      <c r="P10" s="9"/>
    </row>
    <row r="11" spans="1:16" ht="15">
      <c r="A11" s="12"/>
      <c r="B11" s="42">
        <v>524</v>
      </c>
      <c r="C11" s="19" t="s">
        <v>65</v>
      </c>
      <c r="D11" s="43">
        <v>0</v>
      </c>
      <c r="E11" s="43">
        <v>172199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172199</v>
      </c>
      <c r="O11" s="44">
        <f t="shared" si="2"/>
        <v>626.1781818181818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391209</v>
      </c>
      <c r="E12" s="29">
        <f t="shared" si="4"/>
        <v>36201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2041067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2468477</v>
      </c>
      <c r="O12" s="41">
        <f t="shared" si="2"/>
        <v>8976.28</v>
      </c>
      <c r="P12" s="10"/>
    </row>
    <row r="13" spans="1:16" ht="15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2041067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2041067</v>
      </c>
      <c r="O13" s="44">
        <f t="shared" si="2"/>
        <v>7422.061818181818</v>
      </c>
      <c r="P13" s="9"/>
    </row>
    <row r="14" spans="1:16" ht="15">
      <c r="A14" s="12"/>
      <c r="B14" s="42">
        <v>539</v>
      </c>
      <c r="C14" s="19" t="s">
        <v>26</v>
      </c>
      <c r="D14" s="43">
        <v>391209</v>
      </c>
      <c r="E14" s="43">
        <v>36201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427410</v>
      </c>
      <c r="O14" s="44">
        <f t="shared" si="2"/>
        <v>1554.2181818181818</v>
      </c>
      <c r="P14" s="9"/>
    </row>
    <row r="15" spans="1:16" ht="15.75">
      <c r="A15" s="26" t="s">
        <v>50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456000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456000</v>
      </c>
      <c r="O15" s="41">
        <f t="shared" si="2"/>
        <v>1658.1818181818182</v>
      </c>
      <c r="P15" s="9"/>
    </row>
    <row r="16" spans="1:16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456000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456000</v>
      </c>
      <c r="O16" s="44">
        <f t="shared" si="2"/>
        <v>1658.1818181818182</v>
      </c>
      <c r="P16" s="9"/>
    </row>
    <row r="17" spans="1:119" ht="16.5" thickBot="1">
      <c r="A17" s="13" t="s">
        <v>10</v>
      </c>
      <c r="B17" s="21"/>
      <c r="C17" s="20"/>
      <c r="D17" s="14">
        <f>SUM(D5,D8,D12,D15)</f>
        <v>1770665</v>
      </c>
      <c r="E17" s="14">
        <f aca="true" t="shared" si="6" ref="E17:M17">SUM(E5,E8,E12,E15)</f>
        <v>208400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2497067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4476132</v>
      </c>
      <c r="O17" s="35">
        <f t="shared" si="2"/>
        <v>16276.843636363636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68</v>
      </c>
      <c r="M19" s="90"/>
      <c r="N19" s="90"/>
      <c r="O19" s="39">
        <v>275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491366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491366</v>
      </c>
      <c r="O5" s="30">
        <f aca="true" t="shared" si="2" ref="O5:O17">(N5/O$19)</f>
        <v>1904.5193798449613</v>
      </c>
      <c r="P5" s="6"/>
    </row>
    <row r="6" spans="1:16" ht="15">
      <c r="A6" s="12"/>
      <c r="B6" s="42">
        <v>513</v>
      </c>
      <c r="C6" s="19" t="s">
        <v>37</v>
      </c>
      <c r="D6" s="43">
        <v>471938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471938</v>
      </c>
      <c r="O6" s="44">
        <f t="shared" si="2"/>
        <v>1829.2170542635658</v>
      </c>
      <c r="P6" s="9"/>
    </row>
    <row r="7" spans="1:16" ht="15">
      <c r="A7" s="12"/>
      <c r="B7" s="42">
        <v>519</v>
      </c>
      <c r="C7" s="19" t="s">
        <v>48</v>
      </c>
      <c r="D7" s="43">
        <v>19428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19428</v>
      </c>
      <c r="O7" s="44">
        <f t="shared" si="2"/>
        <v>75.30232558139535</v>
      </c>
      <c r="P7" s="9"/>
    </row>
    <row r="8" spans="1:16" ht="15.75">
      <c r="A8" s="26" t="s">
        <v>20</v>
      </c>
      <c r="B8" s="27"/>
      <c r="C8" s="28"/>
      <c r="D8" s="29">
        <f aca="true" t="shared" si="3" ref="D8:M8">SUM(D9:D11)</f>
        <v>850906</v>
      </c>
      <c r="E8" s="29">
        <f t="shared" si="3"/>
        <v>227256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1078162</v>
      </c>
      <c r="O8" s="41">
        <f t="shared" si="2"/>
        <v>4178.922480620155</v>
      </c>
      <c r="P8" s="10"/>
    </row>
    <row r="9" spans="1:16" ht="15">
      <c r="A9" s="12"/>
      <c r="B9" s="42">
        <v>521</v>
      </c>
      <c r="C9" s="19" t="s">
        <v>21</v>
      </c>
      <c r="D9" s="43">
        <v>625933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625933</v>
      </c>
      <c r="O9" s="44">
        <f t="shared" si="2"/>
        <v>2426.0968992248063</v>
      </c>
      <c r="P9" s="9"/>
    </row>
    <row r="10" spans="1:16" ht="15">
      <c r="A10" s="12"/>
      <c r="B10" s="42">
        <v>522</v>
      </c>
      <c r="C10" s="19" t="s">
        <v>22</v>
      </c>
      <c r="D10" s="43">
        <v>224973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224973</v>
      </c>
      <c r="O10" s="44">
        <f t="shared" si="2"/>
        <v>871.9883720930233</v>
      </c>
      <c r="P10" s="9"/>
    </row>
    <row r="11" spans="1:16" ht="15">
      <c r="A11" s="12"/>
      <c r="B11" s="42">
        <v>524</v>
      </c>
      <c r="C11" s="19" t="s">
        <v>65</v>
      </c>
      <c r="D11" s="43">
        <v>0</v>
      </c>
      <c r="E11" s="43">
        <v>227256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227256</v>
      </c>
      <c r="O11" s="44">
        <f t="shared" si="2"/>
        <v>880.8372093023256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417327</v>
      </c>
      <c r="E12" s="29">
        <f t="shared" si="4"/>
        <v>37889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1738625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2193841</v>
      </c>
      <c r="O12" s="41">
        <f t="shared" si="2"/>
        <v>8503.25968992248</v>
      </c>
      <c r="P12" s="10"/>
    </row>
    <row r="13" spans="1:16" ht="15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1738625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1738625</v>
      </c>
      <c r="O13" s="44">
        <f t="shared" si="2"/>
        <v>6738.856589147287</v>
      </c>
      <c r="P13" s="9"/>
    </row>
    <row r="14" spans="1:16" ht="15">
      <c r="A14" s="12"/>
      <c r="B14" s="42">
        <v>539</v>
      </c>
      <c r="C14" s="19" t="s">
        <v>26</v>
      </c>
      <c r="D14" s="43">
        <v>417327</v>
      </c>
      <c r="E14" s="43">
        <v>37889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455216</v>
      </c>
      <c r="O14" s="44">
        <f t="shared" si="2"/>
        <v>1764.4031007751937</v>
      </c>
      <c r="P14" s="9"/>
    </row>
    <row r="15" spans="1:16" ht="15.75">
      <c r="A15" s="26" t="s">
        <v>50</v>
      </c>
      <c r="B15" s="27"/>
      <c r="C15" s="28"/>
      <c r="D15" s="29">
        <f aca="true" t="shared" si="5" ref="D15:M15">SUM(D16:D16)</f>
        <v>172024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455000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627024</v>
      </c>
      <c r="O15" s="41">
        <f t="shared" si="2"/>
        <v>2430.3255813953488</v>
      </c>
      <c r="P15" s="9"/>
    </row>
    <row r="16" spans="1:16" ht="15.75" thickBot="1">
      <c r="A16" s="12"/>
      <c r="B16" s="42">
        <v>581</v>
      </c>
      <c r="C16" s="19" t="s">
        <v>51</v>
      </c>
      <c r="D16" s="43">
        <v>172024</v>
      </c>
      <c r="E16" s="43">
        <v>0</v>
      </c>
      <c r="F16" s="43">
        <v>0</v>
      </c>
      <c r="G16" s="43">
        <v>0</v>
      </c>
      <c r="H16" s="43">
        <v>0</v>
      </c>
      <c r="I16" s="43">
        <v>455000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627024</v>
      </c>
      <c r="O16" s="44">
        <f t="shared" si="2"/>
        <v>2430.3255813953488</v>
      </c>
      <c r="P16" s="9"/>
    </row>
    <row r="17" spans="1:119" ht="16.5" thickBot="1">
      <c r="A17" s="13" t="s">
        <v>10</v>
      </c>
      <c r="B17" s="21"/>
      <c r="C17" s="20"/>
      <c r="D17" s="14">
        <f>SUM(D5,D8,D12,D15)</f>
        <v>1931623</v>
      </c>
      <c r="E17" s="14">
        <f aca="true" t="shared" si="6" ref="E17:M17">SUM(E5,E8,E12,E15)</f>
        <v>265145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2193625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4390393</v>
      </c>
      <c r="O17" s="35">
        <f t="shared" si="2"/>
        <v>17017.027131782947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66</v>
      </c>
      <c r="M19" s="90"/>
      <c r="N19" s="90"/>
      <c r="O19" s="39">
        <v>258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623138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623138</v>
      </c>
      <c r="O5" s="30">
        <f aca="true" t="shared" si="2" ref="O5:O17">(N5/O$19)</f>
        <v>2424.661478599222</v>
      </c>
      <c r="P5" s="6"/>
    </row>
    <row r="6" spans="1:16" ht="15">
      <c r="A6" s="12"/>
      <c r="B6" s="42">
        <v>513</v>
      </c>
      <c r="C6" s="19" t="s">
        <v>37</v>
      </c>
      <c r="D6" s="43">
        <v>498295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498295</v>
      </c>
      <c r="O6" s="44">
        <f t="shared" si="2"/>
        <v>1938.8910505836575</v>
      </c>
      <c r="P6" s="9"/>
    </row>
    <row r="7" spans="1:16" ht="15">
      <c r="A7" s="12"/>
      <c r="B7" s="42">
        <v>515</v>
      </c>
      <c r="C7" s="19" t="s">
        <v>47</v>
      </c>
      <c r="D7" s="43">
        <v>105561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105561</v>
      </c>
      <c r="O7" s="44">
        <f t="shared" si="2"/>
        <v>410.7431906614786</v>
      </c>
      <c r="P7" s="9"/>
    </row>
    <row r="8" spans="1:16" ht="15">
      <c r="A8" s="12"/>
      <c r="B8" s="42">
        <v>519</v>
      </c>
      <c r="C8" s="19" t="s">
        <v>48</v>
      </c>
      <c r="D8" s="43">
        <v>19282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19282</v>
      </c>
      <c r="O8" s="44">
        <f t="shared" si="2"/>
        <v>75.0272373540856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SUM(D10:D11)</f>
        <v>813985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813985</v>
      </c>
      <c r="O9" s="41">
        <f t="shared" si="2"/>
        <v>3167.256809338521</v>
      </c>
      <c r="P9" s="10"/>
    </row>
    <row r="10" spans="1:16" ht="15">
      <c r="A10" s="12"/>
      <c r="B10" s="42">
        <v>521</v>
      </c>
      <c r="C10" s="19" t="s">
        <v>21</v>
      </c>
      <c r="D10" s="43">
        <v>597665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597665</v>
      </c>
      <c r="O10" s="44">
        <f t="shared" si="2"/>
        <v>2325.544747081712</v>
      </c>
      <c r="P10" s="9"/>
    </row>
    <row r="11" spans="1:16" ht="15">
      <c r="A11" s="12"/>
      <c r="B11" s="42">
        <v>522</v>
      </c>
      <c r="C11" s="19" t="s">
        <v>22</v>
      </c>
      <c r="D11" s="43">
        <v>216320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216320</v>
      </c>
      <c r="O11" s="44">
        <f t="shared" si="2"/>
        <v>841.7120622568093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340168</v>
      </c>
      <c r="E12" s="29">
        <f t="shared" si="4"/>
        <v>38767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1601092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1980027</v>
      </c>
      <c r="O12" s="41">
        <f t="shared" si="2"/>
        <v>7704.385214007782</v>
      </c>
      <c r="P12" s="10"/>
    </row>
    <row r="13" spans="1:16" ht="15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1601092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1601092</v>
      </c>
      <c r="O13" s="44">
        <f t="shared" si="2"/>
        <v>6229.929961089494</v>
      </c>
      <c r="P13" s="9"/>
    </row>
    <row r="14" spans="1:16" ht="15">
      <c r="A14" s="12"/>
      <c r="B14" s="42">
        <v>539</v>
      </c>
      <c r="C14" s="19" t="s">
        <v>26</v>
      </c>
      <c r="D14" s="43">
        <v>340168</v>
      </c>
      <c r="E14" s="43">
        <v>38767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378935</v>
      </c>
      <c r="O14" s="44">
        <f t="shared" si="2"/>
        <v>1474.455252918288</v>
      </c>
      <c r="P14" s="9"/>
    </row>
    <row r="15" spans="1:16" ht="15.75">
      <c r="A15" s="26" t="s">
        <v>50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455000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455000</v>
      </c>
      <c r="O15" s="41">
        <f t="shared" si="2"/>
        <v>1770.4280155642023</v>
      </c>
      <c r="P15" s="9"/>
    </row>
    <row r="16" spans="1:16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455000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455000</v>
      </c>
      <c r="O16" s="44">
        <f t="shared" si="2"/>
        <v>1770.4280155642023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1777291</v>
      </c>
      <c r="E17" s="14">
        <f aca="true" t="shared" si="6" ref="E17:M17">SUM(E5,E9,E12,E15)</f>
        <v>38767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2056092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3872150</v>
      </c>
      <c r="O17" s="35">
        <f t="shared" si="2"/>
        <v>15066.731517509728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63</v>
      </c>
      <c r="M19" s="90"/>
      <c r="N19" s="90"/>
      <c r="O19" s="39">
        <v>257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530578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530578</v>
      </c>
      <c r="O5" s="30">
        <f aca="true" t="shared" si="2" ref="O5:O17">(N5/O$19)</f>
        <v>2056.5038759689924</v>
      </c>
      <c r="P5" s="6"/>
    </row>
    <row r="6" spans="1:16" ht="15">
      <c r="A6" s="12"/>
      <c r="B6" s="42">
        <v>513</v>
      </c>
      <c r="C6" s="19" t="s">
        <v>37</v>
      </c>
      <c r="D6" s="43">
        <v>448820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448820</v>
      </c>
      <c r="O6" s="44">
        <f t="shared" si="2"/>
        <v>1739.6124031007753</v>
      </c>
      <c r="P6" s="9"/>
    </row>
    <row r="7" spans="1:16" ht="15">
      <c r="A7" s="12"/>
      <c r="B7" s="42">
        <v>515</v>
      </c>
      <c r="C7" s="19" t="s">
        <v>47</v>
      </c>
      <c r="D7" s="43">
        <v>61431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61431</v>
      </c>
      <c r="O7" s="44">
        <f t="shared" si="2"/>
        <v>238.1046511627907</v>
      </c>
      <c r="P7" s="9"/>
    </row>
    <row r="8" spans="1:16" ht="15">
      <c r="A8" s="12"/>
      <c r="B8" s="42">
        <v>519</v>
      </c>
      <c r="C8" s="19" t="s">
        <v>48</v>
      </c>
      <c r="D8" s="43">
        <v>20327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20327</v>
      </c>
      <c r="O8" s="44">
        <f t="shared" si="2"/>
        <v>78.78682170542636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SUM(D10:D11)</f>
        <v>823676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823676</v>
      </c>
      <c r="O9" s="41">
        <f t="shared" si="2"/>
        <v>3192.5426356589146</v>
      </c>
      <c r="P9" s="10"/>
    </row>
    <row r="10" spans="1:16" ht="15">
      <c r="A10" s="12"/>
      <c r="B10" s="42">
        <v>521</v>
      </c>
      <c r="C10" s="19" t="s">
        <v>21</v>
      </c>
      <c r="D10" s="43">
        <v>615676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615676</v>
      </c>
      <c r="O10" s="44">
        <f t="shared" si="2"/>
        <v>2386.3410852713178</v>
      </c>
      <c r="P10" s="9"/>
    </row>
    <row r="11" spans="1:16" ht="15">
      <c r="A11" s="12"/>
      <c r="B11" s="42">
        <v>522</v>
      </c>
      <c r="C11" s="19" t="s">
        <v>22</v>
      </c>
      <c r="D11" s="43">
        <v>208000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208000</v>
      </c>
      <c r="O11" s="44">
        <f t="shared" si="2"/>
        <v>806.2015503875969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317674</v>
      </c>
      <c r="E12" s="29">
        <f t="shared" si="4"/>
        <v>37629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1644598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1999901</v>
      </c>
      <c r="O12" s="41">
        <f t="shared" si="2"/>
        <v>7751.554263565891</v>
      </c>
      <c r="P12" s="10"/>
    </row>
    <row r="13" spans="1:16" ht="15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1644598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1644598</v>
      </c>
      <c r="O13" s="44">
        <f t="shared" si="2"/>
        <v>6374.410852713178</v>
      </c>
      <c r="P13" s="9"/>
    </row>
    <row r="14" spans="1:16" ht="15">
      <c r="A14" s="12"/>
      <c r="B14" s="42">
        <v>539</v>
      </c>
      <c r="C14" s="19" t="s">
        <v>26</v>
      </c>
      <c r="D14" s="43">
        <v>317674</v>
      </c>
      <c r="E14" s="43">
        <v>37629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355303</v>
      </c>
      <c r="O14" s="44">
        <f t="shared" si="2"/>
        <v>1377.1434108527133</v>
      </c>
      <c r="P14" s="9"/>
    </row>
    <row r="15" spans="1:16" ht="15.75">
      <c r="A15" s="26" t="s">
        <v>50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416000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416000</v>
      </c>
      <c r="O15" s="41">
        <f t="shared" si="2"/>
        <v>1612.4031007751937</v>
      </c>
      <c r="P15" s="9"/>
    </row>
    <row r="16" spans="1:16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416000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416000</v>
      </c>
      <c r="O16" s="44">
        <f t="shared" si="2"/>
        <v>1612.4031007751937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1671928</v>
      </c>
      <c r="E17" s="14">
        <f aca="true" t="shared" si="6" ref="E17:M17">SUM(E5,E9,E12,E15)</f>
        <v>37629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2060598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3770155</v>
      </c>
      <c r="O17" s="35">
        <f t="shared" si="2"/>
        <v>14613.003875968992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61</v>
      </c>
      <c r="M19" s="90"/>
      <c r="N19" s="90"/>
      <c r="O19" s="39">
        <v>258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438719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438719</v>
      </c>
      <c r="O5" s="30">
        <f aca="true" t="shared" si="2" ref="O5:O17">(N5/O$19)</f>
        <v>1713.74609375</v>
      </c>
      <c r="P5" s="6"/>
    </row>
    <row r="6" spans="1:16" ht="15">
      <c r="A6" s="12"/>
      <c r="B6" s="42">
        <v>513</v>
      </c>
      <c r="C6" s="19" t="s">
        <v>37</v>
      </c>
      <c r="D6" s="43">
        <v>352117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352117</v>
      </c>
      <c r="O6" s="44">
        <f t="shared" si="2"/>
        <v>1375.45703125</v>
      </c>
      <c r="P6" s="9"/>
    </row>
    <row r="7" spans="1:16" ht="15">
      <c r="A7" s="12"/>
      <c r="B7" s="42">
        <v>515</v>
      </c>
      <c r="C7" s="19" t="s">
        <v>47</v>
      </c>
      <c r="D7" s="43">
        <v>59760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59760</v>
      </c>
      <c r="O7" s="44">
        <f t="shared" si="2"/>
        <v>233.4375</v>
      </c>
      <c r="P7" s="9"/>
    </row>
    <row r="8" spans="1:16" ht="15">
      <c r="A8" s="12"/>
      <c r="B8" s="42">
        <v>519</v>
      </c>
      <c r="C8" s="19" t="s">
        <v>48</v>
      </c>
      <c r="D8" s="43">
        <v>26842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26842</v>
      </c>
      <c r="O8" s="44">
        <f t="shared" si="2"/>
        <v>104.8515625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SUM(D10:D11)</f>
        <v>781246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781246</v>
      </c>
      <c r="O9" s="41">
        <f t="shared" si="2"/>
        <v>3051.7421875</v>
      </c>
      <c r="P9" s="10"/>
    </row>
    <row r="10" spans="1:16" ht="15">
      <c r="A10" s="12"/>
      <c r="B10" s="42">
        <v>521</v>
      </c>
      <c r="C10" s="19" t="s">
        <v>21</v>
      </c>
      <c r="D10" s="43">
        <v>581246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581246</v>
      </c>
      <c r="O10" s="44">
        <f t="shared" si="2"/>
        <v>2270.4921875</v>
      </c>
      <c r="P10" s="9"/>
    </row>
    <row r="11" spans="1:16" ht="15">
      <c r="A11" s="12"/>
      <c r="B11" s="42">
        <v>522</v>
      </c>
      <c r="C11" s="19" t="s">
        <v>22</v>
      </c>
      <c r="D11" s="43">
        <v>200000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200000</v>
      </c>
      <c r="O11" s="44">
        <f t="shared" si="2"/>
        <v>781.25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318549</v>
      </c>
      <c r="E12" s="29">
        <f t="shared" si="4"/>
        <v>34294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1430400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1783243</v>
      </c>
      <c r="O12" s="41">
        <f t="shared" si="2"/>
        <v>6965.79296875</v>
      </c>
      <c r="P12" s="10"/>
    </row>
    <row r="13" spans="1:16" ht="15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1430400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1430400</v>
      </c>
      <c r="O13" s="44">
        <f t="shared" si="2"/>
        <v>5587.5</v>
      </c>
      <c r="P13" s="9"/>
    </row>
    <row r="14" spans="1:16" ht="15">
      <c r="A14" s="12"/>
      <c r="B14" s="42">
        <v>539</v>
      </c>
      <c r="C14" s="19" t="s">
        <v>26</v>
      </c>
      <c r="D14" s="43">
        <v>318549</v>
      </c>
      <c r="E14" s="43">
        <v>34294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352843</v>
      </c>
      <c r="O14" s="44">
        <f t="shared" si="2"/>
        <v>1378.29296875</v>
      </c>
      <c r="P14" s="9"/>
    </row>
    <row r="15" spans="1:16" ht="15.75">
      <c r="A15" s="26" t="s">
        <v>50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416000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416000</v>
      </c>
      <c r="O15" s="41">
        <f t="shared" si="2"/>
        <v>1625</v>
      </c>
      <c r="P15" s="9"/>
    </row>
    <row r="16" spans="1:16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416000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416000</v>
      </c>
      <c r="O16" s="44">
        <f t="shared" si="2"/>
        <v>1625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1538514</v>
      </c>
      <c r="E17" s="14">
        <f aca="true" t="shared" si="6" ref="E17:M17">SUM(E5,E9,E12,E15)</f>
        <v>34294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1846400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3419208</v>
      </c>
      <c r="O17" s="35">
        <f t="shared" si="2"/>
        <v>13356.28125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59</v>
      </c>
      <c r="M19" s="90"/>
      <c r="N19" s="90"/>
      <c r="O19" s="39">
        <v>256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316356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316356</v>
      </c>
      <c r="O5" s="30">
        <f aca="true" t="shared" si="2" ref="O5:O17">(N5/O$19)</f>
        <v>1255.3809523809523</v>
      </c>
      <c r="P5" s="6"/>
    </row>
    <row r="6" spans="1:16" ht="15">
      <c r="A6" s="12"/>
      <c r="B6" s="42">
        <v>513</v>
      </c>
      <c r="C6" s="19" t="s">
        <v>37</v>
      </c>
      <c r="D6" s="43">
        <v>219939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219939</v>
      </c>
      <c r="O6" s="44">
        <f t="shared" si="2"/>
        <v>872.7738095238095</v>
      </c>
      <c r="P6" s="9"/>
    </row>
    <row r="7" spans="1:16" ht="15">
      <c r="A7" s="12"/>
      <c r="B7" s="42">
        <v>515</v>
      </c>
      <c r="C7" s="19" t="s">
        <v>47</v>
      </c>
      <c r="D7" s="43">
        <v>71627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71627</v>
      </c>
      <c r="O7" s="44">
        <f t="shared" si="2"/>
        <v>284.234126984127</v>
      </c>
      <c r="P7" s="9"/>
    </row>
    <row r="8" spans="1:16" ht="15">
      <c r="A8" s="12"/>
      <c r="B8" s="42">
        <v>519</v>
      </c>
      <c r="C8" s="19" t="s">
        <v>48</v>
      </c>
      <c r="D8" s="43">
        <v>24790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24790</v>
      </c>
      <c r="O8" s="44">
        <f t="shared" si="2"/>
        <v>98.37301587301587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SUM(D10:D11)</f>
        <v>874061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874061</v>
      </c>
      <c r="O9" s="41">
        <f t="shared" si="2"/>
        <v>3468.496031746032</v>
      </c>
      <c r="P9" s="10"/>
    </row>
    <row r="10" spans="1:16" ht="15">
      <c r="A10" s="12"/>
      <c r="B10" s="42">
        <v>521</v>
      </c>
      <c r="C10" s="19" t="s">
        <v>21</v>
      </c>
      <c r="D10" s="43">
        <v>722053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722053</v>
      </c>
      <c r="O10" s="44">
        <f t="shared" si="2"/>
        <v>2865.2896825396824</v>
      </c>
      <c r="P10" s="9"/>
    </row>
    <row r="11" spans="1:16" ht="15">
      <c r="A11" s="12"/>
      <c r="B11" s="42">
        <v>522</v>
      </c>
      <c r="C11" s="19" t="s">
        <v>22</v>
      </c>
      <c r="D11" s="43">
        <v>152008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152008</v>
      </c>
      <c r="O11" s="44">
        <f t="shared" si="2"/>
        <v>603.2063492063492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279680</v>
      </c>
      <c r="E12" s="29">
        <f t="shared" si="4"/>
        <v>33086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1529194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1841960</v>
      </c>
      <c r="O12" s="41">
        <f t="shared" si="2"/>
        <v>7309.3650793650795</v>
      </c>
      <c r="P12" s="10"/>
    </row>
    <row r="13" spans="1:16" ht="15">
      <c r="A13" s="12"/>
      <c r="B13" s="42">
        <v>536</v>
      </c>
      <c r="C13" s="19" t="s">
        <v>49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1529194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1529194</v>
      </c>
      <c r="O13" s="44">
        <f t="shared" si="2"/>
        <v>6068.230158730159</v>
      </c>
      <c r="P13" s="9"/>
    </row>
    <row r="14" spans="1:16" ht="15">
      <c r="A14" s="12"/>
      <c r="B14" s="42">
        <v>539</v>
      </c>
      <c r="C14" s="19" t="s">
        <v>26</v>
      </c>
      <c r="D14" s="43">
        <v>279680</v>
      </c>
      <c r="E14" s="43">
        <v>33086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312766</v>
      </c>
      <c r="O14" s="44">
        <f t="shared" si="2"/>
        <v>1241.1349206349207</v>
      </c>
      <c r="P14" s="9"/>
    </row>
    <row r="15" spans="1:16" ht="15.75">
      <c r="A15" s="26" t="s">
        <v>50</v>
      </c>
      <c r="B15" s="27"/>
      <c r="C15" s="28"/>
      <c r="D15" s="29">
        <f aca="true" t="shared" si="5" ref="D15:M15">SUM(D16:D16)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193500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193500</v>
      </c>
      <c r="O15" s="41">
        <f t="shared" si="2"/>
        <v>767.8571428571429</v>
      </c>
      <c r="P15" s="9"/>
    </row>
    <row r="16" spans="1:16" ht="15.75" thickBot="1">
      <c r="A16" s="12"/>
      <c r="B16" s="42">
        <v>581</v>
      </c>
      <c r="C16" s="19" t="s">
        <v>51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193500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193500</v>
      </c>
      <c r="O16" s="44">
        <f t="shared" si="2"/>
        <v>767.8571428571429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1470097</v>
      </c>
      <c r="E17" s="14">
        <f aca="true" t="shared" si="6" ref="E17:M17">SUM(E5,E9,E12,E15)</f>
        <v>33086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1722694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3225877</v>
      </c>
      <c r="O17" s="35">
        <f t="shared" si="2"/>
        <v>12801.099206349207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57</v>
      </c>
      <c r="M19" s="90"/>
      <c r="N19" s="90"/>
      <c r="O19" s="39">
        <v>252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SUM(D6:D8)</f>
        <v>321839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7">SUM(D5:M5)</f>
        <v>321839</v>
      </c>
      <c r="O5" s="58">
        <f aca="true" t="shared" si="2" ref="O5:O17">(N5/O$19)</f>
        <v>1292.5261044176707</v>
      </c>
      <c r="P5" s="59"/>
    </row>
    <row r="6" spans="1:16" ht="15">
      <c r="A6" s="61"/>
      <c r="B6" s="62">
        <v>512</v>
      </c>
      <c r="C6" s="63" t="s">
        <v>19</v>
      </c>
      <c r="D6" s="64">
        <v>211936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211936</v>
      </c>
      <c r="O6" s="65">
        <f t="shared" si="2"/>
        <v>851.14859437751</v>
      </c>
      <c r="P6" s="66"/>
    </row>
    <row r="7" spans="1:16" ht="15">
      <c r="A7" s="61"/>
      <c r="B7" s="62">
        <v>515</v>
      </c>
      <c r="C7" s="63" t="s">
        <v>47</v>
      </c>
      <c r="D7" s="64">
        <v>69391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69391</v>
      </c>
      <c r="O7" s="65">
        <f t="shared" si="2"/>
        <v>278.6787148594378</v>
      </c>
      <c r="P7" s="66"/>
    </row>
    <row r="8" spans="1:16" ht="15">
      <c r="A8" s="61"/>
      <c r="B8" s="62">
        <v>519</v>
      </c>
      <c r="C8" s="63" t="s">
        <v>48</v>
      </c>
      <c r="D8" s="64">
        <v>40512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40512</v>
      </c>
      <c r="O8" s="65">
        <f t="shared" si="2"/>
        <v>162.6987951807229</v>
      </c>
      <c r="P8" s="66"/>
    </row>
    <row r="9" spans="1:16" ht="15.75">
      <c r="A9" s="67" t="s">
        <v>20</v>
      </c>
      <c r="B9" s="68"/>
      <c r="C9" s="69"/>
      <c r="D9" s="70">
        <f aca="true" t="shared" si="3" ref="D9:M9">SUM(D10:D11)</f>
        <v>765542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765542</v>
      </c>
      <c r="O9" s="72">
        <f t="shared" si="2"/>
        <v>3074.4658634538155</v>
      </c>
      <c r="P9" s="73"/>
    </row>
    <row r="10" spans="1:16" ht="15">
      <c r="A10" s="61"/>
      <c r="B10" s="62">
        <v>521</v>
      </c>
      <c r="C10" s="63" t="s">
        <v>21</v>
      </c>
      <c r="D10" s="64">
        <v>619381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619381</v>
      </c>
      <c r="O10" s="65">
        <f t="shared" si="2"/>
        <v>2487.4738955823295</v>
      </c>
      <c r="P10" s="66"/>
    </row>
    <row r="11" spans="1:16" ht="15">
      <c r="A11" s="61"/>
      <c r="B11" s="62">
        <v>522</v>
      </c>
      <c r="C11" s="63" t="s">
        <v>22</v>
      </c>
      <c r="D11" s="64">
        <v>146161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146161</v>
      </c>
      <c r="O11" s="65">
        <f t="shared" si="2"/>
        <v>586.9919678714859</v>
      </c>
      <c r="P11" s="66"/>
    </row>
    <row r="12" spans="1:16" ht="15.75">
      <c r="A12" s="67" t="s">
        <v>23</v>
      </c>
      <c r="B12" s="68"/>
      <c r="C12" s="69"/>
      <c r="D12" s="70">
        <f aca="true" t="shared" si="4" ref="D12:M12">SUM(D13:D14)</f>
        <v>297298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1510625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1">
        <f t="shared" si="1"/>
        <v>1807923</v>
      </c>
      <c r="O12" s="72">
        <f t="shared" si="2"/>
        <v>7260.734939759036</v>
      </c>
      <c r="P12" s="73"/>
    </row>
    <row r="13" spans="1:16" ht="15">
      <c r="A13" s="61"/>
      <c r="B13" s="62">
        <v>536</v>
      </c>
      <c r="C13" s="63" t="s">
        <v>49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1510625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1510625</v>
      </c>
      <c r="O13" s="65">
        <f t="shared" si="2"/>
        <v>6066.767068273092</v>
      </c>
      <c r="P13" s="66"/>
    </row>
    <row r="14" spans="1:16" ht="15">
      <c r="A14" s="61"/>
      <c r="B14" s="62">
        <v>539</v>
      </c>
      <c r="C14" s="63" t="s">
        <v>26</v>
      </c>
      <c r="D14" s="64">
        <v>297298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297298</v>
      </c>
      <c r="O14" s="65">
        <f t="shared" si="2"/>
        <v>1193.9678714859438</v>
      </c>
      <c r="P14" s="66"/>
    </row>
    <row r="15" spans="1:16" ht="15.75">
      <c r="A15" s="67" t="s">
        <v>50</v>
      </c>
      <c r="B15" s="68"/>
      <c r="C15" s="69"/>
      <c r="D15" s="70">
        <f aca="true" t="shared" si="5" ref="D15:M15">SUM(D16:D16)</f>
        <v>0</v>
      </c>
      <c r="E15" s="70">
        <f t="shared" si="5"/>
        <v>0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193500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193500</v>
      </c>
      <c r="O15" s="72">
        <f t="shared" si="2"/>
        <v>777.1084337349398</v>
      </c>
      <c r="P15" s="66"/>
    </row>
    <row r="16" spans="1:16" ht="15.75" thickBot="1">
      <c r="A16" s="61"/>
      <c r="B16" s="62">
        <v>581</v>
      </c>
      <c r="C16" s="63" t="s">
        <v>51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193500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193500</v>
      </c>
      <c r="O16" s="65">
        <f t="shared" si="2"/>
        <v>777.1084337349398</v>
      </c>
      <c r="P16" s="66"/>
    </row>
    <row r="17" spans="1:119" ht="16.5" thickBot="1">
      <c r="A17" s="74" t="s">
        <v>10</v>
      </c>
      <c r="B17" s="75"/>
      <c r="C17" s="76"/>
      <c r="D17" s="77">
        <f>SUM(D5,D9,D12,D15)</f>
        <v>1384679</v>
      </c>
      <c r="E17" s="77">
        <f aca="true" t="shared" si="6" ref="E17:M17">SUM(E5,E9,E12,E15)</f>
        <v>0</v>
      </c>
      <c r="F17" s="77">
        <f t="shared" si="6"/>
        <v>0</v>
      </c>
      <c r="G17" s="77">
        <f t="shared" si="6"/>
        <v>0</v>
      </c>
      <c r="H17" s="77">
        <f t="shared" si="6"/>
        <v>0</v>
      </c>
      <c r="I17" s="77">
        <f t="shared" si="6"/>
        <v>1704125</v>
      </c>
      <c r="J17" s="77">
        <f t="shared" si="6"/>
        <v>0</v>
      </c>
      <c r="K17" s="77">
        <f t="shared" si="6"/>
        <v>0</v>
      </c>
      <c r="L17" s="77">
        <f t="shared" si="6"/>
        <v>0</v>
      </c>
      <c r="M17" s="77">
        <f t="shared" si="6"/>
        <v>0</v>
      </c>
      <c r="N17" s="77">
        <f t="shared" si="1"/>
        <v>3088804</v>
      </c>
      <c r="O17" s="78">
        <f t="shared" si="2"/>
        <v>12404.835341365462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5" ht="15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15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52</v>
      </c>
      <c r="M19" s="114"/>
      <c r="N19" s="114"/>
      <c r="O19" s="88">
        <v>249</v>
      </c>
    </row>
    <row r="20" spans="1:15" ht="1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5" ht="15.75" customHeight="1" thickBot="1">
      <c r="A21" s="118" t="s">
        <v>33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326882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326882</v>
      </c>
      <c r="O5" s="30">
        <f aca="true" t="shared" si="2" ref="O5:O17">(N5/O$19)</f>
        <v>1297.1507936507937</v>
      </c>
      <c r="P5" s="6"/>
    </row>
    <row r="6" spans="1:16" ht="15">
      <c r="A6" s="12"/>
      <c r="B6" s="42">
        <v>511</v>
      </c>
      <c r="C6" s="19" t="s">
        <v>43</v>
      </c>
      <c r="D6" s="43">
        <v>14086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14086</v>
      </c>
      <c r="O6" s="44">
        <f t="shared" si="2"/>
        <v>55.8968253968254</v>
      </c>
      <c r="P6" s="9"/>
    </row>
    <row r="7" spans="1:16" ht="15">
      <c r="A7" s="12"/>
      <c r="B7" s="42">
        <v>512</v>
      </c>
      <c r="C7" s="19" t="s">
        <v>19</v>
      </c>
      <c r="D7" s="43">
        <v>274725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274725</v>
      </c>
      <c r="O7" s="44">
        <f t="shared" si="2"/>
        <v>1090.1785714285713</v>
      </c>
      <c r="P7" s="9"/>
    </row>
    <row r="8" spans="1:16" ht="15">
      <c r="A8" s="12"/>
      <c r="B8" s="42">
        <v>519</v>
      </c>
      <c r="C8" s="19" t="s">
        <v>44</v>
      </c>
      <c r="D8" s="43">
        <v>38071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38071</v>
      </c>
      <c r="O8" s="44">
        <f t="shared" si="2"/>
        <v>151.07539682539684</v>
      </c>
      <c r="P8" s="9"/>
    </row>
    <row r="9" spans="1:16" ht="15.75">
      <c r="A9" s="26" t="s">
        <v>20</v>
      </c>
      <c r="B9" s="27"/>
      <c r="C9" s="28"/>
      <c r="D9" s="29">
        <f aca="true" t="shared" si="3" ref="D9:M9">SUM(D10:D11)</f>
        <v>776050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776050</v>
      </c>
      <c r="O9" s="41">
        <f t="shared" si="2"/>
        <v>3079.563492063492</v>
      </c>
      <c r="P9" s="10"/>
    </row>
    <row r="10" spans="1:16" ht="15">
      <c r="A10" s="12"/>
      <c r="B10" s="42">
        <v>521</v>
      </c>
      <c r="C10" s="19" t="s">
        <v>21</v>
      </c>
      <c r="D10" s="43">
        <v>635510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635510</v>
      </c>
      <c r="O10" s="44">
        <f t="shared" si="2"/>
        <v>2521.8650793650795</v>
      </c>
      <c r="P10" s="9"/>
    </row>
    <row r="11" spans="1:16" ht="15">
      <c r="A11" s="12"/>
      <c r="B11" s="42">
        <v>522</v>
      </c>
      <c r="C11" s="19" t="s">
        <v>22</v>
      </c>
      <c r="D11" s="43">
        <v>140540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140540</v>
      </c>
      <c r="O11" s="44">
        <f t="shared" si="2"/>
        <v>557.6984126984127</v>
      </c>
      <c r="P11" s="9"/>
    </row>
    <row r="12" spans="1:16" ht="15.75">
      <c r="A12" s="26" t="s">
        <v>23</v>
      </c>
      <c r="B12" s="27"/>
      <c r="C12" s="28"/>
      <c r="D12" s="29">
        <f aca="true" t="shared" si="4" ref="D12:M12">SUM(D13:D14)</f>
        <v>235052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1462454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1697506</v>
      </c>
      <c r="O12" s="41">
        <f t="shared" si="2"/>
        <v>6736.1349206349205</v>
      </c>
      <c r="P12" s="10"/>
    </row>
    <row r="13" spans="1:16" ht="15">
      <c r="A13" s="12"/>
      <c r="B13" s="42">
        <v>536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1462454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1462454</v>
      </c>
      <c r="O13" s="44">
        <f t="shared" si="2"/>
        <v>5803.388888888889</v>
      </c>
      <c r="P13" s="9"/>
    </row>
    <row r="14" spans="1:16" ht="15">
      <c r="A14" s="12"/>
      <c r="B14" s="42">
        <v>539</v>
      </c>
      <c r="C14" s="19" t="s">
        <v>26</v>
      </c>
      <c r="D14" s="43">
        <v>235052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235052</v>
      </c>
      <c r="O14" s="44">
        <f t="shared" si="2"/>
        <v>932.7460317460317</v>
      </c>
      <c r="P14" s="9"/>
    </row>
    <row r="15" spans="1:16" ht="15.75">
      <c r="A15" s="26" t="s">
        <v>28</v>
      </c>
      <c r="B15" s="27"/>
      <c r="C15" s="28"/>
      <c r="D15" s="29">
        <f aca="true" t="shared" si="5" ref="D15:M15">SUM(D16:D16)</f>
        <v>20582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193500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214082</v>
      </c>
      <c r="O15" s="41">
        <f t="shared" si="2"/>
        <v>849.531746031746</v>
      </c>
      <c r="P15" s="9"/>
    </row>
    <row r="16" spans="1:16" ht="15.75" thickBot="1">
      <c r="A16" s="12"/>
      <c r="B16" s="42">
        <v>581</v>
      </c>
      <c r="C16" s="19" t="s">
        <v>27</v>
      </c>
      <c r="D16" s="43">
        <v>20582</v>
      </c>
      <c r="E16" s="43">
        <v>0</v>
      </c>
      <c r="F16" s="43">
        <v>0</v>
      </c>
      <c r="G16" s="43">
        <v>0</v>
      </c>
      <c r="H16" s="43">
        <v>0</v>
      </c>
      <c r="I16" s="43">
        <v>193500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214082</v>
      </c>
      <c r="O16" s="44">
        <f t="shared" si="2"/>
        <v>849.531746031746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1358566</v>
      </c>
      <c r="E17" s="14">
        <f aca="true" t="shared" si="6" ref="E17:M17">SUM(E5,E9,E12,E15)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1655954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3014520</v>
      </c>
      <c r="O17" s="35">
        <f t="shared" si="2"/>
        <v>11962.380952380952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45</v>
      </c>
      <c r="M19" s="90"/>
      <c r="N19" s="90"/>
      <c r="O19" s="39">
        <v>252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2022-09-26T21:33:26Z</cp:lastPrinted>
  <dcterms:created xsi:type="dcterms:W3CDTF">2000-08-31T21:26:31Z</dcterms:created>
  <dcterms:modified xsi:type="dcterms:W3CDTF">2022-09-26T21:33:29Z</dcterms:modified>
  <cp:category/>
  <cp:version/>
  <cp:contentType/>
  <cp:contentStatus/>
</cp:coreProperties>
</file>