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'2008'!$A$1:$O$36</definedName>
    <definedName name="_xlnm.Print_Area" localSheetId="12">'2009'!$A$1:$O$34</definedName>
    <definedName name="_xlnm.Print_Area" localSheetId="11">'2010'!$A$1:$O$34</definedName>
    <definedName name="_xlnm.Print_Area" localSheetId="10">'2011'!$A$1:$O$34</definedName>
    <definedName name="_xlnm.Print_Area" localSheetId="9">'2012'!$A$1:$O$34</definedName>
    <definedName name="_xlnm.Print_Area" localSheetId="8">'2013'!$A$1:$O$33</definedName>
    <definedName name="_xlnm.Print_Area" localSheetId="7">'2014'!$A$1:$O$33</definedName>
    <definedName name="_xlnm.Print_Area" localSheetId="6">'2015'!$A$1:$O$35</definedName>
    <definedName name="_xlnm.Print_Area" localSheetId="5">'2016'!$A$1:$O$34</definedName>
    <definedName name="_xlnm.Print_Area" localSheetId="4">'2017'!$A$1:$O$35</definedName>
    <definedName name="_xlnm.Print_Area" localSheetId="3">'2018'!$A$1:$O$34</definedName>
    <definedName name="_xlnm.Print_Area" localSheetId="2">'2019'!$A$1:$O$36</definedName>
    <definedName name="_xlnm.Print_Area" localSheetId="1">'2020'!$A$1:$O$34</definedName>
    <definedName name="_xlnm.Print_Area" localSheetId="0">'2021'!$A$1:$P$34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<sst xmlns="http://schemas.openxmlformats.org/spreadsheetml/2006/main" count="649" uniqueCount="100">
  <si>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</si>
  <si>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</si>
  <si>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</si>
  <si>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</si>
  <si>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</si>
  <si>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</si>
  <si>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</si>
  <si>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</si>
  <si>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</si>
  <si>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</si>
  <si>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</si>
  <si>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</si>
  <si>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Communications Services Taxes</t>
  </si>
  <si>
    <t>Permits, Fees, and Special Assessments</t>
  </si>
  <si>
    <t>Franchise Fee - Electricity</t>
  </si>
  <si>
    <t>Impact Fees - Residential - Other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</si>
  <si>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</si>
  <si>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</si>
  <si>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</si>
  <si>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</si>
  <si>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</si>
  <si>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</si>
  <si>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</si>
  <si>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</si>
  <si>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</si>
  <si>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</si>
  <si>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</si>
  <si>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</si>
  <si>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</si>
  <si>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</si>
  <si>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</si>
  <si>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</si>
  <si>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</si>
  <si>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</si>
  <si>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</si>
  <si>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</si>
  <si>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</si>
  <si>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</si>
  <si>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</si>
  <si>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</si>
  <si>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</si>
  <si>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</si>
  <si>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</si>
  <si>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</si>
  <si>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Glen St. Mary Revenues Reported by Account Code and Fund Type</t>
  </si>
  <si>
    <t>Local Fiscal Year Ended September 30, 2010</t>
  </si>
  <si>
    <t>Utility Service Tax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</si>
  <si>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</si>
  <si>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</si>
  <si>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</si>
  <si>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Federal Grants and Donations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</si>
  <si>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</si>
  <si>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</si>
  <si>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</si>
  <si>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</si>
  <si>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</si>
  <si>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</si>
  <si>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Rents and Royalties</t>
  </si>
  <si>
    <t>Impact Fees - Public Safety</t>
  </si>
  <si>
    <t>Impact Fees - Transportation</t>
  </si>
  <si>
    <t>Impact Fees - Other</t>
  </si>
  <si>
    <t>2008 Municipal Population:</t>
  </si>
  <si>
    <t>Local Fiscal Year Ended September 30, 2013</t>
  </si>
  <si>
    <t>Communications Services Taxes (Chapter 202, F.S.)</t>
  </si>
  <si>
    <t>Impact Fees - Commercial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</si>
  <si>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</si>
  <si>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</si>
  <si>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</si>
  <si>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</si>
  <si>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</si>
  <si>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</si>
  <si>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</si>
  <si>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</si>
  <si>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</si>
  <si>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</si>
  <si>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</si>
  <si>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</si>
  <si>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</si>
  <si>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State Grant - Physical Environment - Sewer / Wastewater</t>
  </si>
  <si>
    <t>Local Fiscal Year Ended September 30, 2018</t>
  </si>
  <si>
    <t>2018 Municipal Population:</t>
  </si>
  <si>
    <t>Local Fiscal Year Ended September 30, 2019</t>
  </si>
  <si>
    <t>Proprietary Non-Operating - Other Grants and Donations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</si>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</sst>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5"/>
      <c r="M3" s="66"/>
      <c r="N3" s="34"/>
      <c r="O3" s="35"/>
      <c r="P3" s="67" t="s">
        <v>88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89</v>
      </c>
      <c r="N4" s="33" t="s">
        <v>7</v>
      </c>
      <c r="O4" s="33" t="s">
        <v>90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91</v>
      </c>
      <c r="B5" s="24"/>
      <c r="C5" s="24"/>
      <c r="D5" s="25">
        <f>SUM(D6:D10)</f>
        <v>125858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9958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135816</v>
      </c>
      <c r="P5" s="31">
        <f>(O5/P$32)</f>
        <v>285.327731092437</v>
      </c>
      <c r="Q5" s="6"/>
    </row>
    <row r="6" spans="1:17" ht="15">
      <c r="A6" s="12"/>
      <c r="B6" s="23">
        <v>312.41</v>
      </c>
      <c r="C6" s="19" t="s">
        <v>92</v>
      </c>
      <c r="D6" s="43">
        <v>11417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11417</v>
      </c>
      <c r="P6" s="44">
        <f>(O6/P$32)</f>
        <v>23.985294117647058</v>
      </c>
      <c r="Q6" s="9"/>
    </row>
    <row r="7" spans="1:17" ht="15">
      <c r="A7" s="12"/>
      <c r="B7" s="23">
        <v>314.1</v>
      </c>
      <c r="C7" s="19" t="s">
        <v>10</v>
      </c>
      <c r="D7" s="43">
        <v>39695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39695</v>
      </c>
      <c r="P7" s="44">
        <f>(O7/P$32)</f>
        <v>83.39285714285714</v>
      </c>
      <c r="Q7" s="9"/>
    </row>
    <row r="8" spans="1:17" ht="15">
      <c r="A8" s="12"/>
      <c r="B8" s="23">
        <v>314.3</v>
      </c>
      <c r="C8" s="19" t="s">
        <v>11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9958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9958</v>
      </c>
      <c r="P8" s="44">
        <f>(O8/P$32)</f>
        <v>20.92016806722689</v>
      </c>
      <c r="Q8" s="9"/>
    </row>
    <row r="9" spans="1:17" ht="15">
      <c r="A9" s="12"/>
      <c r="B9" s="23">
        <v>315.1</v>
      </c>
      <c r="C9" s="19" t="s">
        <v>93</v>
      </c>
      <c r="D9" s="43">
        <v>30783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30783</v>
      </c>
      <c r="P9" s="44">
        <f>(O9/P$32)</f>
        <v>64.6701680672269</v>
      </c>
      <c r="Q9" s="9"/>
    </row>
    <row r="10" spans="1:17" ht="15">
      <c r="A10" s="12"/>
      <c r="B10" s="23">
        <v>319.9</v>
      </c>
      <c r="C10" s="19" t="s">
        <v>94</v>
      </c>
      <c r="D10" s="43">
        <v>43963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43963</v>
      </c>
      <c r="P10" s="44">
        <f>(O10/P$32)</f>
        <v>92.35924369747899</v>
      </c>
      <c r="Q10" s="9"/>
    </row>
    <row r="11" spans="1:17" ht="15.75">
      <c r="A11" s="27" t="s">
        <v>13</v>
      </c>
      <c r="B11" s="28"/>
      <c r="C11" s="29"/>
      <c r="D11" s="30">
        <f>SUM(D12:D13)</f>
        <v>30803</v>
      </c>
      <c r="E11" s="30">
        <f>SUM(E12:E13)</f>
        <v>0</v>
      </c>
      <c r="F11" s="30">
        <f>SUM(F12:F13)</f>
        <v>0</v>
      </c>
      <c r="G11" s="30">
        <f>SUM(G12:G13)</f>
        <v>0</v>
      </c>
      <c r="H11" s="30">
        <f>SUM(H12:H13)</f>
        <v>0</v>
      </c>
      <c r="I11" s="30">
        <f>SUM(I12:I13)</f>
        <v>0</v>
      </c>
      <c r="J11" s="30">
        <f>SUM(J12:J13)</f>
        <v>0</v>
      </c>
      <c r="K11" s="30">
        <f>SUM(K12:K13)</f>
        <v>0</v>
      </c>
      <c r="L11" s="30">
        <f>SUM(L12:L13)</f>
        <v>0</v>
      </c>
      <c r="M11" s="30">
        <f>SUM(M12:M13)</f>
        <v>0</v>
      </c>
      <c r="N11" s="30">
        <f>SUM(N12:N13)</f>
        <v>0</v>
      </c>
      <c r="O11" s="41">
        <f>SUM(D11:N11)</f>
        <v>30803</v>
      </c>
      <c r="P11" s="42">
        <f>(O11/P$32)</f>
        <v>64.71218487394958</v>
      </c>
      <c r="Q11" s="10"/>
    </row>
    <row r="12" spans="1:17" ht="15">
      <c r="A12" s="12"/>
      <c r="B12" s="23">
        <v>323.1</v>
      </c>
      <c r="C12" s="19" t="s">
        <v>14</v>
      </c>
      <c r="D12" s="43">
        <v>30154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30154</v>
      </c>
      <c r="P12" s="44">
        <f>(O12/P$32)</f>
        <v>63.34873949579832</v>
      </c>
      <c r="Q12" s="9"/>
    </row>
    <row r="13" spans="1:17" ht="15">
      <c r="A13" s="12"/>
      <c r="B13" s="23">
        <v>329.5</v>
      </c>
      <c r="C13" s="19" t="s">
        <v>95</v>
      </c>
      <c r="D13" s="43">
        <v>649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649</v>
      </c>
      <c r="P13" s="44">
        <f>(O13/P$32)</f>
        <v>1.3634453781512605</v>
      </c>
      <c r="Q13" s="9"/>
    </row>
    <row r="14" spans="1:17" ht="15.75">
      <c r="A14" s="27" t="s">
        <v>96</v>
      </c>
      <c r="B14" s="28"/>
      <c r="C14" s="29"/>
      <c r="D14" s="30">
        <f>SUM(D15:D19)</f>
        <v>58793</v>
      </c>
      <c r="E14" s="30">
        <f>SUM(E15:E19)</f>
        <v>0</v>
      </c>
      <c r="F14" s="30">
        <f>SUM(F15:F19)</f>
        <v>0</v>
      </c>
      <c r="G14" s="30">
        <f>SUM(G15:G19)</f>
        <v>0</v>
      </c>
      <c r="H14" s="30">
        <f>SUM(H15:H19)</f>
        <v>0</v>
      </c>
      <c r="I14" s="30">
        <f>SUM(I15:I19)</f>
        <v>0</v>
      </c>
      <c r="J14" s="30">
        <f>SUM(J15:J19)</f>
        <v>0</v>
      </c>
      <c r="K14" s="30">
        <f>SUM(K15:K19)</f>
        <v>0</v>
      </c>
      <c r="L14" s="30">
        <f>SUM(L15:L19)</f>
        <v>0</v>
      </c>
      <c r="M14" s="30">
        <f>SUM(M15:M19)</f>
        <v>0</v>
      </c>
      <c r="N14" s="30">
        <f>SUM(N15:N19)</f>
        <v>0</v>
      </c>
      <c r="O14" s="41">
        <f>SUM(D14:N14)</f>
        <v>58793</v>
      </c>
      <c r="P14" s="42">
        <f>(O14/P$32)</f>
        <v>123.51470588235294</v>
      </c>
      <c r="Q14" s="10"/>
    </row>
    <row r="15" spans="1:17" ht="15">
      <c r="A15" s="12"/>
      <c r="B15" s="23">
        <v>335.125</v>
      </c>
      <c r="C15" s="19" t="s">
        <v>97</v>
      </c>
      <c r="D15" s="43">
        <v>20721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20721</v>
      </c>
      <c r="P15" s="44">
        <f>(O15/P$32)</f>
        <v>43.53151260504202</v>
      </c>
      <c r="Q15" s="9"/>
    </row>
    <row r="16" spans="1:17" ht="15">
      <c r="A16" s="12"/>
      <c r="B16" s="23">
        <v>335.14</v>
      </c>
      <c r="C16" s="19" t="s">
        <v>66</v>
      </c>
      <c r="D16" s="43">
        <v>1114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1114</v>
      </c>
      <c r="P16" s="44">
        <f>(O16/P$32)</f>
        <v>2.3403361344537816</v>
      </c>
      <c r="Q16" s="9"/>
    </row>
    <row r="17" spans="1:17" ht="15">
      <c r="A17" s="12"/>
      <c r="B17" s="23">
        <v>335.15</v>
      </c>
      <c r="C17" s="19" t="s">
        <v>67</v>
      </c>
      <c r="D17" s="43">
        <v>482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482</v>
      </c>
      <c r="P17" s="44">
        <f>(O17/P$32)</f>
        <v>1.0126050420168067</v>
      </c>
      <c r="Q17" s="9"/>
    </row>
    <row r="18" spans="1:17" ht="15">
      <c r="A18" s="12"/>
      <c r="B18" s="23">
        <v>335.18</v>
      </c>
      <c r="C18" s="19" t="s">
        <v>98</v>
      </c>
      <c r="D18" s="43">
        <v>21534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21534</v>
      </c>
      <c r="P18" s="44">
        <f>(O18/P$32)</f>
        <v>45.239495798319325</v>
      </c>
      <c r="Q18" s="9"/>
    </row>
    <row r="19" spans="1:17" ht="15">
      <c r="A19" s="12"/>
      <c r="B19" s="23">
        <v>337.4</v>
      </c>
      <c r="C19" s="19" t="s">
        <v>22</v>
      </c>
      <c r="D19" s="43">
        <v>14942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14942</v>
      </c>
      <c r="P19" s="44">
        <f>(O19/P$32)</f>
        <v>31.39075630252101</v>
      </c>
      <c r="Q19" s="9"/>
    </row>
    <row r="20" spans="1:17" ht="15.75">
      <c r="A20" s="27" t="s">
        <v>27</v>
      </c>
      <c r="B20" s="28"/>
      <c r="C20" s="29"/>
      <c r="D20" s="30">
        <f>SUM(D21:D23)</f>
        <v>0</v>
      </c>
      <c r="E20" s="30">
        <f>SUM(E21:E23)</f>
        <v>0</v>
      </c>
      <c r="F20" s="30">
        <f>SUM(F21:F23)</f>
        <v>0</v>
      </c>
      <c r="G20" s="30">
        <f>SUM(G21:G23)</f>
        <v>0</v>
      </c>
      <c r="H20" s="30">
        <f>SUM(H21:H23)</f>
        <v>0</v>
      </c>
      <c r="I20" s="30">
        <f>SUM(I21:I23)</f>
        <v>233511</v>
      </c>
      <c r="J20" s="30">
        <f>SUM(J21:J23)</f>
        <v>0</v>
      </c>
      <c r="K20" s="30">
        <f>SUM(K21:K23)</f>
        <v>0</v>
      </c>
      <c r="L20" s="30">
        <f>SUM(L21:L23)</f>
        <v>0</v>
      </c>
      <c r="M20" s="30">
        <f>SUM(M21:M23)</f>
        <v>0</v>
      </c>
      <c r="N20" s="30">
        <f>SUM(N21:N23)</f>
        <v>0</v>
      </c>
      <c r="O20" s="30">
        <f>SUM(D20:N20)</f>
        <v>233511</v>
      </c>
      <c r="P20" s="42">
        <f>(O20/P$32)</f>
        <v>490.5693277310924</v>
      </c>
      <c r="Q20" s="10"/>
    </row>
    <row r="21" spans="1:17" ht="15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99936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99936</v>
      </c>
      <c r="P21" s="44">
        <f>(O21/P$32)</f>
        <v>209.94957983193277</v>
      </c>
      <c r="Q21" s="9"/>
    </row>
    <row r="22" spans="1:17" ht="15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85415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85415</v>
      </c>
      <c r="P22" s="44">
        <f>(O22/P$32)</f>
        <v>179.44327731092437</v>
      </c>
      <c r="Q22" s="9"/>
    </row>
    <row r="23" spans="1:17" ht="15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48160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48160</v>
      </c>
      <c r="P23" s="44">
        <f>(O23/P$32)</f>
        <v>101.17647058823529</v>
      </c>
      <c r="Q23" s="9"/>
    </row>
    <row r="24" spans="1:17" ht="15.75">
      <c r="A24" s="27" t="s">
        <v>1</v>
      </c>
      <c r="B24" s="28"/>
      <c r="C24" s="29"/>
      <c r="D24" s="30">
        <f>SUM(D25:D27)</f>
        <v>5730</v>
      </c>
      <c r="E24" s="30">
        <f>SUM(E25:E27)</f>
        <v>0</v>
      </c>
      <c r="F24" s="30">
        <f>SUM(F25:F27)</f>
        <v>0</v>
      </c>
      <c r="G24" s="30">
        <f>SUM(G25:G27)</f>
        <v>0</v>
      </c>
      <c r="H24" s="30">
        <f>SUM(H25:H27)</f>
        <v>0</v>
      </c>
      <c r="I24" s="30">
        <f>SUM(I25:I27)</f>
        <v>44</v>
      </c>
      <c r="J24" s="30">
        <f>SUM(J25:J27)</f>
        <v>0</v>
      </c>
      <c r="K24" s="30">
        <f>SUM(K25:K27)</f>
        <v>0</v>
      </c>
      <c r="L24" s="30">
        <f>SUM(L25:L27)</f>
        <v>0</v>
      </c>
      <c r="M24" s="30">
        <f>SUM(M25:M27)</f>
        <v>0</v>
      </c>
      <c r="N24" s="30">
        <f>SUM(N25:N27)</f>
        <v>0</v>
      </c>
      <c r="O24" s="30">
        <f>SUM(D24:N24)</f>
        <v>5774</v>
      </c>
      <c r="P24" s="42">
        <f>(O24/P$32)</f>
        <v>12.130252100840336</v>
      </c>
      <c r="Q24" s="10"/>
    </row>
    <row r="25" spans="1:17" ht="15">
      <c r="A25" s="12"/>
      <c r="B25" s="23">
        <v>361.1</v>
      </c>
      <c r="C25" s="19" t="s">
        <v>34</v>
      </c>
      <c r="D25" s="43">
        <v>142</v>
      </c>
      <c r="E25" s="43">
        <v>0</v>
      </c>
      <c r="F25" s="43">
        <v>0</v>
      </c>
      <c r="G25" s="43">
        <v>0</v>
      </c>
      <c r="H25" s="43">
        <v>0</v>
      </c>
      <c r="I25" s="43">
        <v>44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186</v>
      </c>
      <c r="P25" s="44">
        <f>(O25/P$32)</f>
        <v>0.3907563025210084</v>
      </c>
      <c r="Q25" s="9"/>
    </row>
    <row r="26" spans="1:17" ht="15">
      <c r="A26" s="12"/>
      <c r="B26" s="23">
        <v>362</v>
      </c>
      <c r="C26" s="19" t="s">
        <v>57</v>
      </c>
      <c r="D26" s="43">
        <v>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5000</v>
      </c>
      <c r="P26" s="44">
        <f>(O26/P$32)</f>
        <v>10.504201680672269</v>
      </c>
      <c r="Q26" s="9"/>
    </row>
    <row r="27" spans="1:17" ht="15">
      <c r="A27" s="12"/>
      <c r="B27" s="23">
        <v>369.9</v>
      </c>
      <c r="C27" s="19" t="s">
        <v>35</v>
      </c>
      <c r="D27" s="43">
        <v>588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588</v>
      </c>
      <c r="P27" s="44">
        <f>(O27/P$32)</f>
        <v>1.2352941176470589</v>
      </c>
      <c r="Q27" s="9"/>
    </row>
    <row r="28" spans="1:17" ht="15.75">
      <c r="A28" s="27" t="s">
        <v>28</v>
      </c>
      <c r="B28" s="28"/>
      <c r="C28" s="29"/>
      <c r="D28" s="30">
        <f>SUM(D29:D29)</f>
        <v>0</v>
      </c>
      <c r="E28" s="30">
        <f>SUM(E29:E29)</f>
        <v>0</v>
      </c>
      <c r="F28" s="30">
        <f>SUM(F29:F29)</f>
        <v>0</v>
      </c>
      <c r="G28" s="30">
        <f>SUM(G29:G29)</f>
        <v>15000</v>
      </c>
      <c r="H28" s="30">
        <f>SUM(H29:H29)</f>
        <v>0</v>
      </c>
      <c r="I28" s="30">
        <f>SUM(I29:I29)</f>
        <v>35000</v>
      </c>
      <c r="J28" s="30">
        <f>SUM(J29:J29)</f>
        <v>0</v>
      </c>
      <c r="K28" s="30">
        <f>SUM(K29:K29)</f>
        <v>0</v>
      </c>
      <c r="L28" s="30">
        <f>SUM(L29:L29)</f>
        <v>0</v>
      </c>
      <c r="M28" s="30">
        <f>SUM(M29:M29)</f>
        <v>0</v>
      </c>
      <c r="N28" s="30">
        <f>SUM(N29:N29)</f>
        <v>0</v>
      </c>
      <c r="O28" s="30">
        <f>SUM(D28:N28)</f>
        <v>50000</v>
      </c>
      <c r="P28" s="42">
        <f>(O28/P$32)</f>
        <v>105.04201680672269</v>
      </c>
      <c r="Q28" s="9"/>
    </row>
    <row r="29" spans="1:17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15000</v>
      </c>
      <c r="H29" s="43">
        <v>0</v>
      </c>
      <c r="I29" s="43">
        <v>35000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50000</v>
      </c>
      <c r="P29" s="44">
        <f>(O29/P$32)</f>
        <v>105.04201680672269</v>
      </c>
      <c r="Q29" s="9"/>
    </row>
    <row r="30" spans="1:120" ht="16.5" thickBot="1">
      <c r="A30" s="13" t="s">
        <v>32</v>
      </c>
      <c r="B30" s="21"/>
      <c r="C30" s="20"/>
      <c r="D30" s="14">
        <f>SUM(D5,D11,D14,D20,D24,D28)</f>
        <v>221184</v>
      </c>
      <c r="E30" s="14">
        <f aca="true" t="shared" si="0" ref="E30:N30">SUM(E5,E11,E14,E20,E24,E28)</f>
        <v>0</v>
      </c>
      <c r="F30" s="14">
        <f t="shared" si="0"/>
        <v>0</v>
      </c>
      <c r="G30" s="14">
        <f t="shared" si="0"/>
        <v>15000</v>
      </c>
      <c r="H30" s="14">
        <f t="shared" si="0"/>
        <v>0</v>
      </c>
      <c r="I30" s="14">
        <f t="shared" si="0"/>
        <v>278513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N30" s="14">
        <f t="shared" si="0"/>
        <v>0</v>
      </c>
      <c r="O30" s="14">
        <f>SUM(D30:N30)</f>
        <v>514697</v>
      </c>
      <c r="P30" s="36">
        <f>(O30/P$32)</f>
        <v>1081.296218487395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5" t="s">
        <v>99</v>
      </c>
      <c r="N32" s="45"/>
      <c r="O32" s="45"/>
      <c r="P32" s="40">
        <v>476</v>
      </c>
    </row>
    <row r="33" spans="1:16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83765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6472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90237</v>
      </c>
      <c r="O5" s="31">
        <f aca="true" t="shared" si="2" ref="O5:O30">(N5/O$32)</f>
        <v>210.8341121495327</v>
      </c>
      <c r="P5" s="6"/>
    </row>
    <row r="6" spans="1:16" ht="15">
      <c r="A6" s="12"/>
      <c r="B6" s="23">
        <v>312.1</v>
      </c>
      <c r="C6" s="19" t="s">
        <v>8</v>
      </c>
      <c r="D6" s="43">
        <v>9352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9352</v>
      </c>
      <c r="O6" s="44">
        <f t="shared" si="2"/>
        <v>21.850467289719628</v>
      </c>
      <c r="P6" s="9"/>
    </row>
    <row r="7" spans="1:16" ht="15">
      <c r="A7" s="12"/>
      <c r="B7" s="23">
        <v>312.6</v>
      </c>
      <c r="C7" s="19" t="s">
        <v>9</v>
      </c>
      <c r="D7" s="43">
        <v>26771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26771</v>
      </c>
      <c r="O7" s="44">
        <f t="shared" si="2"/>
        <v>62.549065420560744</v>
      </c>
      <c r="P7" s="9"/>
    </row>
    <row r="8" spans="1:16" ht="15">
      <c r="A8" s="12"/>
      <c r="B8" s="23">
        <v>314.1</v>
      </c>
      <c r="C8" s="19" t="s">
        <v>10</v>
      </c>
      <c r="D8" s="43">
        <v>29084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29084</v>
      </c>
      <c r="O8" s="44">
        <f t="shared" si="2"/>
        <v>67.95327102803738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6472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6472</v>
      </c>
      <c r="O9" s="44">
        <f t="shared" si="2"/>
        <v>15.121495327102803</v>
      </c>
      <c r="P9" s="9"/>
    </row>
    <row r="10" spans="1:16" ht="15">
      <c r="A10" s="12"/>
      <c r="B10" s="23">
        <v>315</v>
      </c>
      <c r="C10" s="19" t="s">
        <v>12</v>
      </c>
      <c r="D10" s="43">
        <v>18558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18558</v>
      </c>
      <c r="O10" s="44">
        <f t="shared" si="2"/>
        <v>43.35981308411215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27315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27315</v>
      </c>
      <c r="O11" s="42">
        <f t="shared" si="2"/>
        <v>63.820093457943926</v>
      </c>
      <c r="P11" s="10"/>
    </row>
    <row r="12" spans="1:16" ht="15">
      <c r="A12" s="12"/>
      <c r="B12" s="23">
        <v>323.1</v>
      </c>
      <c r="C12" s="19" t="s">
        <v>14</v>
      </c>
      <c r="D12" s="43">
        <v>26712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26712</v>
      </c>
      <c r="O12" s="44">
        <f t="shared" si="2"/>
        <v>62.41121495327103</v>
      </c>
      <c r="P12" s="9"/>
    </row>
    <row r="13" spans="1:16" ht="15">
      <c r="A13" s="12"/>
      <c r="B13" s="23">
        <v>329</v>
      </c>
      <c r="C13" s="19" t="s">
        <v>16</v>
      </c>
      <c r="D13" s="43">
        <v>603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603</v>
      </c>
      <c r="O13" s="44">
        <f t="shared" si="2"/>
        <v>1.408878504672897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SUM(D15:D19)</f>
        <v>45780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45780</v>
      </c>
      <c r="O14" s="42">
        <f t="shared" si="2"/>
        <v>106.96261682242991</v>
      </c>
      <c r="P14" s="10"/>
    </row>
    <row r="15" spans="1:16" ht="15">
      <c r="A15" s="12"/>
      <c r="B15" s="23">
        <v>335.12</v>
      </c>
      <c r="C15" s="19" t="s">
        <v>18</v>
      </c>
      <c r="D15" s="43">
        <v>19998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19998</v>
      </c>
      <c r="O15" s="44">
        <f t="shared" si="2"/>
        <v>46.72429906542056</v>
      </c>
      <c r="P15" s="9"/>
    </row>
    <row r="16" spans="1:16" ht="15">
      <c r="A16" s="12"/>
      <c r="B16" s="23">
        <v>335.14</v>
      </c>
      <c r="C16" s="19" t="s">
        <v>19</v>
      </c>
      <c r="D16" s="43">
        <v>1378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1378</v>
      </c>
      <c r="O16" s="44">
        <f t="shared" si="2"/>
        <v>3.2196261682242993</v>
      </c>
      <c r="P16" s="9"/>
    </row>
    <row r="17" spans="1:16" ht="15">
      <c r="A17" s="12"/>
      <c r="B17" s="23">
        <v>335.15</v>
      </c>
      <c r="C17" s="19" t="s">
        <v>20</v>
      </c>
      <c r="D17" s="43">
        <v>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</v>
      </c>
      <c r="O17" s="44">
        <f t="shared" si="2"/>
        <v>0.19626168224299065</v>
      </c>
      <c r="P17" s="9"/>
    </row>
    <row r="18" spans="1:16" ht="15">
      <c r="A18" s="12"/>
      <c r="B18" s="23">
        <v>335.18</v>
      </c>
      <c r="C18" s="19" t="s">
        <v>21</v>
      </c>
      <c r="D18" s="43">
        <v>12945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12945</v>
      </c>
      <c r="O18" s="44">
        <f t="shared" si="2"/>
        <v>30.24532710280374</v>
      </c>
      <c r="P18" s="9"/>
    </row>
    <row r="19" spans="1:16" ht="15">
      <c r="A19" s="12"/>
      <c r="B19" s="23">
        <v>337.4</v>
      </c>
      <c r="C19" s="19" t="s">
        <v>22</v>
      </c>
      <c r="D19" s="43">
        <v>11375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11375</v>
      </c>
      <c r="O19" s="44">
        <f t="shared" si="2"/>
        <v>26.577102803738317</v>
      </c>
      <c r="P19" s="9"/>
    </row>
    <row r="20" spans="1:16" ht="15.75">
      <c r="A20" s="27" t="s">
        <v>27</v>
      </c>
      <c r="B20" s="28"/>
      <c r="C20" s="29"/>
      <c r="D20" s="30">
        <f aca="true" t="shared" si="5" ref="D20:M20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116216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116216</v>
      </c>
      <c r="O20" s="42">
        <f t="shared" si="2"/>
        <v>271.5327102803738</v>
      </c>
      <c r="P20" s="10"/>
    </row>
    <row r="21" spans="1:16" ht="15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64718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64718</v>
      </c>
      <c r="O21" s="44">
        <f t="shared" si="2"/>
        <v>151.21028037383178</v>
      </c>
      <c r="P21" s="9"/>
    </row>
    <row r="22" spans="1:16" ht="15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34773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34773</v>
      </c>
      <c r="O22" s="44">
        <f t="shared" si="2"/>
        <v>81.24532710280374</v>
      </c>
      <c r="P22" s="9"/>
    </row>
    <row r="23" spans="1:16" ht="15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16725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16725</v>
      </c>
      <c r="O23" s="44">
        <f t="shared" si="2"/>
        <v>39.07710280373832</v>
      </c>
      <c r="P23" s="9"/>
    </row>
    <row r="24" spans="1:16" ht="15.75">
      <c r="A24" s="27" t="s">
        <v>1</v>
      </c>
      <c r="B24" s="28"/>
      <c r="C24" s="29"/>
      <c r="D24" s="30">
        <f aca="true" t="shared" si="6" ref="D24:M24">SUM(D25:D26)</f>
        <v>898</v>
      </c>
      <c r="E24" s="30">
        <f t="shared" si="6"/>
        <v>8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17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923</v>
      </c>
      <c r="O24" s="42">
        <f t="shared" si="2"/>
        <v>2.1565420560747666</v>
      </c>
      <c r="P24" s="10"/>
    </row>
    <row r="25" spans="1:16" ht="15">
      <c r="A25" s="12"/>
      <c r="B25" s="23">
        <v>361.1</v>
      </c>
      <c r="C25" s="19" t="s">
        <v>34</v>
      </c>
      <c r="D25" s="43">
        <v>869</v>
      </c>
      <c r="E25" s="43">
        <v>8</v>
      </c>
      <c r="F25" s="43">
        <v>0</v>
      </c>
      <c r="G25" s="43">
        <v>0</v>
      </c>
      <c r="H25" s="43">
        <v>0</v>
      </c>
      <c r="I25" s="43">
        <v>17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894</v>
      </c>
      <c r="O25" s="44">
        <f t="shared" si="2"/>
        <v>2.088785046728972</v>
      </c>
      <c r="P25" s="9"/>
    </row>
    <row r="26" spans="1:16" ht="15">
      <c r="A26" s="12"/>
      <c r="B26" s="23">
        <v>369.9</v>
      </c>
      <c r="C26" s="19" t="s">
        <v>35</v>
      </c>
      <c r="D26" s="43">
        <v>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</v>
      </c>
      <c r="O26" s="44">
        <f t="shared" si="2"/>
        <v>0.06775700934579439</v>
      </c>
      <c r="P26" s="9"/>
    </row>
    <row r="27" spans="1:16" ht="15.75">
      <c r="A27" s="27" t="s">
        <v>28</v>
      </c>
      <c r="B27" s="28"/>
      <c r="C27" s="29"/>
      <c r="D27" s="30">
        <f aca="true" t="shared" si="7" ref="D27:M27">SUM(D28:D29)</f>
        <v>11452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415317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426769</v>
      </c>
      <c r="O27" s="42">
        <f t="shared" si="2"/>
        <v>997.123831775701</v>
      </c>
      <c r="P27" s="9"/>
    </row>
    <row r="28" spans="1:16" ht="15">
      <c r="A28" s="12"/>
      <c r="B28" s="23">
        <v>381</v>
      </c>
      <c r="C28" s="19" t="s">
        <v>36</v>
      </c>
      <c r="D28" s="43">
        <v>11452</v>
      </c>
      <c r="E28" s="43">
        <v>0</v>
      </c>
      <c r="F28" s="43">
        <v>0</v>
      </c>
      <c r="G28" s="43">
        <v>0</v>
      </c>
      <c r="H28" s="43">
        <v>0</v>
      </c>
      <c r="I28" s="43">
        <v>67432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78884</v>
      </c>
      <c r="O28" s="44">
        <f t="shared" si="2"/>
        <v>184.30841121495328</v>
      </c>
      <c r="P28" s="9"/>
    </row>
    <row r="29" spans="1:16" ht="15.75" thickBot="1">
      <c r="A29" s="12"/>
      <c r="B29" s="23">
        <v>389.2</v>
      </c>
      <c r="C29" s="19" t="s">
        <v>50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347885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347885</v>
      </c>
      <c r="O29" s="44">
        <f t="shared" si="2"/>
        <v>812.8154205607476</v>
      </c>
      <c r="P29" s="9"/>
    </row>
    <row r="30" spans="1:119" ht="16.5" thickBot="1">
      <c r="A30" s="13" t="s">
        <v>32</v>
      </c>
      <c r="B30" s="21"/>
      <c r="C30" s="20"/>
      <c r="D30" s="14">
        <f>SUM(D5,D11,D14,D20,D24,D27)</f>
        <v>169210</v>
      </c>
      <c r="E30" s="14">
        <f aca="true" t="shared" si="8" ref="E30:M30">SUM(E5,E11,E14,E20,E24,E27)</f>
        <v>8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538022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707240</v>
      </c>
      <c r="O30" s="36">
        <f t="shared" si="2"/>
        <v>1652.4299065420562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53</v>
      </c>
      <c r="M32" s="45"/>
      <c r="N32" s="45"/>
      <c r="O32" s="40">
        <v>428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89394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6265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95659</v>
      </c>
      <c r="O5" s="31">
        <f aca="true" t="shared" si="1" ref="O5:O30">(N5/O$32)</f>
        <v>220.92147806004618</v>
      </c>
      <c r="P5" s="6"/>
    </row>
    <row r="6" spans="1:16" ht="15">
      <c r="A6" s="12"/>
      <c r="B6" s="23">
        <v>312.1</v>
      </c>
      <c r="C6" s="19" t="s">
        <v>8</v>
      </c>
      <c r="D6" s="43">
        <v>10866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10866</v>
      </c>
      <c r="O6" s="44">
        <f t="shared" si="1"/>
        <v>25.094688221709006</v>
      </c>
      <c r="P6" s="9"/>
    </row>
    <row r="7" spans="1:16" ht="15">
      <c r="A7" s="12"/>
      <c r="B7" s="23">
        <v>312.6</v>
      </c>
      <c r="C7" s="19" t="s">
        <v>9</v>
      </c>
      <c r="D7" s="43">
        <v>27816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27816</v>
      </c>
      <c r="O7" s="44">
        <f t="shared" si="1"/>
        <v>64.24018475750577</v>
      </c>
      <c r="P7" s="9"/>
    </row>
    <row r="8" spans="1:16" ht="15">
      <c r="A8" s="12"/>
      <c r="B8" s="23">
        <v>314.1</v>
      </c>
      <c r="C8" s="19" t="s">
        <v>10</v>
      </c>
      <c r="D8" s="43">
        <v>33196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33196</v>
      </c>
      <c r="O8" s="44">
        <f t="shared" si="1"/>
        <v>76.66512702078522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5515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5515</v>
      </c>
      <c r="O9" s="44">
        <f t="shared" si="1"/>
        <v>12.736720554272518</v>
      </c>
      <c r="P9" s="9"/>
    </row>
    <row r="10" spans="1:16" ht="15">
      <c r="A10" s="12"/>
      <c r="B10" s="23">
        <v>314.9</v>
      </c>
      <c r="C10" s="19" t="s">
        <v>46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750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750</v>
      </c>
      <c r="O10" s="44">
        <f t="shared" si="1"/>
        <v>1.7321016166281755</v>
      </c>
      <c r="P10" s="9"/>
    </row>
    <row r="11" spans="1:16" ht="15">
      <c r="A11" s="12"/>
      <c r="B11" s="23">
        <v>315</v>
      </c>
      <c r="C11" s="19" t="s">
        <v>12</v>
      </c>
      <c r="D11" s="43">
        <v>17516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17516</v>
      </c>
      <c r="O11" s="44">
        <f t="shared" si="1"/>
        <v>40.4526558891455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SUM(D13:D14)</f>
        <v>32238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30">SUM(D12:M12)</f>
        <v>32238</v>
      </c>
      <c r="O12" s="42">
        <f t="shared" si="1"/>
        <v>74.45265588914549</v>
      </c>
      <c r="P12" s="10"/>
    </row>
    <row r="13" spans="1:16" ht="15">
      <c r="A13" s="12"/>
      <c r="B13" s="23">
        <v>323.1</v>
      </c>
      <c r="C13" s="19" t="s">
        <v>14</v>
      </c>
      <c r="D13" s="43">
        <v>31653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31653</v>
      </c>
      <c r="O13" s="44">
        <f t="shared" si="1"/>
        <v>73.10161662817552</v>
      </c>
      <c r="P13" s="9"/>
    </row>
    <row r="14" spans="1:16" ht="15">
      <c r="A14" s="12"/>
      <c r="B14" s="23">
        <v>329</v>
      </c>
      <c r="C14" s="19" t="s">
        <v>16</v>
      </c>
      <c r="D14" s="43">
        <v>585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585</v>
      </c>
      <c r="O14" s="44">
        <f t="shared" si="1"/>
        <v>1.3510392609699768</v>
      </c>
      <c r="P14" s="9"/>
    </row>
    <row r="15" spans="1:16" ht="15.75">
      <c r="A15" s="27" t="s">
        <v>17</v>
      </c>
      <c r="B15" s="28"/>
      <c r="C15" s="29"/>
      <c r="D15" s="30">
        <f aca="true" t="shared" si="5" ref="D15:M15">SUM(D16:D19)</f>
        <v>45316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45316</v>
      </c>
      <c r="O15" s="42">
        <f t="shared" si="1"/>
        <v>104.65588914549653</v>
      </c>
      <c r="P15" s="10"/>
    </row>
    <row r="16" spans="1:16" ht="15">
      <c r="A16" s="12"/>
      <c r="B16" s="23">
        <v>335.12</v>
      </c>
      <c r="C16" s="19" t="s">
        <v>18</v>
      </c>
      <c r="D16" s="43">
        <v>19934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19934</v>
      </c>
      <c r="O16" s="44">
        <f t="shared" si="1"/>
        <v>46.03695150115473</v>
      </c>
      <c r="P16" s="9"/>
    </row>
    <row r="17" spans="1:16" ht="15">
      <c r="A17" s="12"/>
      <c r="B17" s="23">
        <v>335.14</v>
      </c>
      <c r="C17" s="19" t="s">
        <v>19</v>
      </c>
      <c r="D17" s="43">
        <v>1932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1932</v>
      </c>
      <c r="O17" s="44">
        <f t="shared" si="1"/>
        <v>4.46189376443418</v>
      </c>
      <c r="P17" s="9"/>
    </row>
    <row r="18" spans="1:16" ht="15">
      <c r="A18" s="12"/>
      <c r="B18" s="23">
        <v>335.18</v>
      </c>
      <c r="C18" s="19" t="s">
        <v>21</v>
      </c>
      <c r="D18" s="43">
        <v>12994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12994</v>
      </c>
      <c r="O18" s="44">
        <f t="shared" si="1"/>
        <v>30.009237875288683</v>
      </c>
      <c r="P18" s="9"/>
    </row>
    <row r="19" spans="1:16" ht="15">
      <c r="A19" s="12"/>
      <c r="B19" s="23">
        <v>337.4</v>
      </c>
      <c r="C19" s="19" t="s">
        <v>22</v>
      </c>
      <c r="D19" s="43">
        <v>10456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10456</v>
      </c>
      <c r="O19" s="44">
        <f t="shared" si="1"/>
        <v>24.14780600461894</v>
      </c>
      <c r="P19" s="9"/>
    </row>
    <row r="20" spans="1:16" ht="15.75">
      <c r="A20" s="27" t="s">
        <v>27</v>
      </c>
      <c r="B20" s="28"/>
      <c r="C20" s="29"/>
      <c r="D20" s="30">
        <f aca="true" t="shared" si="6" ref="D20:M20">SUM(D21:D23)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89281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89281</v>
      </c>
      <c r="O20" s="42">
        <f t="shared" si="1"/>
        <v>206.1916859122402</v>
      </c>
      <c r="P20" s="10"/>
    </row>
    <row r="21" spans="1:16" ht="15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55148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55148</v>
      </c>
      <c r="O21" s="44">
        <f t="shared" si="1"/>
        <v>127.36258660508084</v>
      </c>
      <c r="P21" s="9"/>
    </row>
    <row r="22" spans="1:16" ht="15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30643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30643</v>
      </c>
      <c r="O22" s="44">
        <f t="shared" si="1"/>
        <v>70.7690531177829</v>
      </c>
      <c r="P22" s="9"/>
    </row>
    <row r="23" spans="1:16" ht="15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3490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3490</v>
      </c>
      <c r="O23" s="44">
        <f t="shared" si="1"/>
        <v>8.060046189376443</v>
      </c>
      <c r="P23" s="9"/>
    </row>
    <row r="24" spans="1:16" ht="15.75">
      <c r="A24" s="27" t="s">
        <v>1</v>
      </c>
      <c r="B24" s="28"/>
      <c r="C24" s="29"/>
      <c r="D24" s="30">
        <f aca="true" t="shared" si="7" ref="D24:M24">SUM(D25:D26)</f>
        <v>2397</v>
      </c>
      <c r="E24" s="30">
        <f t="shared" si="7"/>
        <v>7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737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4"/>
        <v>3141</v>
      </c>
      <c r="O24" s="42">
        <f t="shared" si="1"/>
        <v>7.254041570438799</v>
      </c>
      <c r="P24" s="10"/>
    </row>
    <row r="25" spans="1:16" ht="15">
      <c r="A25" s="12"/>
      <c r="B25" s="23">
        <v>361.1</v>
      </c>
      <c r="C25" s="19" t="s">
        <v>34</v>
      </c>
      <c r="D25" s="43">
        <v>2397</v>
      </c>
      <c r="E25" s="43">
        <v>7</v>
      </c>
      <c r="F25" s="43">
        <v>0</v>
      </c>
      <c r="G25" s="43">
        <v>0</v>
      </c>
      <c r="H25" s="43">
        <v>0</v>
      </c>
      <c r="I25" s="43">
        <v>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2406</v>
      </c>
      <c r="O25" s="44">
        <f t="shared" si="1"/>
        <v>5.556581986143187</v>
      </c>
      <c r="P25" s="9"/>
    </row>
    <row r="26" spans="1:16" ht="15">
      <c r="A26" s="12"/>
      <c r="B26" s="23">
        <v>369.9</v>
      </c>
      <c r="C26" s="19" t="s">
        <v>35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735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735</v>
      </c>
      <c r="O26" s="44">
        <f t="shared" si="1"/>
        <v>1.697459584295612</v>
      </c>
      <c r="P26" s="9"/>
    </row>
    <row r="27" spans="1:16" ht="15.75">
      <c r="A27" s="27" t="s">
        <v>28</v>
      </c>
      <c r="B27" s="28"/>
      <c r="C27" s="29"/>
      <c r="D27" s="30">
        <f aca="true" t="shared" si="8" ref="D27:M27">SUM(D28:D29)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288207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4"/>
        <v>288207</v>
      </c>
      <c r="O27" s="42">
        <f t="shared" si="1"/>
        <v>665.6050808314088</v>
      </c>
      <c r="P27" s="9"/>
    </row>
    <row r="28" spans="1:16" ht="15">
      <c r="A28" s="12"/>
      <c r="B28" s="23">
        <v>381</v>
      </c>
      <c r="C28" s="19" t="s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38921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38921</v>
      </c>
      <c r="O28" s="44">
        <f t="shared" si="1"/>
        <v>89.88683602771363</v>
      </c>
      <c r="P28" s="9"/>
    </row>
    <row r="29" spans="1:16" ht="15.75" thickBot="1">
      <c r="A29" s="12"/>
      <c r="B29" s="23">
        <v>389.2</v>
      </c>
      <c r="C29" s="19" t="s">
        <v>50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249286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249286</v>
      </c>
      <c r="O29" s="44">
        <f t="shared" si="1"/>
        <v>575.7182448036951</v>
      </c>
      <c r="P29" s="9"/>
    </row>
    <row r="30" spans="1:119" ht="16.5" thickBot="1">
      <c r="A30" s="13" t="s">
        <v>32</v>
      </c>
      <c r="B30" s="21"/>
      <c r="C30" s="20"/>
      <c r="D30" s="14">
        <f>SUM(D5,D12,D15,D20,D24,D27)</f>
        <v>169345</v>
      </c>
      <c r="E30" s="14">
        <f aca="true" t="shared" si="9" ref="E30:M30">SUM(E5,E12,E15,E20,E24,E27)</f>
        <v>7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384490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553842</v>
      </c>
      <c r="O30" s="36">
        <f t="shared" si="1"/>
        <v>1279.080831408776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51</v>
      </c>
      <c r="M32" s="45"/>
      <c r="N32" s="45"/>
      <c r="O32" s="40">
        <v>433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SUM(D6:D11)</f>
        <v>86531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6277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92808</v>
      </c>
      <c r="O5" s="31">
        <f aca="true" t="shared" si="1" ref="O5:O30">(N5/O$32)</f>
        <v>212.37528604118992</v>
      </c>
      <c r="P5" s="6"/>
    </row>
    <row r="6" spans="1:16" ht="15">
      <c r="A6" s="12"/>
      <c r="B6" s="23">
        <v>312.1</v>
      </c>
      <c r="C6" s="19" t="s">
        <v>8</v>
      </c>
      <c r="D6" s="43">
        <v>10848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10848</v>
      </c>
      <c r="O6" s="44">
        <f t="shared" si="1"/>
        <v>24.823798627002287</v>
      </c>
      <c r="P6" s="9"/>
    </row>
    <row r="7" spans="1:16" ht="15">
      <c r="A7" s="12"/>
      <c r="B7" s="23">
        <v>312.6</v>
      </c>
      <c r="C7" s="19" t="s">
        <v>9</v>
      </c>
      <c r="D7" s="43">
        <v>25443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25443</v>
      </c>
      <c r="O7" s="44">
        <f t="shared" si="1"/>
        <v>58.221967963386724</v>
      </c>
      <c r="P7" s="9"/>
    </row>
    <row r="8" spans="1:16" ht="15">
      <c r="A8" s="12"/>
      <c r="B8" s="23">
        <v>314.1</v>
      </c>
      <c r="C8" s="19" t="s">
        <v>10</v>
      </c>
      <c r="D8" s="43">
        <v>32249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32249</v>
      </c>
      <c r="O8" s="44">
        <f t="shared" si="1"/>
        <v>73.79633867276888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5527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5527</v>
      </c>
      <c r="O9" s="44">
        <f t="shared" si="1"/>
        <v>12.647597254004577</v>
      </c>
      <c r="P9" s="9"/>
    </row>
    <row r="10" spans="1:16" ht="15">
      <c r="A10" s="12"/>
      <c r="B10" s="23">
        <v>314.9</v>
      </c>
      <c r="C10" s="19" t="s">
        <v>46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750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750</v>
      </c>
      <c r="O10" s="44">
        <f t="shared" si="1"/>
        <v>1.7162471395881007</v>
      </c>
      <c r="P10" s="9"/>
    </row>
    <row r="11" spans="1:16" ht="15">
      <c r="A11" s="12"/>
      <c r="B11" s="23">
        <v>315</v>
      </c>
      <c r="C11" s="19" t="s">
        <v>12</v>
      </c>
      <c r="D11" s="43">
        <v>17991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17991</v>
      </c>
      <c r="O11" s="44">
        <f t="shared" si="1"/>
        <v>41.16933638443936</v>
      </c>
      <c r="P11" s="9"/>
    </row>
    <row r="12" spans="1:16" ht="15.75">
      <c r="A12" s="27" t="s">
        <v>13</v>
      </c>
      <c r="B12" s="28"/>
      <c r="C12" s="29"/>
      <c r="D12" s="30">
        <f aca="true" t="shared" si="3" ref="D12:M12">SUM(D13:D14)</f>
        <v>33527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aca="true" t="shared" si="4" ref="N12:N30">SUM(D12:M12)</f>
        <v>33527</v>
      </c>
      <c r="O12" s="42">
        <f t="shared" si="1"/>
        <v>76.72082379862701</v>
      </c>
      <c r="P12" s="10"/>
    </row>
    <row r="13" spans="1:16" ht="15">
      <c r="A13" s="12"/>
      <c r="B13" s="23">
        <v>323.1</v>
      </c>
      <c r="C13" s="19" t="s">
        <v>14</v>
      </c>
      <c r="D13" s="43">
        <v>32954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32954</v>
      </c>
      <c r="O13" s="44">
        <f t="shared" si="1"/>
        <v>75.4096109839817</v>
      </c>
      <c r="P13" s="9"/>
    </row>
    <row r="14" spans="1:16" ht="15">
      <c r="A14" s="12"/>
      <c r="B14" s="23">
        <v>329</v>
      </c>
      <c r="C14" s="19" t="s">
        <v>16</v>
      </c>
      <c r="D14" s="43">
        <v>573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573</v>
      </c>
      <c r="O14" s="44">
        <f t="shared" si="1"/>
        <v>1.311212814645309</v>
      </c>
      <c r="P14" s="9"/>
    </row>
    <row r="15" spans="1:16" ht="15.75">
      <c r="A15" s="27" t="s">
        <v>17</v>
      </c>
      <c r="B15" s="28"/>
      <c r="C15" s="29"/>
      <c r="D15" s="30">
        <f aca="true" t="shared" si="5" ref="D15:M15">SUM(D16:D20)</f>
        <v>44473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44473</v>
      </c>
      <c r="O15" s="42">
        <f t="shared" si="1"/>
        <v>101.76887871853548</v>
      </c>
      <c r="P15" s="10"/>
    </row>
    <row r="16" spans="1:16" ht="15">
      <c r="A16" s="12"/>
      <c r="B16" s="23">
        <v>335.12</v>
      </c>
      <c r="C16" s="19" t="s">
        <v>18</v>
      </c>
      <c r="D16" s="43">
        <v>18310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18310</v>
      </c>
      <c r="O16" s="44">
        <f t="shared" si="1"/>
        <v>41.899313501144164</v>
      </c>
      <c r="P16" s="9"/>
    </row>
    <row r="17" spans="1:16" ht="15">
      <c r="A17" s="12"/>
      <c r="B17" s="23">
        <v>335.14</v>
      </c>
      <c r="C17" s="19" t="s">
        <v>19</v>
      </c>
      <c r="D17" s="43">
        <v>2059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2059</v>
      </c>
      <c r="O17" s="44">
        <f t="shared" si="1"/>
        <v>4.711670480549199</v>
      </c>
      <c r="P17" s="9"/>
    </row>
    <row r="18" spans="1:16" ht="15">
      <c r="A18" s="12"/>
      <c r="B18" s="23">
        <v>335.15</v>
      </c>
      <c r="C18" s="19" t="s">
        <v>20</v>
      </c>
      <c r="D18" s="43">
        <v>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84</v>
      </c>
      <c r="O18" s="44">
        <f t="shared" si="1"/>
        <v>0.19221967963386727</v>
      </c>
      <c r="P18" s="9"/>
    </row>
    <row r="19" spans="1:16" ht="15">
      <c r="A19" s="12"/>
      <c r="B19" s="23">
        <v>335.18</v>
      </c>
      <c r="C19" s="19" t="s">
        <v>21</v>
      </c>
      <c r="D19" s="43">
        <v>13716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13716</v>
      </c>
      <c r="O19" s="44">
        <f t="shared" si="1"/>
        <v>31.386727688787186</v>
      </c>
      <c r="P19" s="9"/>
    </row>
    <row r="20" spans="1:16" ht="15">
      <c r="A20" s="12"/>
      <c r="B20" s="23">
        <v>337.4</v>
      </c>
      <c r="C20" s="19" t="s">
        <v>22</v>
      </c>
      <c r="D20" s="43">
        <v>10304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10304</v>
      </c>
      <c r="O20" s="44">
        <f t="shared" si="1"/>
        <v>23.57894736842105</v>
      </c>
      <c r="P20" s="9"/>
    </row>
    <row r="21" spans="1:16" ht="15.75">
      <c r="A21" s="27" t="s">
        <v>27</v>
      </c>
      <c r="B21" s="28"/>
      <c r="C21" s="29"/>
      <c r="D21" s="30">
        <f aca="true" t="shared" si="6" ref="D21:M21">SUM(D22:D24)</f>
        <v>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90670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90670</v>
      </c>
      <c r="O21" s="42">
        <f t="shared" si="1"/>
        <v>207.4828375286041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55385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55385</v>
      </c>
      <c r="O22" s="44">
        <f t="shared" si="1"/>
        <v>126.73913043478261</v>
      </c>
      <c r="P22" s="9"/>
    </row>
    <row r="23" spans="1:16" ht="15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32045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32045</v>
      </c>
      <c r="O23" s="44">
        <f t="shared" si="1"/>
        <v>73.32951945080092</v>
      </c>
      <c r="P23" s="9"/>
    </row>
    <row r="24" spans="1:16" ht="15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3240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3240</v>
      </c>
      <c r="O24" s="44">
        <f t="shared" si="1"/>
        <v>7.414187643020595</v>
      </c>
      <c r="P24" s="9"/>
    </row>
    <row r="25" spans="1:16" ht="15.75">
      <c r="A25" s="27" t="s">
        <v>1</v>
      </c>
      <c r="B25" s="28"/>
      <c r="C25" s="29"/>
      <c r="D25" s="30">
        <f aca="true" t="shared" si="7" ref="D25:M25">SUM(D26:D27)</f>
        <v>11873</v>
      </c>
      <c r="E25" s="30">
        <f t="shared" si="7"/>
        <v>13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828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12714</v>
      </c>
      <c r="O25" s="42">
        <f t="shared" si="1"/>
        <v>29.093821510297484</v>
      </c>
      <c r="P25" s="10"/>
    </row>
    <row r="26" spans="1:16" ht="15">
      <c r="A26" s="12"/>
      <c r="B26" s="23">
        <v>361.1</v>
      </c>
      <c r="C26" s="19" t="s">
        <v>34</v>
      </c>
      <c r="D26" s="43">
        <v>11873</v>
      </c>
      <c r="E26" s="43">
        <v>13</v>
      </c>
      <c r="F26" s="43">
        <v>0</v>
      </c>
      <c r="G26" s="43">
        <v>0</v>
      </c>
      <c r="H26" s="43">
        <v>0</v>
      </c>
      <c r="I26" s="43">
        <v>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11889</v>
      </c>
      <c r="O26" s="44">
        <f t="shared" si="1"/>
        <v>27.205949656750573</v>
      </c>
      <c r="P26" s="9"/>
    </row>
    <row r="27" spans="1:16" ht="15">
      <c r="A27" s="12"/>
      <c r="B27" s="23">
        <v>369.9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825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825</v>
      </c>
      <c r="O27" s="44">
        <f t="shared" si="1"/>
        <v>1.8878718535469108</v>
      </c>
      <c r="P27" s="9"/>
    </row>
    <row r="28" spans="1:16" ht="15.75">
      <c r="A28" s="27" t="s">
        <v>28</v>
      </c>
      <c r="B28" s="28"/>
      <c r="C28" s="29"/>
      <c r="D28" s="30">
        <f aca="true" t="shared" si="8" ref="D28:M28">SUM(D29:D29)</f>
        <v>0</v>
      </c>
      <c r="E28" s="30">
        <f t="shared" si="8"/>
        <v>100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5234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4"/>
        <v>5334</v>
      </c>
      <c r="O28" s="42">
        <f t="shared" si="1"/>
        <v>12.205949656750573</v>
      </c>
      <c r="P28" s="9"/>
    </row>
    <row r="29" spans="1:16" ht="15.75" thickBot="1">
      <c r="A29" s="12"/>
      <c r="B29" s="23">
        <v>381</v>
      </c>
      <c r="C29" s="19" t="s">
        <v>36</v>
      </c>
      <c r="D29" s="43">
        <v>0</v>
      </c>
      <c r="E29" s="43">
        <v>100</v>
      </c>
      <c r="F29" s="43">
        <v>0</v>
      </c>
      <c r="G29" s="43">
        <v>0</v>
      </c>
      <c r="H29" s="43">
        <v>0</v>
      </c>
      <c r="I29" s="43">
        <v>5234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5334</v>
      </c>
      <c r="O29" s="44">
        <f t="shared" si="1"/>
        <v>12.205949656750573</v>
      </c>
      <c r="P29" s="9"/>
    </row>
    <row r="30" spans="1:119" ht="16.5" thickBot="1">
      <c r="A30" s="13" t="s">
        <v>32</v>
      </c>
      <c r="B30" s="21"/>
      <c r="C30" s="20"/>
      <c r="D30" s="14">
        <f>SUM(D5,D12,D15,D21,D25,D28)</f>
        <v>176404</v>
      </c>
      <c r="E30" s="14">
        <f aca="true" t="shared" si="9" ref="E30:M30">SUM(E5,E12,E15,E21,E25,E28)</f>
        <v>113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103009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279526</v>
      </c>
      <c r="O30" s="36">
        <f t="shared" si="1"/>
        <v>639.6475972540046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47</v>
      </c>
      <c r="M32" s="45"/>
      <c r="N32" s="45"/>
      <c r="O32" s="40">
        <v>437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91777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2799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94576</v>
      </c>
      <c r="O5" s="31">
        <f aca="true" t="shared" si="2" ref="O5:O30">(N5/O$32)</f>
        <v>205.15401301518438</v>
      </c>
      <c r="P5" s="6"/>
    </row>
    <row r="6" spans="1:16" ht="15">
      <c r="A6" s="12"/>
      <c r="B6" s="23">
        <v>312.1</v>
      </c>
      <c r="C6" s="19" t="s">
        <v>8</v>
      </c>
      <c r="D6" s="43">
        <v>10923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10923</v>
      </c>
      <c r="O6" s="44">
        <f t="shared" si="2"/>
        <v>23.694143167028198</v>
      </c>
      <c r="P6" s="9"/>
    </row>
    <row r="7" spans="1:16" ht="15">
      <c r="A7" s="12"/>
      <c r="B7" s="23">
        <v>312.6</v>
      </c>
      <c r="C7" s="19" t="s">
        <v>9</v>
      </c>
      <c r="D7" s="43">
        <v>27900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27900</v>
      </c>
      <c r="O7" s="44">
        <f t="shared" si="2"/>
        <v>60.52060737527115</v>
      </c>
      <c r="P7" s="9"/>
    </row>
    <row r="8" spans="1:16" ht="15">
      <c r="A8" s="12"/>
      <c r="B8" s="23">
        <v>314.1</v>
      </c>
      <c r="C8" s="19" t="s">
        <v>10</v>
      </c>
      <c r="D8" s="43">
        <v>33865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33865</v>
      </c>
      <c r="O8" s="44">
        <f t="shared" si="2"/>
        <v>73.45986984815619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2799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2799</v>
      </c>
      <c r="O9" s="44">
        <f t="shared" si="2"/>
        <v>6.071583514099783</v>
      </c>
      <c r="P9" s="9"/>
    </row>
    <row r="10" spans="1:16" ht="15">
      <c r="A10" s="12"/>
      <c r="B10" s="23">
        <v>315</v>
      </c>
      <c r="C10" s="19" t="s">
        <v>12</v>
      </c>
      <c r="D10" s="43">
        <v>19089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19089</v>
      </c>
      <c r="O10" s="44">
        <f t="shared" si="2"/>
        <v>41.40780911062907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33691</v>
      </c>
      <c r="E11" s="30">
        <f t="shared" si="3"/>
        <v>1500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35191</v>
      </c>
      <c r="O11" s="42">
        <f t="shared" si="2"/>
        <v>76.33622559652929</v>
      </c>
      <c r="P11" s="10"/>
    </row>
    <row r="12" spans="1:16" ht="15">
      <c r="A12" s="12"/>
      <c r="B12" s="23">
        <v>323.1</v>
      </c>
      <c r="C12" s="19" t="s">
        <v>14</v>
      </c>
      <c r="D12" s="43">
        <v>33075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33075</v>
      </c>
      <c r="O12" s="44">
        <f t="shared" si="2"/>
        <v>71.74620390455532</v>
      </c>
      <c r="P12" s="9"/>
    </row>
    <row r="13" spans="1:16" ht="15">
      <c r="A13" s="12"/>
      <c r="B13" s="23">
        <v>324.09</v>
      </c>
      <c r="C13" s="19" t="s">
        <v>15</v>
      </c>
      <c r="D13" s="43">
        <v>0</v>
      </c>
      <c r="E13" s="43">
        <v>1500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</v>
      </c>
      <c r="O13" s="44">
        <f t="shared" si="2"/>
        <v>3.2537960954446854</v>
      </c>
      <c r="P13" s="9"/>
    </row>
    <row r="14" spans="1:16" ht="15">
      <c r="A14" s="12"/>
      <c r="B14" s="23">
        <v>329</v>
      </c>
      <c r="C14" s="19" t="s">
        <v>16</v>
      </c>
      <c r="D14" s="43">
        <v>616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616</v>
      </c>
      <c r="O14" s="44">
        <f t="shared" si="2"/>
        <v>1.3362255965292842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SUM(D16:D20)</f>
        <v>46065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46065</v>
      </c>
      <c r="O15" s="42">
        <f t="shared" si="2"/>
        <v>99.9240780911063</v>
      </c>
      <c r="P15" s="10"/>
    </row>
    <row r="16" spans="1:16" ht="15">
      <c r="A16" s="12"/>
      <c r="B16" s="23">
        <v>335.12</v>
      </c>
      <c r="C16" s="19" t="s">
        <v>18</v>
      </c>
      <c r="D16" s="43">
        <v>19970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19970</v>
      </c>
      <c r="O16" s="44">
        <f t="shared" si="2"/>
        <v>43.31887201735358</v>
      </c>
      <c r="P16" s="9"/>
    </row>
    <row r="17" spans="1:16" ht="15">
      <c r="A17" s="12"/>
      <c r="B17" s="23">
        <v>335.14</v>
      </c>
      <c r="C17" s="19" t="s">
        <v>19</v>
      </c>
      <c r="D17" s="43">
        <v>1464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1464</v>
      </c>
      <c r="O17" s="44">
        <f t="shared" si="2"/>
        <v>3.175704989154013</v>
      </c>
      <c r="P17" s="9"/>
    </row>
    <row r="18" spans="1:16" ht="15">
      <c r="A18" s="12"/>
      <c r="B18" s="23">
        <v>335.15</v>
      </c>
      <c r="C18" s="19" t="s">
        <v>20</v>
      </c>
      <c r="D18" s="43">
        <v>112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112</v>
      </c>
      <c r="O18" s="44">
        <f t="shared" si="2"/>
        <v>0.24295010845986983</v>
      </c>
      <c r="P18" s="9"/>
    </row>
    <row r="19" spans="1:16" ht="15">
      <c r="A19" s="12"/>
      <c r="B19" s="23">
        <v>335.18</v>
      </c>
      <c r="C19" s="19" t="s">
        <v>21</v>
      </c>
      <c r="D19" s="43">
        <v>14303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14303</v>
      </c>
      <c r="O19" s="44">
        <f t="shared" si="2"/>
        <v>31.026030368763557</v>
      </c>
      <c r="P19" s="9"/>
    </row>
    <row r="20" spans="1:16" ht="15">
      <c r="A20" s="12"/>
      <c r="B20" s="23">
        <v>337.4</v>
      </c>
      <c r="C20" s="19" t="s">
        <v>22</v>
      </c>
      <c r="D20" s="43">
        <v>10216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10216</v>
      </c>
      <c r="O20" s="44">
        <f t="shared" si="2"/>
        <v>22.160520607375272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90100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90100</v>
      </c>
      <c r="O21" s="42">
        <f t="shared" si="2"/>
        <v>195.44468546637745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54505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54505</v>
      </c>
      <c r="O22" s="44">
        <f t="shared" si="2"/>
        <v>118.23210412147506</v>
      </c>
      <c r="P22" s="9"/>
    </row>
    <row r="23" spans="1:16" ht="15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32145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32145</v>
      </c>
      <c r="O23" s="44">
        <f t="shared" si="2"/>
        <v>69.72885032537961</v>
      </c>
      <c r="P23" s="9"/>
    </row>
    <row r="24" spans="1:16" ht="15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3450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3450</v>
      </c>
      <c r="O24" s="44">
        <f t="shared" si="2"/>
        <v>7.483731019522777</v>
      </c>
      <c r="P24" s="9"/>
    </row>
    <row r="25" spans="1:16" ht="15.75">
      <c r="A25" s="27" t="s">
        <v>1</v>
      </c>
      <c r="B25" s="28"/>
      <c r="C25" s="29"/>
      <c r="D25" s="30">
        <f aca="true" t="shared" si="6" ref="D25:M25">SUM(D26:D27)</f>
        <v>16001</v>
      </c>
      <c r="E25" s="30">
        <f t="shared" si="6"/>
        <v>13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700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16714</v>
      </c>
      <c r="O25" s="42">
        <f t="shared" si="2"/>
        <v>36.25596529284165</v>
      </c>
      <c r="P25" s="10"/>
    </row>
    <row r="26" spans="1:16" ht="15">
      <c r="A26" s="12"/>
      <c r="B26" s="23">
        <v>361.1</v>
      </c>
      <c r="C26" s="19" t="s">
        <v>34</v>
      </c>
      <c r="D26" s="43">
        <v>14168</v>
      </c>
      <c r="E26" s="43">
        <v>13</v>
      </c>
      <c r="F26" s="43">
        <v>0</v>
      </c>
      <c r="G26" s="43">
        <v>0</v>
      </c>
      <c r="H26" s="43">
        <v>0</v>
      </c>
      <c r="I26" s="43">
        <v>25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14206</v>
      </c>
      <c r="O26" s="44">
        <f t="shared" si="2"/>
        <v>30.815618221258134</v>
      </c>
      <c r="P26" s="9"/>
    </row>
    <row r="27" spans="1:16" ht="15">
      <c r="A27" s="12"/>
      <c r="B27" s="23">
        <v>369.9</v>
      </c>
      <c r="C27" s="19" t="s">
        <v>35</v>
      </c>
      <c r="D27" s="43">
        <v>1833</v>
      </c>
      <c r="E27" s="43">
        <v>0</v>
      </c>
      <c r="F27" s="43">
        <v>0</v>
      </c>
      <c r="G27" s="43">
        <v>0</v>
      </c>
      <c r="H27" s="43">
        <v>0</v>
      </c>
      <c r="I27" s="43">
        <v>675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2508</v>
      </c>
      <c r="O27" s="44">
        <f t="shared" si="2"/>
        <v>5.440347071583514</v>
      </c>
      <c r="P27" s="9"/>
    </row>
    <row r="28" spans="1:16" ht="15.75">
      <c r="A28" s="27" t="s">
        <v>28</v>
      </c>
      <c r="B28" s="28"/>
      <c r="C28" s="29"/>
      <c r="D28" s="30">
        <f aca="true" t="shared" si="7" ref="D28:M28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37600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37600</v>
      </c>
      <c r="O28" s="42">
        <f t="shared" si="2"/>
        <v>81.56182212581345</v>
      </c>
      <c r="P28" s="9"/>
    </row>
    <row r="29" spans="1:16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37600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37600</v>
      </c>
      <c r="O29" s="44">
        <f t="shared" si="2"/>
        <v>81.56182212581345</v>
      </c>
      <c r="P29" s="9"/>
    </row>
    <row r="30" spans="1:119" ht="16.5" thickBot="1">
      <c r="A30" s="13" t="s">
        <v>32</v>
      </c>
      <c r="B30" s="21"/>
      <c r="C30" s="20"/>
      <c r="D30" s="14">
        <f>SUM(D5,D11,D15,D21,D25,D28)</f>
        <v>187534</v>
      </c>
      <c r="E30" s="14">
        <f aca="true" t="shared" si="8" ref="E30:M30">SUM(E5,E11,E15,E21,E25,E28)</f>
        <v>1513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131199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320246</v>
      </c>
      <c r="O30" s="36">
        <f t="shared" si="2"/>
        <v>694.6767895878525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43</v>
      </c>
      <c r="M32" s="45"/>
      <c r="N32" s="45"/>
      <c r="O32" s="40">
        <v>461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86427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5613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92040</v>
      </c>
      <c r="O5" s="31">
        <f aca="true" t="shared" si="2" ref="O5:O32">(N5/O$34)</f>
        <v>214.54545454545453</v>
      </c>
      <c r="P5" s="6"/>
    </row>
    <row r="6" spans="1:16" ht="15">
      <c r="A6" s="12"/>
      <c r="B6" s="23">
        <v>312.1</v>
      </c>
      <c r="C6" s="19" t="s">
        <v>8</v>
      </c>
      <c r="D6" s="43">
        <v>9769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9769</v>
      </c>
      <c r="O6" s="44">
        <f t="shared" si="2"/>
        <v>22.77156177156177</v>
      </c>
      <c r="P6" s="9"/>
    </row>
    <row r="7" spans="1:16" ht="15">
      <c r="A7" s="12"/>
      <c r="B7" s="23">
        <v>312.6</v>
      </c>
      <c r="C7" s="19" t="s">
        <v>9</v>
      </c>
      <c r="D7" s="43">
        <v>29924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29924</v>
      </c>
      <c r="O7" s="44">
        <f t="shared" si="2"/>
        <v>69.75291375291376</v>
      </c>
      <c r="P7" s="9"/>
    </row>
    <row r="8" spans="1:16" ht="15">
      <c r="A8" s="12"/>
      <c r="B8" s="23">
        <v>314.1</v>
      </c>
      <c r="C8" s="19" t="s">
        <v>10</v>
      </c>
      <c r="D8" s="43">
        <v>27991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27991</v>
      </c>
      <c r="O8" s="44">
        <f t="shared" si="2"/>
        <v>65.24708624708624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5613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5613</v>
      </c>
      <c r="O9" s="44">
        <f t="shared" si="2"/>
        <v>13.083916083916083</v>
      </c>
      <c r="P9" s="9"/>
    </row>
    <row r="10" spans="1:16" ht="15">
      <c r="A10" s="12"/>
      <c r="B10" s="23">
        <v>315</v>
      </c>
      <c r="C10" s="19" t="s">
        <v>12</v>
      </c>
      <c r="D10" s="43">
        <v>18743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18743</v>
      </c>
      <c r="O10" s="44">
        <f t="shared" si="2"/>
        <v>43.68997668997669</v>
      </c>
      <c r="P10" s="9"/>
    </row>
    <row r="11" spans="1:16" ht="15.75">
      <c r="A11" s="27" t="s">
        <v>55</v>
      </c>
      <c r="B11" s="28"/>
      <c r="C11" s="29"/>
      <c r="D11" s="30">
        <f aca="true" t="shared" si="3" ref="D11:M11">SUM(D12:D13)</f>
        <v>31152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31152</v>
      </c>
      <c r="O11" s="42">
        <f t="shared" si="2"/>
        <v>72.61538461538461</v>
      </c>
      <c r="P11" s="10"/>
    </row>
    <row r="12" spans="1:16" ht="15">
      <c r="A12" s="12"/>
      <c r="B12" s="23">
        <v>323.1</v>
      </c>
      <c r="C12" s="19" t="s">
        <v>14</v>
      </c>
      <c r="D12" s="43">
        <v>29949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29949</v>
      </c>
      <c r="O12" s="44">
        <f t="shared" si="2"/>
        <v>69.81118881118881</v>
      </c>
      <c r="P12" s="9"/>
    </row>
    <row r="13" spans="1:16" ht="15">
      <c r="A13" s="12"/>
      <c r="B13" s="23">
        <v>329</v>
      </c>
      <c r="C13" s="19" t="s">
        <v>56</v>
      </c>
      <c r="D13" s="43">
        <v>1203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1203</v>
      </c>
      <c r="O13" s="44">
        <f t="shared" si="2"/>
        <v>2.804195804195804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SUM(D15:D19)</f>
        <v>49342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49342</v>
      </c>
      <c r="O14" s="42">
        <f t="shared" si="2"/>
        <v>115.01631701631702</v>
      </c>
      <c r="P14" s="10"/>
    </row>
    <row r="15" spans="1:16" ht="15">
      <c r="A15" s="12"/>
      <c r="B15" s="23">
        <v>335.12</v>
      </c>
      <c r="C15" s="19" t="s">
        <v>18</v>
      </c>
      <c r="D15" s="43">
        <v>20036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20036</v>
      </c>
      <c r="O15" s="44">
        <f t="shared" si="2"/>
        <v>46.7039627039627</v>
      </c>
      <c r="P15" s="9"/>
    </row>
    <row r="16" spans="1:16" ht="15">
      <c r="A16" s="12"/>
      <c r="B16" s="23">
        <v>335.14</v>
      </c>
      <c r="C16" s="19" t="s">
        <v>19</v>
      </c>
      <c r="D16" s="43">
        <v>2276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2276</v>
      </c>
      <c r="O16" s="44">
        <f t="shared" si="2"/>
        <v>5.305361305361306</v>
      </c>
      <c r="P16" s="9"/>
    </row>
    <row r="17" spans="1:16" ht="15">
      <c r="A17" s="12"/>
      <c r="B17" s="23">
        <v>335.15</v>
      </c>
      <c r="C17" s="19" t="s">
        <v>20</v>
      </c>
      <c r="D17" s="43">
        <v>197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197</v>
      </c>
      <c r="O17" s="44">
        <f t="shared" si="2"/>
        <v>0.4592074592074592</v>
      </c>
      <c r="P17" s="9"/>
    </row>
    <row r="18" spans="1:16" ht="15">
      <c r="A18" s="12"/>
      <c r="B18" s="23">
        <v>335.18</v>
      </c>
      <c r="C18" s="19" t="s">
        <v>21</v>
      </c>
      <c r="D18" s="43">
        <v>17198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17198</v>
      </c>
      <c r="O18" s="44">
        <f t="shared" si="2"/>
        <v>40.08857808857809</v>
      </c>
      <c r="P18" s="9"/>
    </row>
    <row r="19" spans="1:16" ht="15">
      <c r="A19" s="12"/>
      <c r="B19" s="23">
        <v>337.4</v>
      </c>
      <c r="C19" s="19" t="s">
        <v>22</v>
      </c>
      <c r="D19" s="43">
        <v>9635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9635</v>
      </c>
      <c r="O19" s="44">
        <f t="shared" si="2"/>
        <v>22.45920745920746</v>
      </c>
      <c r="P19" s="9"/>
    </row>
    <row r="20" spans="1:16" ht="15.75">
      <c r="A20" s="27" t="s">
        <v>27</v>
      </c>
      <c r="B20" s="28"/>
      <c r="C20" s="29"/>
      <c r="D20" s="30">
        <f aca="true" t="shared" si="5" ref="D20:M20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96058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96058</v>
      </c>
      <c r="O20" s="42">
        <f t="shared" si="2"/>
        <v>223.9114219114219</v>
      </c>
      <c r="P20" s="10"/>
    </row>
    <row r="21" spans="1:16" ht="15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59146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59146</v>
      </c>
      <c r="O21" s="44">
        <f t="shared" si="2"/>
        <v>137.86946386946386</v>
      </c>
      <c r="P21" s="9"/>
    </row>
    <row r="22" spans="1:16" ht="15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33594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33594</v>
      </c>
      <c r="O22" s="44">
        <f t="shared" si="2"/>
        <v>78.3076923076923</v>
      </c>
      <c r="P22" s="9"/>
    </row>
    <row r="23" spans="1:16" ht="15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3318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3318</v>
      </c>
      <c r="O23" s="44">
        <f t="shared" si="2"/>
        <v>7.734265734265734</v>
      </c>
      <c r="P23" s="9"/>
    </row>
    <row r="24" spans="1:16" ht="15.75">
      <c r="A24" s="27" t="s">
        <v>1</v>
      </c>
      <c r="B24" s="28"/>
      <c r="C24" s="29"/>
      <c r="D24" s="30">
        <f aca="true" t="shared" si="6" ref="D24:M24">SUM(D25:D29)</f>
        <v>19224</v>
      </c>
      <c r="E24" s="30">
        <f t="shared" si="6"/>
        <v>4303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1859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25386</v>
      </c>
      <c r="O24" s="42">
        <f t="shared" si="2"/>
        <v>59.17482517482517</v>
      </c>
      <c r="P24" s="10"/>
    </row>
    <row r="25" spans="1:16" ht="15">
      <c r="A25" s="12"/>
      <c r="B25" s="23">
        <v>361.1</v>
      </c>
      <c r="C25" s="19" t="s">
        <v>34</v>
      </c>
      <c r="D25" s="43">
        <v>19181</v>
      </c>
      <c r="E25" s="43">
        <v>53</v>
      </c>
      <c r="F25" s="43">
        <v>0</v>
      </c>
      <c r="G25" s="43">
        <v>0</v>
      </c>
      <c r="H25" s="43">
        <v>0</v>
      </c>
      <c r="I25" s="43">
        <v>156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19390</v>
      </c>
      <c r="O25" s="44">
        <f t="shared" si="2"/>
        <v>45.1981351981352</v>
      </c>
      <c r="P25" s="9"/>
    </row>
    <row r="26" spans="1:16" ht="15">
      <c r="A26" s="12"/>
      <c r="B26" s="23">
        <v>363.22</v>
      </c>
      <c r="C26" s="19" t="s">
        <v>58</v>
      </c>
      <c r="D26" s="43">
        <v>0</v>
      </c>
      <c r="E26" s="43">
        <v>1666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1666</v>
      </c>
      <c r="O26" s="44">
        <f t="shared" si="2"/>
        <v>3.8834498834498836</v>
      </c>
      <c r="P26" s="9"/>
    </row>
    <row r="27" spans="1:16" ht="15">
      <c r="A27" s="12"/>
      <c r="B27" s="23">
        <v>363.24</v>
      </c>
      <c r="C27" s="19" t="s">
        <v>59</v>
      </c>
      <c r="D27" s="43">
        <v>0</v>
      </c>
      <c r="E27" s="43">
        <v>980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980</v>
      </c>
      <c r="O27" s="44">
        <f t="shared" si="2"/>
        <v>2.2843822843822843</v>
      </c>
      <c r="P27" s="9"/>
    </row>
    <row r="28" spans="1:16" ht="15">
      <c r="A28" s="12"/>
      <c r="B28" s="23">
        <v>363.29</v>
      </c>
      <c r="C28" s="19" t="s">
        <v>60</v>
      </c>
      <c r="D28" s="43">
        <v>0</v>
      </c>
      <c r="E28" s="43">
        <v>1604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1604</v>
      </c>
      <c r="O28" s="44">
        <f t="shared" si="2"/>
        <v>3.738927738927739</v>
      </c>
      <c r="P28" s="9"/>
    </row>
    <row r="29" spans="1:16" ht="15">
      <c r="A29" s="12"/>
      <c r="B29" s="23">
        <v>369.9</v>
      </c>
      <c r="C29" s="19" t="s">
        <v>35</v>
      </c>
      <c r="D29" s="43">
        <v>43</v>
      </c>
      <c r="E29" s="43">
        <v>0</v>
      </c>
      <c r="F29" s="43">
        <v>0</v>
      </c>
      <c r="G29" s="43">
        <v>0</v>
      </c>
      <c r="H29" s="43">
        <v>0</v>
      </c>
      <c r="I29" s="43">
        <v>1703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1746</v>
      </c>
      <c r="O29" s="44">
        <f t="shared" si="2"/>
        <v>4.06993006993007</v>
      </c>
      <c r="P29" s="9"/>
    </row>
    <row r="30" spans="1:16" ht="15.75">
      <c r="A30" s="27" t="s">
        <v>28</v>
      </c>
      <c r="B30" s="28"/>
      <c r="C30" s="29"/>
      <c r="D30" s="30">
        <f aca="true" t="shared" si="7" ref="D30:M30">SUM(D31:D31)</f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59824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59824</v>
      </c>
      <c r="O30" s="42">
        <f t="shared" si="2"/>
        <v>139.44988344988346</v>
      </c>
      <c r="P30" s="9"/>
    </row>
    <row r="31" spans="1:16" ht="15.75" thickBot="1">
      <c r="A31" s="12"/>
      <c r="B31" s="23">
        <v>381</v>
      </c>
      <c r="C31" s="19" t="s">
        <v>36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59824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59824</v>
      </c>
      <c r="O31" s="44">
        <f t="shared" si="2"/>
        <v>139.44988344988346</v>
      </c>
      <c r="P31" s="9"/>
    </row>
    <row r="32" spans="1:119" ht="16.5" thickBot="1">
      <c r="A32" s="13" t="s">
        <v>32</v>
      </c>
      <c r="B32" s="21"/>
      <c r="C32" s="20"/>
      <c r="D32" s="14">
        <f>SUM(D5,D11,D14,D20,D24,D30)</f>
        <v>186145</v>
      </c>
      <c r="E32" s="14">
        <f aca="true" t="shared" si="8" ref="E32:M32">SUM(E5,E11,E14,E20,E24,E30)</f>
        <v>4303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163354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353802</v>
      </c>
      <c r="O32" s="36">
        <f t="shared" si="2"/>
        <v>824.7132867132867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61</v>
      </c>
      <c r="M34" s="45"/>
      <c r="N34" s="45"/>
      <c r="O34" s="40">
        <v>429</v>
      </c>
    </row>
    <row r="35" spans="1:15" ht="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48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115494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8526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124020</v>
      </c>
      <c r="O5" s="31">
        <f aca="true" t="shared" si="2" ref="O5:O30">(N5/O$32)</f>
        <v>271.3785557986871</v>
      </c>
      <c r="P5" s="6"/>
    </row>
    <row r="6" spans="1:16" ht="15">
      <c r="A6" s="12"/>
      <c r="B6" s="23">
        <v>312.41</v>
      </c>
      <c r="C6" s="19" t="s">
        <v>85</v>
      </c>
      <c r="D6" s="43">
        <v>11760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11760</v>
      </c>
      <c r="O6" s="44">
        <f t="shared" si="2"/>
        <v>25.73304157549234</v>
      </c>
      <c r="P6" s="9"/>
    </row>
    <row r="7" spans="1:16" ht="15">
      <c r="A7" s="12"/>
      <c r="B7" s="23">
        <v>312.6</v>
      </c>
      <c r="C7" s="19" t="s">
        <v>9</v>
      </c>
      <c r="D7" s="43">
        <v>37923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37923</v>
      </c>
      <c r="O7" s="44">
        <f t="shared" si="2"/>
        <v>82.98249452954047</v>
      </c>
      <c r="P7" s="9"/>
    </row>
    <row r="8" spans="1:16" ht="15">
      <c r="A8" s="12"/>
      <c r="B8" s="23">
        <v>314.1</v>
      </c>
      <c r="C8" s="19" t="s">
        <v>10</v>
      </c>
      <c r="D8" s="43">
        <v>40398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40398</v>
      </c>
      <c r="O8" s="44">
        <f t="shared" si="2"/>
        <v>88.39824945295405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8526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8526</v>
      </c>
      <c r="O9" s="44">
        <f t="shared" si="2"/>
        <v>18.65645514223195</v>
      </c>
      <c r="P9" s="9"/>
    </row>
    <row r="10" spans="1:16" ht="15">
      <c r="A10" s="12"/>
      <c r="B10" s="23">
        <v>315</v>
      </c>
      <c r="C10" s="19" t="s">
        <v>63</v>
      </c>
      <c r="D10" s="43">
        <v>25413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25413</v>
      </c>
      <c r="O10" s="44">
        <f t="shared" si="2"/>
        <v>55.608315098468275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26279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26279</v>
      </c>
      <c r="O11" s="42">
        <f t="shared" si="2"/>
        <v>57.50328227571116</v>
      </c>
      <c r="P11" s="10"/>
    </row>
    <row r="12" spans="1:16" ht="15">
      <c r="A12" s="12"/>
      <c r="B12" s="23">
        <v>323.1</v>
      </c>
      <c r="C12" s="19" t="s">
        <v>14</v>
      </c>
      <c r="D12" s="43">
        <v>25470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25470</v>
      </c>
      <c r="O12" s="44">
        <f t="shared" si="2"/>
        <v>55.733041575492344</v>
      </c>
      <c r="P12" s="9"/>
    </row>
    <row r="13" spans="1:16" ht="15">
      <c r="A13" s="12"/>
      <c r="B13" s="23">
        <v>329</v>
      </c>
      <c r="C13" s="19" t="s">
        <v>16</v>
      </c>
      <c r="D13" s="43">
        <v>809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809</v>
      </c>
      <c r="O13" s="44">
        <f t="shared" si="2"/>
        <v>1.7702407002188183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SUM(D15:D19)</f>
        <v>55232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55232</v>
      </c>
      <c r="O14" s="42">
        <f t="shared" si="2"/>
        <v>120.8577680525164</v>
      </c>
      <c r="P14" s="10"/>
    </row>
    <row r="15" spans="1:16" ht="15">
      <c r="A15" s="12"/>
      <c r="B15" s="23">
        <v>335.12</v>
      </c>
      <c r="C15" s="19" t="s">
        <v>65</v>
      </c>
      <c r="D15" s="43">
        <v>20444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20444</v>
      </c>
      <c r="O15" s="44">
        <f t="shared" si="2"/>
        <v>44.735229759299784</v>
      </c>
      <c r="P15" s="9"/>
    </row>
    <row r="16" spans="1:16" ht="15">
      <c r="A16" s="12"/>
      <c r="B16" s="23">
        <v>335.14</v>
      </c>
      <c r="C16" s="19" t="s">
        <v>66</v>
      </c>
      <c r="D16" s="43">
        <v>855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855</v>
      </c>
      <c r="O16" s="44">
        <f t="shared" si="2"/>
        <v>1.8708971553610503</v>
      </c>
      <c r="P16" s="9"/>
    </row>
    <row r="17" spans="1:16" ht="15">
      <c r="A17" s="12"/>
      <c r="B17" s="23">
        <v>335.15</v>
      </c>
      <c r="C17" s="19" t="s">
        <v>67</v>
      </c>
      <c r="D17" s="43">
        <v>140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</v>
      </c>
      <c r="O17" s="44">
        <f t="shared" si="2"/>
        <v>0.3063457330415755</v>
      </c>
      <c r="P17" s="9"/>
    </row>
    <row r="18" spans="1:16" ht="15">
      <c r="A18" s="12"/>
      <c r="B18" s="23">
        <v>335.18</v>
      </c>
      <c r="C18" s="19" t="s">
        <v>68</v>
      </c>
      <c r="D18" s="43">
        <v>20024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20024</v>
      </c>
      <c r="O18" s="44">
        <f t="shared" si="2"/>
        <v>43.816192560175054</v>
      </c>
      <c r="P18" s="9"/>
    </row>
    <row r="19" spans="1:16" ht="15">
      <c r="A19" s="12"/>
      <c r="B19" s="23">
        <v>337.4</v>
      </c>
      <c r="C19" s="19" t="s">
        <v>22</v>
      </c>
      <c r="D19" s="43">
        <v>13769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13769</v>
      </c>
      <c r="O19" s="44">
        <f t="shared" si="2"/>
        <v>30.12910284463895</v>
      </c>
      <c r="P19" s="9"/>
    </row>
    <row r="20" spans="1:16" ht="15.75">
      <c r="A20" s="27" t="s">
        <v>27</v>
      </c>
      <c r="B20" s="28"/>
      <c r="C20" s="29"/>
      <c r="D20" s="30">
        <f aca="true" t="shared" si="5" ref="D20:M20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178318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178318</v>
      </c>
      <c r="O20" s="42">
        <f t="shared" si="2"/>
        <v>390.1925601750547</v>
      </c>
      <c r="P20" s="10"/>
    </row>
    <row r="21" spans="1:16" ht="15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84502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84502</v>
      </c>
      <c r="O21" s="44">
        <f t="shared" si="2"/>
        <v>184.9059080962801</v>
      </c>
      <c r="P21" s="9"/>
    </row>
    <row r="22" spans="1:16" ht="15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79876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79876</v>
      </c>
      <c r="O22" s="44">
        <f t="shared" si="2"/>
        <v>174.78336980306347</v>
      </c>
      <c r="P22" s="9"/>
    </row>
    <row r="23" spans="1:16" ht="15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13940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13940</v>
      </c>
      <c r="O23" s="44">
        <f t="shared" si="2"/>
        <v>30.50328227571116</v>
      </c>
      <c r="P23" s="9"/>
    </row>
    <row r="24" spans="1:16" ht="15.75">
      <c r="A24" s="27" t="s">
        <v>1</v>
      </c>
      <c r="B24" s="28"/>
      <c r="C24" s="29"/>
      <c r="D24" s="30">
        <f aca="true" t="shared" si="6" ref="D24:M24">SUM(D25:D27)</f>
        <v>5634</v>
      </c>
      <c r="E24" s="30">
        <f t="shared" si="6"/>
        <v>0</v>
      </c>
      <c r="F24" s="30">
        <f t="shared" si="6"/>
        <v>0</v>
      </c>
      <c r="G24" s="30">
        <f t="shared" si="6"/>
        <v>3</v>
      </c>
      <c r="H24" s="30">
        <f t="shared" si="6"/>
        <v>0</v>
      </c>
      <c r="I24" s="30">
        <f t="shared" si="6"/>
        <v>47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5684</v>
      </c>
      <c r="O24" s="42">
        <f t="shared" si="2"/>
        <v>12.437636761487965</v>
      </c>
      <c r="P24" s="10"/>
    </row>
    <row r="25" spans="1:16" ht="15">
      <c r="A25" s="12"/>
      <c r="B25" s="23">
        <v>361.1</v>
      </c>
      <c r="C25" s="19" t="s">
        <v>34</v>
      </c>
      <c r="D25" s="43">
        <v>116</v>
      </c>
      <c r="E25" s="43">
        <v>0</v>
      </c>
      <c r="F25" s="43">
        <v>0</v>
      </c>
      <c r="G25" s="43">
        <v>3</v>
      </c>
      <c r="H25" s="43">
        <v>0</v>
      </c>
      <c r="I25" s="43">
        <v>47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166</v>
      </c>
      <c r="O25" s="44">
        <f t="shared" si="2"/>
        <v>0.36323851203501095</v>
      </c>
      <c r="P25" s="9"/>
    </row>
    <row r="26" spans="1:16" ht="15">
      <c r="A26" s="12"/>
      <c r="B26" s="23">
        <v>362</v>
      </c>
      <c r="C26" s="19" t="s">
        <v>57</v>
      </c>
      <c r="D26" s="43">
        <v>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5000</v>
      </c>
      <c r="O26" s="44">
        <f t="shared" si="2"/>
        <v>10.940919037199125</v>
      </c>
      <c r="P26" s="9"/>
    </row>
    <row r="27" spans="1:16" ht="15">
      <c r="A27" s="12"/>
      <c r="B27" s="23">
        <v>369.9</v>
      </c>
      <c r="C27" s="19" t="s">
        <v>35</v>
      </c>
      <c r="D27" s="43">
        <v>518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518</v>
      </c>
      <c r="O27" s="44">
        <f t="shared" si="2"/>
        <v>1.1334792122538293</v>
      </c>
      <c r="P27" s="9"/>
    </row>
    <row r="28" spans="1:16" ht="15.75">
      <c r="A28" s="27" t="s">
        <v>28</v>
      </c>
      <c r="B28" s="28"/>
      <c r="C28" s="29"/>
      <c r="D28" s="30">
        <f aca="true" t="shared" si="7" ref="D28:M28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15000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15000</v>
      </c>
      <c r="O28" s="42">
        <f t="shared" si="2"/>
        <v>32.822757111597376</v>
      </c>
      <c r="P28" s="9"/>
    </row>
    <row r="29" spans="1:16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15000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15000</v>
      </c>
      <c r="O29" s="44">
        <f t="shared" si="2"/>
        <v>32.822757111597376</v>
      </c>
      <c r="P29" s="9"/>
    </row>
    <row r="30" spans="1:119" ht="16.5" thickBot="1">
      <c r="A30" s="13" t="s">
        <v>32</v>
      </c>
      <c r="B30" s="21"/>
      <c r="C30" s="20"/>
      <c r="D30" s="14">
        <f>SUM(D5,D11,D14,D20,D24,D28)</f>
        <v>202639</v>
      </c>
      <c r="E30" s="14">
        <f aca="true" t="shared" si="8" ref="E30:M30">SUM(E5,E11,E14,E20,E24,E28)</f>
        <v>0</v>
      </c>
      <c r="F30" s="14">
        <f t="shared" si="8"/>
        <v>0</v>
      </c>
      <c r="G30" s="14">
        <f t="shared" si="8"/>
        <v>15003</v>
      </c>
      <c r="H30" s="14">
        <f t="shared" si="8"/>
        <v>0</v>
      </c>
      <c r="I30" s="14">
        <f t="shared" si="8"/>
        <v>186891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404533</v>
      </c>
      <c r="O30" s="36">
        <f t="shared" si="2"/>
        <v>885.1925601750547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86</v>
      </c>
      <c r="M32" s="45"/>
      <c r="N32" s="45"/>
      <c r="O32" s="40">
        <v>457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125892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8709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134601</v>
      </c>
      <c r="O5" s="31">
        <f aca="true" t="shared" si="2" ref="O5:O32">(N5/O$34)</f>
        <v>296.4779735682819</v>
      </c>
      <c r="P5" s="6"/>
    </row>
    <row r="6" spans="1:16" ht="15">
      <c r="A6" s="12"/>
      <c r="B6" s="23">
        <v>312.1</v>
      </c>
      <c r="C6" s="19" t="s">
        <v>8</v>
      </c>
      <c r="D6" s="43">
        <v>11540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11540</v>
      </c>
      <c r="O6" s="44">
        <f t="shared" si="2"/>
        <v>25.41850220264317</v>
      </c>
      <c r="P6" s="9"/>
    </row>
    <row r="7" spans="1:16" ht="15">
      <c r="A7" s="12"/>
      <c r="B7" s="23">
        <v>312.6</v>
      </c>
      <c r="C7" s="19" t="s">
        <v>9</v>
      </c>
      <c r="D7" s="43">
        <v>38858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38858</v>
      </c>
      <c r="O7" s="44">
        <f t="shared" si="2"/>
        <v>85.59030837004406</v>
      </c>
      <c r="P7" s="9"/>
    </row>
    <row r="8" spans="1:16" ht="15">
      <c r="A8" s="12"/>
      <c r="B8" s="23">
        <v>314.1</v>
      </c>
      <c r="C8" s="19" t="s">
        <v>10</v>
      </c>
      <c r="D8" s="43">
        <v>43406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43406</v>
      </c>
      <c r="O8" s="44">
        <f t="shared" si="2"/>
        <v>95.6079295154185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8709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8709</v>
      </c>
      <c r="O9" s="44">
        <f t="shared" si="2"/>
        <v>19.18281938325991</v>
      </c>
      <c r="P9" s="9"/>
    </row>
    <row r="10" spans="1:16" ht="15">
      <c r="A10" s="12"/>
      <c r="B10" s="23">
        <v>315</v>
      </c>
      <c r="C10" s="19" t="s">
        <v>63</v>
      </c>
      <c r="D10" s="43">
        <v>32088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32088</v>
      </c>
      <c r="O10" s="44">
        <f t="shared" si="2"/>
        <v>70.6784140969163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28570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28570</v>
      </c>
      <c r="O11" s="42">
        <f t="shared" si="2"/>
        <v>62.929515418502206</v>
      </c>
      <c r="P11" s="10"/>
    </row>
    <row r="12" spans="1:16" ht="15">
      <c r="A12" s="12"/>
      <c r="B12" s="23">
        <v>323.1</v>
      </c>
      <c r="C12" s="19" t="s">
        <v>14</v>
      </c>
      <c r="D12" s="43">
        <v>27509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27509</v>
      </c>
      <c r="O12" s="44">
        <f t="shared" si="2"/>
        <v>60.59251101321586</v>
      </c>
      <c r="P12" s="9"/>
    </row>
    <row r="13" spans="1:16" ht="15">
      <c r="A13" s="12"/>
      <c r="B13" s="23">
        <v>329</v>
      </c>
      <c r="C13" s="19" t="s">
        <v>16</v>
      </c>
      <c r="D13" s="43">
        <v>1061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1061</v>
      </c>
      <c r="O13" s="44">
        <f t="shared" si="2"/>
        <v>2.3370044052863435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SUM(D15:D20)</f>
        <v>56133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344772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400905</v>
      </c>
      <c r="O14" s="42">
        <f t="shared" si="2"/>
        <v>883.0506607929516</v>
      </c>
      <c r="P14" s="10"/>
    </row>
    <row r="15" spans="1:16" ht="15">
      <c r="A15" s="12"/>
      <c r="B15" s="23">
        <v>334.35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344772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344772</v>
      </c>
      <c r="O15" s="44">
        <f t="shared" si="2"/>
        <v>759.409691629956</v>
      </c>
      <c r="P15" s="9"/>
    </row>
    <row r="16" spans="1:16" ht="15">
      <c r="A16" s="12"/>
      <c r="B16" s="23">
        <v>335.12</v>
      </c>
      <c r="C16" s="19" t="s">
        <v>65</v>
      </c>
      <c r="D16" s="43">
        <v>20448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20448</v>
      </c>
      <c r="O16" s="44">
        <f t="shared" si="2"/>
        <v>45.03964757709251</v>
      </c>
      <c r="P16" s="9"/>
    </row>
    <row r="17" spans="1:16" ht="15">
      <c r="A17" s="12"/>
      <c r="B17" s="23">
        <v>335.14</v>
      </c>
      <c r="C17" s="19" t="s">
        <v>66</v>
      </c>
      <c r="D17" s="43">
        <v>2030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2030</v>
      </c>
      <c r="O17" s="44">
        <f t="shared" si="2"/>
        <v>4.47136563876652</v>
      </c>
      <c r="P17" s="9"/>
    </row>
    <row r="18" spans="1:16" ht="15">
      <c r="A18" s="12"/>
      <c r="B18" s="23">
        <v>335.15</v>
      </c>
      <c r="C18" s="19" t="s">
        <v>67</v>
      </c>
      <c r="D18" s="43">
        <v>196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196</v>
      </c>
      <c r="O18" s="44">
        <f t="shared" si="2"/>
        <v>0.43171806167400884</v>
      </c>
      <c r="P18" s="9"/>
    </row>
    <row r="19" spans="1:16" ht="15">
      <c r="A19" s="12"/>
      <c r="B19" s="23">
        <v>335.18</v>
      </c>
      <c r="C19" s="19" t="s">
        <v>68</v>
      </c>
      <c r="D19" s="43">
        <v>19858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19858</v>
      </c>
      <c r="O19" s="44">
        <f t="shared" si="2"/>
        <v>43.74008810572687</v>
      </c>
      <c r="P19" s="9"/>
    </row>
    <row r="20" spans="1:16" ht="15">
      <c r="A20" s="12"/>
      <c r="B20" s="23">
        <v>337.4</v>
      </c>
      <c r="C20" s="19" t="s">
        <v>22</v>
      </c>
      <c r="D20" s="43">
        <v>13601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13601</v>
      </c>
      <c r="O20" s="44">
        <f t="shared" si="2"/>
        <v>29.95814977973568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188085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188085</v>
      </c>
      <c r="O21" s="42">
        <f t="shared" si="2"/>
        <v>414.284140969163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85972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85972</v>
      </c>
      <c r="O22" s="44">
        <f t="shared" si="2"/>
        <v>189.36563876651982</v>
      </c>
      <c r="P22" s="9"/>
    </row>
    <row r="23" spans="1:16" ht="15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68498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68498</v>
      </c>
      <c r="O23" s="44">
        <f t="shared" si="2"/>
        <v>150.87665198237886</v>
      </c>
      <c r="P23" s="9"/>
    </row>
    <row r="24" spans="1:16" ht="15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33615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33615</v>
      </c>
      <c r="O24" s="44">
        <f t="shared" si="2"/>
        <v>74.04185022026432</v>
      </c>
      <c r="P24" s="9"/>
    </row>
    <row r="25" spans="1:16" ht="15.75">
      <c r="A25" s="27" t="s">
        <v>1</v>
      </c>
      <c r="B25" s="28"/>
      <c r="C25" s="29"/>
      <c r="D25" s="30">
        <f aca="true" t="shared" si="6" ref="D25:M25">SUM(D26:D28)</f>
        <v>13647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50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13697</v>
      </c>
      <c r="O25" s="42">
        <f t="shared" si="2"/>
        <v>30.169603524229075</v>
      </c>
      <c r="P25" s="10"/>
    </row>
    <row r="26" spans="1:16" ht="15">
      <c r="A26" s="12"/>
      <c r="B26" s="23">
        <v>361.1</v>
      </c>
      <c r="C26" s="19" t="s">
        <v>34</v>
      </c>
      <c r="D26" s="43">
        <v>812</v>
      </c>
      <c r="E26" s="43">
        <v>0</v>
      </c>
      <c r="F26" s="43">
        <v>0</v>
      </c>
      <c r="G26" s="43">
        <v>0</v>
      </c>
      <c r="H26" s="43">
        <v>0</v>
      </c>
      <c r="I26" s="43">
        <v>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862</v>
      </c>
      <c r="O26" s="44">
        <f t="shared" si="2"/>
        <v>1.8986784140969164</v>
      </c>
      <c r="P26" s="9"/>
    </row>
    <row r="27" spans="1:16" ht="15">
      <c r="A27" s="12"/>
      <c r="B27" s="23">
        <v>362</v>
      </c>
      <c r="C27" s="19" t="s">
        <v>57</v>
      </c>
      <c r="D27" s="43">
        <v>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</v>
      </c>
      <c r="O27" s="44">
        <f t="shared" si="2"/>
        <v>11.013215859030836</v>
      </c>
      <c r="P27" s="9"/>
    </row>
    <row r="28" spans="1:16" ht="15">
      <c r="A28" s="12"/>
      <c r="B28" s="23">
        <v>369.9</v>
      </c>
      <c r="C28" s="19" t="s">
        <v>35</v>
      </c>
      <c r="D28" s="43">
        <v>7835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7835</v>
      </c>
      <c r="O28" s="44">
        <f t="shared" si="2"/>
        <v>17.25770925110132</v>
      </c>
      <c r="P28" s="9"/>
    </row>
    <row r="29" spans="1:16" ht="15.75">
      <c r="A29" s="27" t="s">
        <v>28</v>
      </c>
      <c r="B29" s="28"/>
      <c r="C29" s="29"/>
      <c r="D29" s="30">
        <f aca="true" t="shared" si="7" ref="D29:M29">SUM(D30:D31)</f>
        <v>0</v>
      </c>
      <c r="E29" s="30">
        <f t="shared" si="7"/>
        <v>0</v>
      </c>
      <c r="F29" s="30">
        <f t="shared" si="7"/>
        <v>0</v>
      </c>
      <c r="G29" s="30">
        <f t="shared" si="7"/>
        <v>4849</v>
      </c>
      <c r="H29" s="30">
        <f t="shared" si="7"/>
        <v>0</v>
      </c>
      <c r="I29" s="30">
        <f t="shared" si="7"/>
        <v>570338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575187</v>
      </c>
      <c r="O29" s="42">
        <f t="shared" si="2"/>
        <v>1266.931718061674</v>
      </c>
      <c r="P29" s="9"/>
    </row>
    <row r="30" spans="1:16" ht="15">
      <c r="A30" s="12"/>
      <c r="B30" s="23">
        <v>381</v>
      </c>
      <c r="C30" s="19" t="s">
        <v>36</v>
      </c>
      <c r="D30" s="43">
        <v>0</v>
      </c>
      <c r="E30" s="43">
        <v>0</v>
      </c>
      <c r="F30" s="43">
        <v>0</v>
      </c>
      <c r="G30" s="43">
        <v>4849</v>
      </c>
      <c r="H30" s="43">
        <v>0</v>
      </c>
      <c r="I30" s="43">
        <v>152067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156916</v>
      </c>
      <c r="O30" s="44">
        <f t="shared" si="2"/>
        <v>345.6299559471366</v>
      </c>
      <c r="P30" s="9"/>
    </row>
    <row r="31" spans="1:16" ht="15.75" thickBot="1">
      <c r="A31" s="12"/>
      <c r="B31" s="23">
        <v>389.4</v>
      </c>
      <c r="C31" s="19" t="s">
        <v>82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418271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418271</v>
      </c>
      <c r="O31" s="44">
        <f t="shared" si="2"/>
        <v>921.3017621145375</v>
      </c>
      <c r="P31" s="9"/>
    </row>
    <row r="32" spans="1:119" ht="16.5" thickBot="1">
      <c r="A32" s="13" t="s">
        <v>32</v>
      </c>
      <c r="B32" s="21"/>
      <c r="C32" s="20"/>
      <c r="D32" s="14">
        <f>SUM(D5,D11,D14,D21,D25,D29)</f>
        <v>224242</v>
      </c>
      <c r="E32" s="14">
        <f aca="true" t="shared" si="8" ref="E32:M32">SUM(E5,E11,E14,E21,E25,E29)</f>
        <v>0</v>
      </c>
      <c r="F32" s="14">
        <f t="shared" si="8"/>
        <v>0</v>
      </c>
      <c r="G32" s="14">
        <f t="shared" si="8"/>
        <v>4849</v>
      </c>
      <c r="H32" s="14">
        <f t="shared" si="8"/>
        <v>0</v>
      </c>
      <c r="I32" s="14">
        <f t="shared" si="8"/>
        <v>1111954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1341045</v>
      </c>
      <c r="O32" s="36">
        <f t="shared" si="2"/>
        <v>2953.843612334802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83</v>
      </c>
      <c r="M34" s="45"/>
      <c r="N34" s="45"/>
      <c r="O34" s="40">
        <v>454</v>
      </c>
    </row>
    <row r="35" spans="1:15" ht="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48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123383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8327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131710</v>
      </c>
      <c r="O5" s="31">
        <f aca="true" t="shared" si="2" ref="O5:O30">(N5/O$32)</f>
        <v>295.31390134529147</v>
      </c>
      <c r="P5" s="6"/>
    </row>
    <row r="6" spans="1:16" ht="15">
      <c r="A6" s="12"/>
      <c r="B6" s="23">
        <v>312.1</v>
      </c>
      <c r="C6" s="19" t="s">
        <v>8</v>
      </c>
      <c r="D6" s="43">
        <v>12376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12376</v>
      </c>
      <c r="O6" s="44">
        <f t="shared" si="2"/>
        <v>27.748878923766817</v>
      </c>
      <c r="P6" s="9"/>
    </row>
    <row r="7" spans="1:16" ht="15">
      <c r="A7" s="12"/>
      <c r="B7" s="23">
        <v>312.6</v>
      </c>
      <c r="C7" s="19" t="s">
        <v>9</v>
      </c>
      <c r="D7" s="43">
        <v>36269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36269</v>
      </c>
      <c r="O7" s="44">
        <f t="shared" si="2"/>
        <v>81.32062780269058</v>
      </c>
      <c r="P7" s="9"/>
    </row>
    <row r="8" spans="1:16" ht="15">
      <c r="A8" s="12"/>
      <c r="B8" s="23">
        <v>314.1</v>
      </c>
      <c r="C8" s="19" t="s">
        <v>10</v>
      </c>
      <c r="D8" s="43">
        <v>43915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43915</v>
      </c>
      <c r="O8" s="44">
        <f t="shared" si="2"/>
        <v>98.46412556053812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8327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8327</v>
      </c>
      <c r="O9" s="44">
        <f t="shared" si="2"/>
        <v>18.670403587443946</v>
      </c>
      <c r="P9" s="9"/>
    </row>
    <row r="10" spans="1:16" ht="15">
      <c r="A10" s="12"/>
      <c r="B10" s="23">
        <v>315</v>
      </c>
      <c r="C10" s="19" t="s">
        <v>63</v>
      </c>
      <c r="D10" s="43">
        <v>30823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30823</v>
      </c>
      <c r="O10" s="44">
        <f t="shared" si="2"/>
        <v>69.10986547085201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36066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36066</v>
      </c>
      <c r="O11" s="42">
        <f t="shared" si="2"/>
        <v>80.86547085201794</v>
      </c>
      <c r="P11" s="10"/>
    </row>
    <row r="12" spans="1:16" ht="15">
      <c r="A12" s="12"/>
      <c r="B12" s="23">
        <v>323.1</v>
      </c>
      <c r="C12" s="19" t="s">
        <v>14</v>
      </c>
      <c r="D12" s="43">
        <v>34918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34918</v>
      </c>
      <c r="O12" s="44">
        <f t="shared" si="2"/>
        <v>78.2914798206278</v>
      </c>
      <c r="P12" s="9"/>
    </row>
    <row r="13" spans="1:16" ht="15">
      <c r="A13" s="12"/>
      <c r="B13" s="23">
        <v>329</v>
      </c>
      <c r="C13" s="19" t="s">
        <v>16</v>
      </c>
      <c r="D13" s="43">
        <v>1148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1148</v>
      </c>
      <c r="O13" s="44">
        <f t="shared" si="2"/>
        <v>2.5739910313901344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SUM(D15:D20)</f>
        <v>53127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308959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362086</v>
      </c>
      <c r="O14" s="42">
        <f t="shared" si="2"/>
        <v>811.8520179372198</v>
      </c>
      <c r="P14" s="10"/>
    </row>
    <row r="15" spans="1:16" ht="15">
      <c r="A15" s="12"/>
      <c r="B15" s="23">
        <v>334.35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308959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308959</v>
      </c>
      <c r="O15" s="44">
        <f t="shared" si="2"/>
        <v>692.7331838565023</v>
      </c>
      <c r="P15" s="9"/>
    </row>
    <row r="16" spans="1:16" ht="15">
      <c r="A16" s="12"/>
      <c r="B16" s="23">
        <v>335.12</v>
      </c>
      <c r="C16" s="19" t="s">
        <v>65</v>
      </c>
      <c r="D16" s="43">
        <v>20301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20301</v>
      </c>
      <c r="O16" s="44">
        <f t="shared" si="2"/>
        <v>45.51793721973094</v>
      </c>
      <c r="P16" s="9"/>
    </row>
    <row r="17" spans="1:16" ht="15">
      <c r="A17" s="12"/>
      <c r="B17" s="23">
        <v>335.14</v>
      </c>
      <c r="C17" s="19" t="s">
        <v>66</v>
      </c>
      <c r="D17" s="43">
        <v>805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805</v>
      </c>
      <c r="O17" s="44">
        <f t="shared" si="2"/>
        <v>1.804932735426009</v>
      </c>
      <c r="P17" s="9"/>
    </row>
    <row r="18" spans="1:16" ht="15">
      <c r="A18" s="12"/>
      <c r="B18" s="23">
        <v>335.15</v>
      </c>
      <c r="C18" s="19" t="s">
        <v>67</v>
      </c>
      <c r="D18" s="43">
        <v>168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168</v>
      </c>
      <c r="O18" s="44">
        <f t="shared" si="2"/>
        <v>0.37668161434977576</v>
      </c>
      <c r="P18" s="9"/>
    </row>
    <row r="19" spans="1:16" ht="15">
      <c r="A19" s="12"/>
      <c r="B19" s="23">
        <v>335.18</v>
      </c>
      <c r="C19" s="19" t="s">
        <v>68</v>
      </c>
      <c r="D19" s="43">
        <v>18416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18416</v>
      </c>
      <c r="O19" s="44">
        <f t="shared" si="2"/>
        <v>41.2914798206278</v>
      </c>
      <c r="P19" s="9"/>
    </row>
    <row r="20" spans="1:16" ht="15">
      <c r="A20" s="12"/>
      <c r="B20" s="23">
        <v>337.4</v>
      </c>
      <c r="C20" s="19" t="s">
        <v>22</v>
      </c>
      <c r="D20" s="43">
        <v>13437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13437</v>
      </c>
      <c r="O20" s="44">
        <f t="shared" si="2"/>
        <v>30.12780269058296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147284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147284</v>
      </c>
      <c r="O21" s="42">
        <f t="shared" si="2"/>
        <v>330.23318385650225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83238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83238</v>
      </c>
      <c r="O22" s="44">
        <f t="shared" si="2"/>
        <v>186.6322869955157</v>
      </c>
      <c r="P22" s="9"/>
    </row>
    <row r="23" spans="1:16" ht="15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48410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48410</v>
      </c>
      <c r="O23" s="44">
        <f t="shared" si="2"/>
        <v>108.54260089686099</v>
      </c>
      <c r="P23" s="9"/>
    </row>
    <row r="24" spans="1:16" ht="15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15636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15636</v>
      </c>
      <c r="O24" s="44">
        <f t="shared" si="2"/>
        <v>35.05829596412556</v>
      </c>
      <c r="P24" s="9"/>
    </row>
    <row r="25" spans="1:16" ht="15.75">
      <c r="A25" s="27" t="s">
        <v>1</v>
      </c>
      <c r="B25" s="28"/>
      <c r="C25" s="29"/>
      <c r="D25" s="30">
        <f aca="true" t="shared" si="6" ref="D25:M25">SUM(D26:D27)</f>
        <v>6177</v>
      </c>
      <c r="E25" s="30">
        <f t="shared" si="6"/>
        <v>0</v>
      </c>
      <c r="F25" s="30">
        <f t="shared" si="6"/>
        <v>111</v>
      </c>
      <c r="G25" s="30">
        <f t="shared" si="6"/>
        <v>0</v>
      </c>
      <c r="H25" s="30">
        <f t="shared" si="6"/>
        <v>0</v>
      </c>
      <c r="I25" s="30">
        <f t="shared" si="6"/>
        <v>37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6325</v>
      </c>
      <c r="O25" s="42">
        <f t="shared" si="2"/>
        <v>14.181614349775785</v>
      </c>
      <c r="P25" s="10"/>
    </row>
    <row r="26" spans="1:16" ht="15">
      <c r="A26" s="12"/>
      <c r="B26" s="23">
        <v>361.1</v>
      </c>
      <c r="C26" s="19" t="s">
        <v>34</v>
      </c>
      <c r="D26" s="43">
        <v>1177</v>
      </c>
      <c r="E26" s="43">
        <v>0</v>
      </c>
      <c r="F26" s="43">
        <v>111</v>
      </c>
      <c r="G26" s="43">
        <v>0</v>
      </c>
      <c r="H26" s="43">
        <v>0</v>
      </c>
      <c r="I26" s="43">
        <v>37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1325</v>
      </c>
      <c r="O26" s="44">
        <f t="shared" si="2"/>
        <v>2.9708520179372195</v>
      </c>
      <c r="P26" s="9"/>
    </row>
    <row r="27" spans="1:16" ht="15">
      <c r="A27" s="12"/>
      <c r="B27" s="23">
        <v>362</v>
      </c>
      <c r="C27" s="19" t="s">
        <v>57</v>
      </c>
      <c r="D27" s="43">
        <v>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</v>
      </c>
      <c r="O27" s="44">
        <f t="shared" si="2"/>
        <v>11.210762331838565</v>
      </c>
      <c r="P27" s="9"/>
    </row>
    <row r="28" spans="1:16" ht="15.75">
      <c r="A28" s="27" t="s">
        <v>28</v>
      </c>
      <c r="B28" s="28"/>
      <c r="C28" s="29"/>
      <c r="D28" s="30">
        <f aca="true" t="shared" si="7" ref="D28:M28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109151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109151</v>
      </c>
      <c r="O28" s="42">
        <f t="shared" si="2"/>
        <v>244.73318385650225</v>
      </c>
      <c r="P28" s="9"/>
    </row>
    <row r="29" spans="1:16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109151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109151</v>
      </c>
      <c r="O29" s="44">
        <f t="shared" si="2"/>
        <v>244.73318385650225</v>
      </c>
      <c r="P29" s="9"/>
    </row>
    <row r="30" spans="1:119" ht="16.5" thickBot="1">
      <c r="A30" s="13" t="s">
        <v>32</v>
      </c>
      <c r="B30" s="21"/>
      <c r="C30" s="20"/>
      <c r="D30" s="14">
        <f>SUM(D5,D11,D14,D21,D25,D28)</f>
        <v>218753</v>
      </c>
      <c r="E30" s="14">
        <f aca="true" t="shared" si="8" ref="E30:M30">SUM(E5,E11,E14,E21,E25,E28)</f>
        <v>0</v>
      </c>
      <c r="F30" s="14">
        <f t="shared" si="8"/>
        <v>111</v>
      </c>
      <c r="G30" s="14">
        <f t="shared" si="8"/>
        <v>0</v>
      </c>
      <c r="H30" s="14">
        <f t="shared" si="8"/>
        <v>0</v>
      </c>
      <c r="I30" s="14">
        <f t="shared" si="8"/>
        <v>573758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792622</v>
      </c>
      <c r="O30" s="36">
        <f t="shared" si="2"/>
        <v>1777.1793721973095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80</v>
      </c>
      <c r="M32" s="45"/>
      <c r="N32" s="45"/>
      <c r="O32" s="40">
        <v>446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112031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7987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120018</v>
      </c>
      <c r="O5" s="31">
        <f aca="true" t="shared" si="2" ref="O5:O31">(N5/O$33)</f>
        <v>260.34273318872016</v>
      </c>
      <c r="P5" s="6"/>
    </row>
    <row r="6" spans="1:16" ht="15">
      <c r="A6" s="12"/>
      <c r="B6" s="23">
        <v>312.1</v>
      </c>
      <c r="C6" s="19" t="s">
        <v>8</v>
      </c>
      <c r="D6" s="43">
        <v>11070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11070</v>
      </c>
      <c r="O6" s="44">
        <f t="shared" si="2"/>
        <v>24.01301518438178</v>
      </c>
      <c r="P6" s="9"/>
    </row>
    <row r="7" spans="1:16" ht="15">
      <c r="A7" s="12"/>
      <c r="B7" s="23">
        <v>312.6</v>
      </c>
      <c r="C7" s="19" t="s">
        <v>9</v>
      </c>
      <c r="D7" s="43">
        <v>33335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33335</v>
      </c>
      <c r="O7" s="44">
        <f t="shared" si="2"/>
        <v>72.31019522776573</v>
      </c>
      <c r="P7" s="9"/>
    </row>
    <row r="8" spans="1:16" ht="15">
      <c r="A8" s="12"/>
      <c r="B8" s="23">
        <v>314.1</v>
      </c>
      <c r="C8" s="19" t="s">
        <v>10</v>
      </c>
      <c r="D8" s="43">
        <v>40428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40428</v>
      </c>
      <c r="O8" s="44">
        <f t="shared" si="2"/>
        <v>87.69631236442517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7987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7987</v>
      </c>
      <c r="O9" s="44">
        <f t="shared" si="2"/>
        <v>17.32537960954447</v>
      </c>
      <c r="P9" s="9"/>
    </row>
    <row r="10" spans="1:16" ht="15">
      <c r="A10" s="12"/>
      <c r="B10" s="23">
        <v>315</v>
      </c>
      <c r="C10" s="19" t="s">
        <v>63</v>
      </c>
      <c r="D10" s="43">
        <v>27198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27198</v>
      </c>
      <c r="O10" s="44">
        <f t="shared" si="2"/>
        <v>58.99783080260303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26823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26823</v>
      </c>
      <c r="O11" s="42">
        <f t="shared" si="2"/>
        <v>58.184381778741866</v>
      </c>
      <c r="P11" s="10"/>
    </row>
    <row r="12" spans="1:16" ht="15">
      <c r="A12" s="12"/>
      <c r="B12" s="23">
        <v>323.1</v>
      </c>
      <c r="C12" s="19" t="s">
        <v>14</v>
      </c>
      <c r="D12" s="43">
        <v>25836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25836</v>
      </c>
      <c r="O12" s="44">
        <f t="shared" si="2"/>
        <v>56.04338394793926</v>
      </c>
      <c r="P12" s="9"/>
    </row>
    <row r="13" spans="1:16" ht="15">
      <c r="A13" s="12"/>
      <c r="B13" s="23">
        <v>329</v>
      </c>
      <c r="C13" s="19" t="s">
        <v>16</v>
      </c>
      <c r="D13" s="43">
        <v>987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987</v>
      </c>
      <c r="O13" s="44">
        <f t="shared" si="2"/>
        <v>2.140997830802603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SUM(D15:D20)</f>
        <v>49290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27998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77288</v>
      </c>
      <c r="O14" s="42">
        <f t="shared" si="2"/>
        <v>167.6529284164859</v>
      </c>
      <c r="P14" s="10"/>
    </row>
    <row r="15" spans="1:16" ht="15">
      <c r="A15" s="12"/>
      <c r="B15" s="23">
        <v>334.35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27998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27998</v>
      </c>
      <c r="O15" s="44">
        <f t="shared" si="2"/>
        <v>60.73318872017354</v>
      </c>
      <c r="P15" s="9"/>
    </row>
    <row r="16" spans="1:16" ht="15">
      <c r="A16" s="12"/>
      <c r="B16" s="23">
        <v>335.12</v>
      </c>
      <c r="C16" s="19" t="s">
        <v>65</v>
      </c>
      <c r="D16" s="43">
        <v>20173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20173</v>
      </c>
      <c r="O16" s="44">
        <f t="shared" si="2"/>
        <v>43.759219088937094</v>
      </c>
      <c r="P16" s="9"/>
    </row>
    <row r="17" spans="1:16" ht="15">
      <c r="A17" s="12"/>
      <c r="B17" s="23">
        <v>335.14</v>
      </c>
      <c r="C17" s="19" t="s">
        <v>66</v>
      </c>
      <c r="D17" s="43">
        <v>1302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1302</v>
      </c>
      <c r="O17" s="44">
        <f t="shared" si="2"/>
        <v>2.824295010845987</v>
      </c>
      <c r="P17" s="9"/>
    </row>
    <row r="18" spans="1:16" ht="15">
      <c r="A18" s="12"/>
      <c r="B18" s="23">
        <v>335.15</v>
      </c>
      <c r="C18" s="19" t="s">
        <v>67</v>
      </c>
      <c r="D18" s="43">
        <v>154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154</v>
      </c>
      <c r="O18" s="44">
        <f t="shared" si="2"/>
        <v>0.33405639913232105</v>
      </c>
      <c r="P18" s="9"/>
    </row>
    <row r="19" spans="1:16" ht="15">
      <c r="A19" s="12"/>
      <c r="B19" s="23">
        <v>335.18</v>
      </c>
      <c r="C19" s="19" t="s">
        <v>68</v>
      </c>
      <c r="D19" s="43">
        <v>16757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16757</v>
      </c>
      <c r="O19" s="44">
        <f t="shared" si="2"/>
        <v>36.34924078091106</v>
      </c>
      <c r="P19" s="9"/>
    </row>
    <row r="20" spans="1:16" ht="15">
      <c r="A20" s="12"/>
      <c r="B20" s="23">
        <v>337.4</v>
      </c>
      <c r="C20" s="19" t="s">
        <v>22</v>
      </c>
      <c r="D20" s="43">
        <v>10904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10904</v>
      </c>
      <c r="O20" s="44">
        <f t="shared" si="2"/>
        <v>23.6529284164859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135232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135232</v>
      </c>
      <c r="O21" s="42">
        <f t="shared" si="2"/>
        <v>293.34490238611716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79842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79842</v>
      </c>
      <c r="O22" s="44">
        <f t="shared" si="2"/>
        <v>173.19305856832972</v>
      </c>
      <c r="P22" s="9"/>
    </row>
    <row r="23" spans="1:16" ht="15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45174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45174</v>
      </c>
      <c r="O23" s="44">
        <f t="shared" si="2"/>
        <v>97.99132321041215</v>
      </c>
      <c r="P23" s="9"/>
    </row>
    <row r="24" spans="1:16" ht="15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10216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10216</v>
      </c>
      <c r="O24" s="44">
        <f t="shared" si="2"/>
        <v>22.160520607375272</v>
      </c>
      <c r="P24" s="9"/>
    </row>
    <row r="25" spans="1:16" ht="15.75">
      <c r="A25" s="27" t="s">
        <v>1</v>
      </c>
      <c r="B25" s="28"/>
      <c r="C25" s="29"/>
      <c r="D25" s="30">
        <f aca="true" t="shared" si="6" ref="D25:M25">SUM(D26:D28)</f>
        <v>6821</v>
      </c>
      <c r="E25" s="30">
        <f t="shared" si="6"/>
        <v>0</v>
      </c>
      <c r="F25" s="30">
        <f t="shared" si="6"/>
        <v>0</v>
      </c>
      <c r="G25" s="30">
        <f t="shared" si="6"/>
        <v>19</v>
      </c>
      <c r="H25" s="30">
        <f t="shared" si="6"/>
        <v>0</v>
      </c>
      <c r="I25" s="30">
        <f t="shared" si="6"/>
        <v>44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6884</v>
      </c>
      <c r="O25" s="42">
        <f t="shared" si="2"/>
        <v>14.932754880694143</v>
      </c>
      <c r="P25" s="10"/>
    </row>
    <row r="26" spans="1:16" ht="15">
      <c r="A26" s="12"/>
      <c r="B26" s="23">
        <v>361.1</v>
      </c>
      <c r="C26" s="19" t="s">
        <v>34</v>
      </c>
      <c r="D26" s="43">
        <v>923</v>
      </c>
      <c r="E26" s="43">
        <v>0</v>
      </c>
      <c r="F26" s="43">
        <v>0</v>
      </c>
      <c r="G26" s="43">
        <v>19</v>
      </c>
      <c r="H26" s="43">
        <v>0</v>
      </c>
      <c r="I26" s="43">
        <v>44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986</v>
      </c>
      <c r="O26" s="44">
        <f t="shared" si="2"/>
        <v>2.13882863340564</v>
      </c>
      <c r="P26" s="9"/>
    </row>
    <row r="27" spans="1:16" ht="15">
      <c r="A27" s="12"/>
      <c r="B27" s="23">
        <v>362</v>
      </c>
      <c r="C27" s="19" t="s">
        <v>57</v>
      </c>
      <c r="D27" s="43">
        <v>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</v>
      </c>
      <c r="O27" s="44">
        <f t="shared" si="2"/>
        <v>10.845986984815617</v>
      </c>
      <c r="P27" s="9"/>
    </row>
    <row r="28" spans="1:16" ht="15">
      <c r="A28" s="12"/>
      <c r="B28" s="23">
        <v>369.9</v>
      </c>
      <c r="C28" s="19" t="s">
        <v>35</v>
      </c>
      <c r="D28" s="43">
        <v>898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898</v>
      </c>
      <c r="O28" s="44">
        <f t="shared" si="2"/>
        <v>1.947939262472885</v>
      </c>
      <c r="P28" s="9"/>
    </row>
    <row r="29" spans="1:16" ht="15.75">
      <c r="A29" s="27" t="s">
        <v>28</v>
      </c>
      <c r="B29" s="28"/>
      <c r="C29" s="29"/>
      <c r="D29" s="30">
        <f aca="true" t="shared" si="7" ref="D29:M29">SUM(D30:D30)</f>
        <v>0</v>
      </c>
      <c r="E29" s="30">
        <f t="shared" si="7"/>
        <v>0</v>
      </c>
      <c r="F29" s="30">
        <f t="shared" si="7"/>
        <v>0</v>
      </c>
      <c r="G29" s="30">
        <f t="shared" si="7"/>
        <v>15000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15000</v>
      </c>
      <c r="O29" s="42">
        <f t="shared" si="2"/>
        <v>32.53796095444685</v>
      </c>
      <c r="P29" s="9"/>
    </row>
    <row r="30" spans="1:16" ht="15.75" thickBot="1">
      <c r="A30" s="12"/>
      <c r="B30" s="23">
        <v>381</v>
      </c>
      <c r="C30" s="19" t="s">
        <v>36</v>
      </c>
      <c r="D30" s="43">
        <v>0</v>
      </c>
      <c r="E30" s="43">
        <v>0</v>
      </c>
      <c r="F30" s="43">
        <v>0</v>
      </c>
      <c r="G30" s="43">
        <v>15000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15000</v>
      </c>
      <c r="O30" s="44">
        <f t="shared" si="2"/>
        <v>32.53796095444685</v>
      </c>
      <c r="P30" s="9"/>
    </row>
    <row r="31" spans="1:119" ht="16.5" thickBot="1">
      <c r="A31" s="13" t="s">
        <v>32</v>
      </c>
      <c r="B31" s="21"/>
      <c r="C31" s="20"/>
      <c r="D31" s="14">
        <f>SUM(D5,D11,D14,D21,D25,D29)</f>
        <v>194965</v>
      </c>
      <c r="E31" s="14">
        <f aca="true" t="shared" si="8" ref="E31:M31">SUM(E5,E11,E14,E21,E25,E29)</f>
        <v>0</v>
      </c>
      <c r="F31" s="14">
        <f t="shared" si="8"/>
        <v>0</v>
      </c>
      <c r="G31" s="14">
        <f t="shared" si="8"/>
        <v>15019</v>
      </c>
      <c r="H31" s="14">
        <f t="shared" si="8"/>
        <v>0</v>
      </c>
      <c r="I31" s="14">
        <f t="shared" si="8"/>
        <v>171261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381245</v>
      </c>
      <c r="O31" s="36">
        <f t="shared" si="2"/>
        <v>826.9956616052061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77</v>
      </c>
      <c r="M33" s="45"/>
      <c r="N33" s="45"/>
      <c r="O33" s="40">
        <v>461</v>
      </c>
    </row>
    <row r="34" spans="1:15" ht="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103128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7855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110983</v>
      </c>
      <c r="O5" s="31">
        <f aca="true" t="shared" si="2" ref="O5:O30">(N5/O$32)</f>
        <v>249.9617117117117</v>
      </c>
      <c r="P5" s="6"/>
    </row>
    <row r="6" spans="1:16" ht="15">
      <c r="A6" s="12"/>
      <c r="B6" s="23">
        <v>312.1</v>
      </c>
      <c r="C6" s="19" t="s">
        <v>8</v>
      </c>
      <c r="D6" s="43">
        <v>10829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10829</v>
      </c>
      <c r="O6" s="44">
        <f t="shared" si="2"/>
        <v>24.38963963963964</v>
      </c>
      <c r="P6" s="9"/>
    </row>
    <row r="7" spans="1:16" ht="15">
      <c r="A7" s="12"/>
      <c r="B7" s="23">
        <v>312.6</v>
      </c>
      <c r="C7" s="19" t="s">
        <v>9</v>
      </c>
      <c r="D7" s="43">
        <v>29608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29608</v>
      </c>
      <c r="O7" s="44">
        <f t="shared" si="2"/>
        <v>66.68468468468468</v>
      </c>
      <c r="P7" s="9"/>
    </row>
    <row r="8" spans="1:16" ht="15">
      <c r="A8" s="12"/>
      <c r="B8" s="23">
        <v>314.1</v>
      </c>
      <c r="C8" s="19" t="s">
        <v>10</v>
      </c>
      <c r="D8" s="43">
        <v>39224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39224</v>
      </c>
      <c r="O8" s="44">
        <f t="shared" si="2"/>
        <v>88.34234234234235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7855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7855</v>
      </c>
      <c r="O9" s="44">
        <f t="shared" si="2"/>
        <v>17.69144144144144</v>
      </c>
      <c r="P9" s="9"/>
    </row>
    <row r="10" spans="1:16" ht="15">
      <c r="A10" s="12"/>
      <c r="B10" s="23">
        <v>315</v>
      </c>
      <c r="C10" s="19" t="s">
        <v>63</v>
      </c>
      <c r="D10" s="43">
        <v>23467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23467</v>
      </c>
      <c r="O10" s="44">
        <f t="shared" si="2"/>
        <v>52.8536036036036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28850</v>
      </c>
      <c r="E11" s="30">
        <f t="shared" si="3"/>
        <v>1500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30350</v>
      </c>
      <c r="O11" s="42">
        <f t="shared" si="2"/>
        <v>68.35585585585585</v>
      </c>
      <c r="P11" s="10"/>
    </row>
    <row r="12" spans="1:16" ht="15">
      <c r="A12" s="12"/>
      <c r="B12" s="23">
        <v>323.1</v>
      </c>
      <c r="C12" s="19" t="s">
        <v>14</v>
      </c>
      <c r="D12" s="43">
        <v>28222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28222</v>
      </c>
      <c r="O12" s="44">
        <f t="shared" si="2"/>
        <v>63.56306306306306</v>
      </c>
      <c r="P12" s="9"/>
    </row>
    <row r="13" spans="1:16" ht="15">
      <c r="A13" s="12"/>
      <c r="B13" s="23">
        <v>324.42</v>
      </c>
      <c r="C13" s="19" t="s">
        <v>64</v>
      </c>
      <c r="D13" s="43">
        <v>0</v>
      </c>
      <c r="E13" s="43">
        <v>1500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</v>
      </c>
      <c r="O13" s="44">
        <f t="shared" si="2"/>
        <v>3.3783783783783785</v>
      </c>
      <c r="P13" s="9"/>
    </row>
    <row r="14" spans="1:16" ht="15">
      <c r="A14" s="12"/>
      <c r="B14" s="23">
        <v>329</v>
      </c>
      <c r="C14" s="19" t="s">
        <v>16</v>
      </c>
      <c r="D14" s="43">
        <v>628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628</v>
      </c>
      <c r="O14" s="44">
        <f t="shared" si="2"/>
        <v>1.4144144144144144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SUM(D16:D20)</f>
        <v>49283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49283</v>
      </c>
      <c r="O15" s="42">
        <f t="shared" si="2"/>
        <v>110.99774774774775</v>
      </c>
      <c r="P15" s="10"/>
    </row>
    <row r="16" spans="1:16" ht="15">
      <c r="A16" s="12"/>
      <c r="B16" s="23">
        <v>335.12</v>
      </c>
      <c r="C16" s="19" t="s">
        <v>65</v>
      </c>
      <c r="D16" s="43">
        <v>20090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20090</v>
      </c>
      <c r="O16" s="44">
        <f t="shared" si="2"/>
        <v>45.247747747747745</v>
      </c>
      <c r="P16" s="9"/>
    </row>
    <row r="17" spans="1:16" ht="15">
      <c r="A17" s="12"/>
      <c r="B17" s="23">
        <v>335.14</v>
      </c>
      <c r="C17" s="19" t="s">
        <v>66</v>
      </c>
      <c r="D17" s="43">
        <v>1037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1037</v>
      </c>
      <c r="O17" s="44">
        <f t="shared" si="2"/>
        <v>2.3355855855855854</v>
      </c>
      <c r="P17" s="9"/>
    </row>
    <row r="18" spans="1:16" ht="15">
      <c r="A18" s="12"/>
      <c r="B18" s="23">
        <v>335.15</v>
      </c>
      <c r="C18" s="19" t="s">
        <v>67</v>
      </c>
      <c r="D18" s="43">
        <v>147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147</v>
      </c>
      <c r="O18" s="44">
        <f t="shared" si="2"/>
        <v>0.3310810810810811</v>
      </c>
      <c r="P18" s="9"/>
    </row>
    <row r="19" spans="1:16" ht="15">
      <c r="A19" s="12"/>
      <c r="B19" s="23">
        <v>335.18</v>
      </c>
      <c r="C19" s="19" t="s">
        <v>68</v>
      </c>
      <c r="D19" s="43">
        <v>15384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15384</v>
      </c>
      <c r="O19" s="44">
        <f t="shared" si="2"/>
        <v>34.648648648648646</v>
      </c>
      <c r="P19" s="9"/>
    </row>
    <row r="20" spans="1:16" ht="15">
      <c r="A20" s="12"/>
      <c r="B20" s="23">
        <v>337.4</v>
      </c>
      <c r="C20" s="19" t="s">
        <v>22</v>
      </c>
      <c r="D20" s="43">
        <v>12625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12625</v>
      </c>
      <c r="O20" s="44">
        <f t="shared" si="2"/>
        <v>28.434684684684683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141159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141159</v>
      </c>
      <c r="O21" s="42">
        <f t="shared" si="2"/>
        <v>317.9256756756757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78541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78541</v>
      </c>
      <c r="O22" s="44">
        <f t="shared" si="2"/>
        <v>176.89414414414415</v>
      </c>
      <c r="P22" s="9"/>
    </row>
    <row r="23" spans="1:16" ht="15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42693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42693</v>
      </c>
      <c r="O23" s="44">
        <f t="shared" si="2"/>
        <v>96.1554054054054</v>
      </c>
      <c r="P23" s="9"/>
    </row>
    <row r="24" spans="1:16" ht="15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19925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19925</v>
      </c>
      <c r="O24" s="44">
        <f t="shared" si="2"/>
        <v>44.876126126126124</v>
      </c>
      <c r="P24" s="9"/>
    </row>
    <row r="25" spans="1:16" ht="15.75">
      <c r="A25" s="27" t="s">
        <v>1</v>
      </c>
      <c r="B25" s="28"/>
      <c r="C25" s="29"/>
      <c r="D25" s="30">
        <f aca="true" t="shared" si="6" ref="D25:M25">SUM(D26:D27)</f>
        <v>5416</v>
      </c>
      <c r="E25" s="30">
        <f t="shared" si="6"/>
        <v>0</v>
      </c>
      <c r="F25" s="30">
        <f t="shared" si="6"/>
        <v>0</v>
      </c>
      <c r="G25" s="30">
        <f t="shared" si="6"/>
        <v>5</v>
      </c>
      <c r="H25" s="30">
        <f t="shared" si="6"/>
        <v>0</v>
      </c>
      <c r="I25" s="30">
        <f t="shared" si="6"/>
        <v>62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5483</v>
      </c>
      <c r="O25" s="42">
        <f t="shared" si="2"/>
        <v>12.3490990990991</v>
      </c>
      <c r="P25" s="10"/>
    </row>
    <row r="26" spans="1:16" ht="15">
      <c r="A26" s="12"/>
      <c r="B26" s="23">
        <v>361.1</v>
      </c>
      <c r="C26" s="19" t="s">
        <v>34</v>
      </c>
      <c r="D26" s="43">
        <v>416</v>
      </c>
      <c r="E26" s="43">
        <v>0</v>
      </c>
      <c r="F26" s="43">
        <v>0</v>
      </c>
      <c r="G26" s="43">
        <v>5</v>
      </c>
      <c r="H26" s="43">
        <v>0</v>
      </c>
      <c r="I26" s="43">
        <v>62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483</v>
      </c>
      <c r="O26" s="44">
        <f t="shared" si="2"/>
        <v>1.087837837837838</v>
      </c>
      <c r="P26" s="9"/>
    </row>
    <row r="27" spans="1:16" ht="15">
      <c r="A27" s="12"/>
      <c r="B27" s="23">
        <v>362</v>
      </c>
      <c r="C27" s="19" t="s">
        <v>57</v>
      </c>
      <c r="D27" s="43">
        <v>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</v>
      </c>
      <c r="O27" s="44">
        <f t="shared" si="2"/>
        <v>11.26126126126126</v>
      </c>
      <c r="P27" s="9"/>
    </row>
    <row r="28" spans="1:16" ht="15.75">
      <c r="A28" s="27" t="s">
        <v>28</v>
      </c>
      <c r="B28" s="28"/>
      <c r="C28" s="29"/>
      <c r="D28" s="30">
        <f aca="true" t="shared" si="7" ref="D28:M28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15000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15000</v>
      </c>
      <c r="O28" s="42">
        <f t="shared" si="2"/>
        <v>33.78378378378378</v>
      </c>
      <c r="P28" s="9"/>
    </row>
    <row r="29" spans="1:16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15000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15000</v>
      </c>
      <c r="O29" s="44">
        <f t="shared" si="2"/>
        <v>33.78378378378378</v>
      </c>
      <c r="P29" s="9"/>
    </row>
    <row r="30" spans="1:119" ht="16.5" thickBot="1">
      <c r="A30" s="13" t="s">
        <v>32</v>
      </c>
      <c r="B30" s="21"/>
      <c r="C30" s="20"/>
      <c r="D30" s="14">
        <f>SUM(D5,D11,D15,D21,D25,D28)</f>
        <v>186677</v>
      </c>
      <c r="E30" s="14">
        <f aca="true" t="shared" si="8" ref="E30:M30">SUM(E5,E11,E15,E21,E25,E28)</f>
        <v>1500</v>
      </c>
      <c r="F30" s="14">
        <f t="shared" si="8"/>
        <v>0</v>
      </c>
      <c r="G30" s="14">
        <f t="shared" si="8"/>
        <v>15005</v>
      </c>
      <c r="H30" s="14">
        <f t="shared" si="8"/>
        <v>0</v>
      </c>
      <c r="I30" s="14">
        <f t="shared" si="8"/>
        <v>149076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352258</v>
      </c>
      <c r="O30" s="36">
        <f t="shared" si="2"/>
        <v>793.3738738738739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75</v>
      </c>
      <c r="M32" s="45"/>
      <c r="N32" s="45"/>
      <c r="O32" s="40">
        <v>444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107499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7521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115020</v>
      </c>
      <c r="O5" s="31">
        <f aca="true" t="shared" si="2" ref="O5:O31">(N5/O$33)</f>
        <v>264.41379310344826</v>
      </c>
      <c r="P5" s="6"/>
    </row>
    <row r="6" spans="1:16" ht="15">
      <c r="A6" s="12"/>
      <c r="B6" s="23">
        <v>312.1</v>
      </c>
      <c r="C6" s="19" t="s">
        <v>8</v>
      </c>
      <c r="D6" s="43">
        <v>11230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11230</v>
      </c>
      <c r="O6" s="44">
        <f t="shared" si="2"/>
        <v>25.816091954022987</v>
      </c>
      <c r="P6" s="9"/>
    </row>
    <row r="7" spans="1:16" ht="15">
      <c r="A7" s="12"/>
      <c r="B7" s="23">
        <v>312.6</v>
      </c>
      <c r="C7" s="19" t="s">
        <v>9</v>
      </c>
      <c r="D7" s="43">
        <v>30285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30285</v>
      </c>
      <c r="O7" s="44">
        <f t="shared" si="2"/>
        <v>69.62068965517241</v>
      </c>
      <c r="P7" s="9"/>
    </row>
    <row r="8" spans="1:16" ht="15">
      <c r="A8" s="12"/>
      <c r="B8" s="23">
        <v>314.1</v>
      </c>
      <c r="C8" s="19" t="s">
        <v>10</v>
      </c>
      <c r="D8" s="43">
        <v>44248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44248</v>
      </c>
      <c r="O8" s="44">
        <f t="shared" si="2"/>
        <v>101.71954022988506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7521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7521</v>
      </c>
      <c r="O9" s="44">
        <f t="shared" si="2"/>
        <v>17.28965517241379</v>
      </c>
      <c r="P9" s="9"/>
    </row>
    <row r="10" spans="1:16" ht="15">
      <c r="A10" s="12"/>
      <c r="B10" s="23">
        <v>315</v>
      </c>
      <c r="C10" s="19" t="s">
        <v>63</v>
      </c>
      <c r="D10" s="43">
        <v>21736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21736</v>
      </c>
      <c r="O10" s="44">
        <f t="shared" si="2"/>
        <v>49.96781609195402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31199</v>
      </c>
      <c r="E11" s="30">
        <f t="shared" si="3"/>
        <v>3001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34200</v>
      </c>
      <c r="O11" s="42">
        <f t="shared" si="2"/>
        <v>78.62068965517241</v>
      </c>
      <c r="P11" s="10"/>
    </row>
    <row r="12" spans="1:16" ht="15">
      <c r="A12" s="12"/>
      <c r="B12" s="23">
        <v>323.1</v>
      </c>
      <c r="C12" s="19" t="s">
        <v>14</v>
      </c>
      <c r="D12" s="43">
        <v>29801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29801</v>
      </c>
      <c r="O12" s="44">
        <f t="shared" si="2"/>
        <v>68.50804597701149</v>
      </c>
      <c r="P12" s="9"/>
    </row>
    <row r="13" spans="1:16" ht="15">
      <c r="A13" s="12"/>
      <c r="B13" s="23">
        <v>324.42</v>
      </c>
      <c r="C13" s="19" t="s">
        <v>64</v>
      </c>
      <c r="D13" s="43">
        <v>0</v>
      </c>
      <c r="E13" s="43">
        <v>3001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3001</v>
      </c>
      <c r="O13" s="44">
        <f t="shared" si="2"/>
        <v>6.898850574712644</v>
      </c>
      <c r="P13" s="9"/>
    </row>
    <row r="14" spans="1:16" ht="15">
      <c r="A14" s="12"/>
      <c r="B14" s="23">
        <v>329</v>
      </c>
      <c r="C14" s="19" t="s">
        <v>16</v>
      </c>
      <c r="D14" s="43">
        <v>1398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1398</v>
      </c>
      <c r="O14" s="44">
        <f t="shared" si="2"/>
        <v>3.213793103448276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SUM(D16:D20)</f>
        <v>50719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50719</v>
      </c>
      <c r="O15" s="42">
        <f t="shared" si="2"/>
        <v>116.59540229885057</v>
      </c>
      <c r="P15" s="10"/>
    </row>
    <row r="16" spans="1:16" ht="15">
      <c r="A16" s="12"/>
      <c r="B16" s="23">
        <v>335.12</v>
      </c>
      <c r="C16" s="19" t="s">
        <v>65</v>
      </c>
      <c r="D16" s="43">
        <v>20053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20053</v>
      </c>
      <c r="O16" s="44">
        <f t="shared" si="2"/>
        <v>46.09885057471264</v>
      </c>
      <c r="P16" s="9"/>
    </row>
    <row r="17" spans="1:16" ht="15">
      <c r="A17" s="12"/>
      <c r="B17" s="23">
        <v>335.14</v>
      </c>
      <c r="C17" s="19" t="s">
        <v>66</v>
      </c>
      <c r="D17" s="43">
        <v>1389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1389</v>
      </c>
      <c r="O17" s="44">
        <f t="shared" si="2"/>
        <v>3.193103448275862</v>
      </c>
      <c r="P17" s="9"/>
    </row>
    <row r="18" spans="1:16" ht="15">
      <c r="A18" s="12"/>
      <c r="B18" s="23">
        <v>335.15</v>
      </c>
      <c r="C18" s="19" t="s">
        <v>67</v>
      </c>
      <c r="D18" s="43">
        <v>140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140</v>
      </c>
      <c r="O18" s="44">
        <f t="shared" si="2"/>
        <v>0.3218390804597701</v>
      </c>
      <c r="P18" s="9"/>
    </row>
    <row r="19" spans="1:16" ht="15">
      <c r="A19" s="12"/>
      <c r="B19" s="23">
        <v>335.18</v>
      </c>
      <c r="C19" s="19" t="s">
        <v>68</v>
      </c>
      <c r="D19" s="43">
        <v>14786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14786</v>
      </c>
      <c r="O19" s="44">
        <f t="shared" si="2"/>
        <v>33.99080459770115</v>
      </c>
      <c r="P19" s="9"/>
    </row>
    <row r="20" spans="1:16" ht="15">
      <c r="A20" s="12"/>
      <c r="B20" s="23">
        <v>337.4</v>
      </c>
      <c r="C20" s="19" t="s">
        <v>22</v>
      </c>
      <c r="D20" s="43">
        <v>14351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14351</v>
      </c>
      <c r="O20" s="44">
        <f t="shared" si="2"/>
        <v>32.99080459770115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139591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139591</v>
      </c>
      <c r="O21" s="42">
        <f t="shared" si="2"/>
        <v>320.89885057471264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75244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75244</v>
      </c>
      <c r="O22" s="44">
        <f t="shared" si="2"/>
        <v>172.97471264367817</v>
      </c>
      <c r="P22" s="9"/>
    </row>
    <row r="23" spans="1:16" ht="15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39940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39940</v>
      </c>
      <c r="O23" s="44">
        <f t="shared" si="2"/>
        <v>91.816091954023</v>
      </c>
      <c r="P23" s="9"/>
    </row>
    <row r="24" spans="1:16" ht="15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24407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24407</v>
      </c>
      <c r="O24" s="44">
        <f t="shared" si="2"/>
        <v>56.10804597701149</v>
      </c>
      <c r="P24" s="9"/>
    </row>
    <row r="25" spans="1:16" ht="15.75">
      <c r="A25" s="27" t="s">
        <v>1</v>
      </c>
      <c r="B25" s="28"/>
      <c r="C25" s="29"/>
      <c r="D25" s="30">
        <f aca="true" t="shared" si="6" ref="D25:M25">SUM(D26:D28)</f>
        <v>7035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79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7114</v>
      </c>
      <c r="O25" s="42">
        <f t="shared" si="2"/>
        <v>16.354022988505747</v>
      </c>
      <c r="P25" s="10"/>
    </row>
    <row r="26" spans="1:16" ht="15">
      <c r="A26" s="12"/>
      <c r="B26" s="23">
        <v>361.1</v>
      </c>
      <c r="C26" s="19" t="s">
        <v>34</v>
      </c>
      <c r="D26" s="43">
        <v>458</v>
      </c>
      <c r="E26" s="43">
        <v>0</v>
      </c>
      <c r="F26" s="43">
        <v>0</v>
      </c>
      <c r="G26" s="43">
        <v>0</v>
      </c>
      <c r="H26" s="43">
        <v>0</v>
      </c>
      <c r="I26" s="43">
        <v>79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537</v>
      </c>
      <c r="O26" s="44">
        <f t="shared" si="2"/>
        <v>1.2344827586206897</v>
      </c>
      <c r="P26" s="9"/>
    </row>
    <row r="27" spans="1:16" ht="15">
      <c r="A27" s="12"/>
      <c r="B27" s="23">
        <v>362</v>
      </c>
      <c r="C27" s="19" t="s">
        <v>57</v>
      </c>
      <c r="D27" s="43">
        <v>6562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6562</v>
      </c>
      <c r="O27" s="44">
        <f t="shared" si="2"/>
        <v>15.085057471264367</v>
      </c>
      <c r="P27" s="9"/>
    </row>
    <row r="28" spans="1:16" ht="15">
      <c r="A28" s="12"/>
      <c r="B28" s="23">
        <v>369.9</v>
      </c>
      <c r="C28" s="19" t="s">
        <v>35</v>
      </c>
      <c r="D28" s="43">
        <v>15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15</v>
      </c>
      <c r="O28" s="44">
        <f t="shared" si="2"/>
        <v>0.034482758620689655</v>
      </c>
      <c r="P28" s="9"/>
    </row>
    <row r="29" spans="1:16" ht="15.75">
      <c r="A29" s="27" t="s">
        <v>28</v>
      </c>
      <c r="B29" s="28"/>
      <c r="C29" s="29"/>
      <c r="D29" s="30">
        <f aca="true" t="shared" si="7" ref="D29:M29">SUM(D30:D30)</f>
        <v>0</v>
      </c>
      <c r="E29" s="30">
        <f t="shared" si="7"/>
        <v>0</v>
      </c>
      <c r="F29" s="30">
        <f t="shared" si="7"/>
        <v>0</v>
      </c>
      <c r="G29" s="30">
        <f t="shared" si="7"/>
        <v>15000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15000</v>
      </c>
      <c r="O29" s="42">
        <f t="shared" si="2"/>
        <v>34.48275862068966</v>
      </c>
      <c r="P29" s="9"/>
    </row>
    <row r="30" spans="1:16" ht="15.75" thickBot="1">
      <c r="A30" s="12"/>
      <c r="B30" s="23">
        <v>381</v>
      </c>
      <c r="C30" s="19" t="s">
        <v>36</v>
      </c>
      <c r="D30" s="43">
        <v>0</v>
      </c>
      <c r="E30" s="43">
        <v>0</v>
      </c>
      <c r="F30" s="43">
        <v>0</v>
      </c>
      <c r="G30" s="43">
        <v>15000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15000</v>
      </c>
      <c r="O30" s="44">
        <f t="shared" si="2"/>
        <v>34.48275862068966</v>
      </c>
      <c r="P30" s="9"/>
    </row>
    <row r="31" spans="1:119" ht="16.5" thickBot="1">
      <c r="A31" s="13" t="s">
        <v>32</v>
      </c>
      <c r="B31" s="21"/>
      <c r="C31" s="20"/>
      <c r="D31" s="14">
        <f>SUM(D5,D11,D15,D21,D25,D29)</f>
        <v>196452</v>
      </c>
      <c r="E31" s="14">
        <f aca="true" t="shared" si="8" ref="E31:M31">SUM(E5,E11,E15,E21,E25,E29)</f>
        <v>3001</v>
      </c>
      <c r="F31" s="14">
        <f t="shared" si="8"/>
        <v>0</v>
      </c>
      <c r="G31" s="14">
        <f t="shared" si="8"/>
        <v>15000</v>
      </c>
      <c r="H31" s="14">
        <f t="shared" si="8"/>
        <v>0</v>
      </c>
      <c r="I31" s="14">
        <f t="shared" si="8"/>
        <v>147191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361644</v>
      </c>
      <c r="O31" s="36">
        <f t="shared" si="2"/>
        <v>831.3655172413793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73</v>
      </c>
      <c r="M33" s="45"/>
      <c r="N33" s="45"/>
      <c r="O33" s="40">
        <v>435</v>
      </c>
    </row>
    <row r="34" spans="1:15" ht="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95591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7424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103015</v>
      </c>
      <c r="O5" s="31">
        <f aca="true" t="shared" si="2" ref="O5:O29">(N5/O$31)</f>
        <v>240.6892523364486</v>
      </c>
      <c r="P5" s="6"/>
    </row>
    <row r="6" spans="1:16" ht="15">
      <c r="A6" s="12"/>
      <c r="B6" s="23">
        <v>312.1</v>
      </c>
      <c r="C6" s="19" t="s">
        <v>8</v>
      </c>
      <c r="D6" s="43">
        <v>9684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9684</v>
      </c>
      <c r="O6" s="44">
        <f t="shared" si="2"/>
        <v>22.626168224299064</v>
      </c>
      <c r="P6" s="9"/>
    </row>
    <row r="7" spans="1:16" ht="15">
      <c r="A7" s="12"/>
      <c r="B7" s="23">
        <v>312.6</v>
      </c>
      <c r="C7" s="19" t="s">
        <v>9</v>
      </c>
      <c r="D7" s="43">
        <v>27991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27991</v>
      </c>
      <c r="O7" s="44">
        <f t="shared" si="2"/>
        <v>65.39953271028037</v>
      </c>
      <c r="P7" s="9"/>
    </row>
    <row r="8" spans="1:16" ht="15">
      <c r="A8" s="12"/>
      <c r="B8" s="23">
        <v>314.1</v>
      </c>
      <c r="C8" s="19" t="s">
        <v>10</v>
      </c>
      <c r="D8" s="43">
        <v>35743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35743</v>
      </c>
      <c r="O8" s="44">
        <f t="shared" si="2"/>
        <v>83.51168224299066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7424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7424</v>
      </c>
      <c r="O9" s="44">
        <f t="shared" si="2"/>
        <v>17.345794392523363</v>
      </c>
      <c r="P9" s="9"/>
    </row>
    <row r="10" spans="1:16" ht="15">
      <c r="A10" s="12"/>
      <c r="B10" s="23">
        <v>315</v>
      </c>
      <c r="C10" s="19" t="s">
        <v>63</v>
      </c>
      <c r="D10" s="43">
        <v>22173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22173</v>
      </c>
      <c r="O10" s="44">
        <f t="shared" si="2"/>
        <v>51.80607476635514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SUM(D12:D13)</f>
        <v>27596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27596</v>
      </c>
      <c r="O11" s="42">
        <f t="shared" si="2"/>
        <v>64.4766355140187</v>
      </c>
      <c r="P11" s="10"/>
    </row>
    <row r="12" spans="1:16" ht="15">
      <c r="A12" s="12"/>
      <c r="B12" s="23">
        <v>323.1</v>
      </c>
      <c r="C12" s="19" t="s">
        <v>14</v>
      </c>
      <c r="D12" s="43">
        <v>27057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27057</v>
      </c>
      <c r="O12" s="44">
        <f t="shared" si="2"/>
        <v>63.217289719626166</v>
      </c>
      <c r="P12" s="9"/>
    </row>
    <row r="13" spans="1:16" ht="15">
      <c r="A13" s="12"/>
      <c r="B13" s="23">
        <v>329</v>
      </c>
      <c r="C13" s="19" t="s">
        <v>16</v>
      </c>
      <c r="D13" s="43">
        <v>539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539</v>
      </c>
      <c r="O13" s="44">
        <f t="shared" si="2"/>
        <v>1.2593457943925233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SUM(D15:D19)</f>
        <v>47291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47291</v>
      </c>
      <c r="O14" s="42">
        <f t="shared" si="2"/>
        <v>110.49299065420561</v>
      </c>
      <c r="P14" s="10"/>
    </row>
    <row r="15" spans="1:16" ht="15">
      <c r="A15" s="12"/>
      <c r="B15" s="23">
        <v>335.12</v>
      </c>
      <c r="C15" s="19" t="s">
        <v>65</v>
      </c>
      <c r="D15" s="43">
        <v>19902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19902</v>
      </c>
      <c r="O15" s="44">
        <f t="shared" si="2"/>
        <v>46.5</v>
      </c>
      <c r="P15" s="9"/>
    </row>
    <row r="16" spans="1:16" ht="15">
      <c r="A16" s="12"/>
      <c r="B16" s="23">
        <v>335.14</v>
      </c>
      <c r="C16" s="19" t="s">
        <v>66</v>
      </c>
      <c r="D16" s="43">
        <v>1372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1372</v>
      </c>
      <c r="O16" s="44">
        <f t="shared" si="2"/>
        <v>3.205607476635514</v>
      </c>
      <c r="P16" s="9"/>
    </row>
    <row r="17" spans="1:16" ht="15">
      <c r="A17" s="12"/>
      <c r="B17" s="23">
        <v>335.15</v>
      </c>
      <c r="C17" s="19" t="s">
        <v>67</v>
      </c>
      <c r="D17" s="43">
        <v>112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</v>
      </c>
      <c r="O17" s="44">
        <f t="shared" si="2"/>
        <v>0.2616822429906542</v>
      </c>
      <c r="P17" s="9"/>
    </row>
    <row r="18" spans="1:16" ht="15">
      <c r="A18" s="12"/>
      <c r="B18" s="23">
        <v>335.18</v>
      </c>
      <c r="C18" s="19" t="s">
        <v>68</v>
      </c>
      <c r="D18" s="43">
        <v>13574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13574</v>
      </c>
      <c r="O18" s="44">
        <f t="shared" si="2"/>
        <v>31.714953271028037</v>
      </c>
      <c r="P18" s="9"/>
    </row>
    <row r="19" spans="1:16" ht="15">
      <c r="A19" s="12"/>
      <c r="B19" s="23">
        <v>337.4</v>
      </c>
      <c r="C19" s="19" t="s">
        <v>22</v>
      </c>
      <c r="D19" s="43">
        <v>12331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12331</v>
      </c>
      <c r="O19" s="44">
        <f t="shared" si="2"/>
        <v>28.810747663551403</v>
      </c>
      <c r="P19" s="9"/>
    </row>
    <row r="20" spans="1:16" ht="15.75">
      <c r="A20" s="27" t="s">
        <v>27</v>
      </c>
      <c r="B20" s="28"/>
      <c r="C20" s="29"/>
      <c r="D20" s="30">
        <f aca="true" t="shared" si="5" ref="D20:M20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124203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124203</v>
      </c>
      <c r="O20" s="42">
        <f t="shared" si="2"/>
        <v>290.19392523364485</v>
      </c>
      <c r="P20" s="10"/>
    </row>
    <row r="21" spans="1:16" ht="15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74205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74205</v>
      </c>
      <c r="O21" s="44">
        <f t="shared" si="2"/>
        <v>173.37616822429908</v>
      </c>
      <c r="P21" s="9"/>
    </row>
    <row r="22" spans="1:16" ht="15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38096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38096</v>
      </c>
      <c r="O22" s="44">
        <f t="shared" si="2"/>
        <v>89.00934579439253</v>
      </c>
      <c r="P22" s="9"/>
    </row>
    <row r="23" spans="1:16" ht="15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11902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11902</v>
      </c>
      <c r="O23" s="44">
        <f t="shared" si="2"/>
        <v>27.80841121495327</v>
      </c>
      <c r="P23" s="9"/>
    </row>
    <row r="24" spans="1:16" ht="15.75">
      <c r="A24" s="27" t="s">
        <v>1</v>
      </c>
      <c r="B24" s="28"/>
      <c r="C24" s="29"/>
      <c r="D24" s="30">
        <f aca="true" t="shared" si="6" ref="D24:M24">SUM(D25:D26)</f>
        <v>5466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103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5569</v>
      </c>
      <c r="O24" s="42">
        <f t="shared" si="2"/>
        <v>13.011682242990654</v>
      </c>
      <c r="P24" s="10"/>
    </row>
    <row r="25" spans="1:16" ht="15">
      <c r="A25" s="12"/>
      <c r="B25" s="23">
        <v>361.1</v>
      </c>
      <c r="C25" s="19" t="s">
        <v>34</v>
      </c>
      <c r="D25" s="43">
        <v>528</v>
      </c>
      <c r="E25" s="43">
        <v>0</v>
      </c>
      <c r="F25" s="43">
        <v>0</v>
      </c>
      <c r="G25" s="43">
        <v>0</v>
      </c>
      <c r="H25" s="43">
        <v>0</v>
      </c>
      <c r="I25" s="43">
        <v>103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631</v>
      </c>
      <c r="O25" s="44">
        <f t="shared" si="2"/>
        <v>1.4742990654205608</v>
      </c>
      <c r="P25" s="9"/>
    </row>
    <row r="26" spans="1:16" ht="15">
      <c r="A26" s="12"/>
      <c r="B26" s="23">
        <v>362</v>
      </c>
      <c r="C26" s="19" t="s">
        <v>57</v>
      </c>
      <c r="D26" s="43">
        <v>4938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4938</v>
      </c>
      <c r="O26" s="44">
        <f t="shared" si="2"/>
        <v>11.537383177570094</v>
      </c>
      <c r="P26" s="9"/>
    </row>
    <row r="27" spans="1:16" ht="15.75">
      <c r="A27" s="27" t="s">
        <v>28</v>
      </c>
      <c r="B27" s="28"/>
      <c r="C27" s="29"/>
      <c r="D27" s="30">
        <f aca="true" t="shared" si="7" ref="D27:M27">SUM(D28:D28)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350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350</v>
      </c>
      <c r="O27" s="42">
        <f t="shared" si="2"/>
        <v>0.8177570093457944</v>
      </c>
      <c r="P27" s="9"/>
    </row>
    <row r="28" spans="1:16" ht="15.75" thickBot="1">
      <c r="A28" s="12"/>
      <c r="B28" s="23">
        <v>381</v>
      </c>
      <c r="C28" s="19" t="s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350</v>
      </c>
      <c r="O28" s="44">
        <f t="shared" si="2"/>
        <v>0.8177570093457944</v>
      </c>
      <c r="P28" s="9"/>
    </row>
    <row r="29" spans="1:119" ht="16.5" thickBot="1">
      <c r="A29" s="13" t="s">
        <v>32</v>
      </c>
      <c r="B29" s="21"/>
      <c r="C29" s="20"/>
      <c r="D29" s="14">
        <f>SUM(D5,D11,D14,D20,D24,D27)</f>
        <v>175944</v>
      </c>
      <c r="E29" s="14">
        <f aca="true" t="shared" si="8" ref="E29:M29">SUM(E5,E11,E14,E20,E24,E27)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132080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308024</v>
      </c>
      <c r="O29" s="36">
        <f t="shared" si="2"/>
        <v>719.6822429906542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71</v>
      </c>
      <c r="M31" s="45"/>
      <c r="N31" s="45"/>
      <c r="O31" s="40">
        <v>428</v>
      </c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SUM(D6:D10)</f>
        <v>95071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7581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102652</v>
      </c>
      <c r="O5" s="31">
        <f aca="true" t="shared" si="2" ref="O5:O29">(N5/O$31)</f>
        <v>238.72558139534883</v>
      </c>
      <c r="P5" s="6"/>
    </row>
    <row r="6" spans="1:16" ht="15">
      <c r="A6" s="12"/>
      <c r="B6" s="23">
        <v>312.1</v>
      </c>
      <c r="C6" s="19" t="s">
        <v>8</v>
      </c>
      <c r="D6" s="43">
        <v>10467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10467</v>
      </c>
      <c r="O6" s="44">
        <f t="shared" si="2"/>
        <v>24.34186046511628</v>
      </c>
      <c r="P6" s="9"/>
    </row>
    <row r="7" spans="1:16" ht="15">
      <c r="A7" s="12"/>
      <c r="B7" s="23">
        <v>312.6</v>
      </c>
      <c r="C7" s="19" t="s">
        <v>9</v>
      </c>
      <c r="D7" s="43">
        <v>26623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26623</v>
      </c>
      <c r="O7" s="44">
        <f t="shared" si="2"/>
        <v>61.913953488372094</v>
      </c>
      <c r="P7" s="9"/>
    </row>
    <row r="8" spans="1:16" ht="15">
      <c r="A8" s="12"/>
      <c r="B8" s="23">
        <v>314.1</v>
      </c>
      <c r="C8" s="19" t="s">
        <v>10</v>
      </c>
      <c r="D8" s="43">
        <v>31371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31371</v>
      </c>
      <c r="O8" s="44">
        <f t="shared" si="2"/>
        <v>72.95581395348837</v>
      </c>
      <c r="P8" s="9"/>
    </row>
    <row r="9" spans="1:16" ht="15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7581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7581</v>
      </c>
      <c r="O9" s="44">
        <f t="shared" si="2"/>
        <v>17.630232558139536</v>
      </c>
      <c r="P9" s="9"/>
    </row>
    <row r="10" spans="1:16" ht="15">
      <c r="A10" s="12"/>
      <c r="B10" s="23">
        <v>315</v>
      </c>
      <c r="C10" s="19" t="s">
        <v>63</v>
      </c>
      <c r="D10" s="43">
        <v>26610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26610</v>
      </c>
      <c r="O10" s="44">
        <f t="shared" si="2"/>
        <v>61.883720930232556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SUM(D12:D14)</f>
        <v>27088</v>
      </c>
      <c r="E11" s="30">
        <f t="shared" si="3"/>
        <v>1500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28588</v>
      </c>
      <c r="O11" s="42">
        <f t="shared" si="2"/>
        <v>66.48372093023256</v>
      </c>
      <c r="P11" s="10"/>
    </row>
    <row r="12" spans="1:16" ht="15">
      <c r="A12" s="12"/>
      <c r="B12" s="23">
        <v>323.1</v>
      </c>
      <c r="C12" s="19" t="s">
        <v>14</v>
      </c>
      <c r="D12" s="43">
        <v>26551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26551</v>
      </c>
      <c r="O12" s="44">
        <f t="shared" si="2"/>
        <v>61.746511627906976</v>
      </c>
      <c r="P12" s="9"/>
    </row>
    <row r="13" spans="1:16" ht="15">
      <c r="A13" s="12"/>
      <c r="B13" s="23">
        <v>324.42</v>
      </c>
      <c r="C13" s="19" t="s">
        <v>64</v>
      </c>
      <c r="D13" s="43">
        <v>0</v>
      </c>
      <c r="E13" s="43">
        <v>1500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</v>
      </c>
      <c r="O13" s="44">
        <f t="shared" si="2"/>
        <v>3.488372093023256</v>
      </c>
      <c r="P13" s="9"/>
    </row>
    <row r="14" spans="1:16" ht="15">
      <c r="A14" s="12"/>
      <c r="B14" s="23">
        <v>329</v>
      </c>
      <c r="C14" s="19" t="s">
        <v>16</v>
      </c>
      <c r="D14" s="43">
        <v>537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537</v>
      </c>
      <c r="O14" s="44">
        <f t="shared" si="2"/>
        <v>1.2488372093023257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SUM(D16:D20)</f>
        <v>44845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44845</v>
      </c>
      <c r="O15" s="42">
        <f t="shared" si="2"/>
        <v>104.29069767441861</v>
      </c>
      <c r="P15" s="10"/>
    </row>
    <row r="16" spans="1:16" ht="15">
      <c r="A16" s="12"/>
      <c r="B16" s="23">
        <v>335.12</v>
      </c>
      <c r="C16" s="19" t="s">
        <v>65</v>
      </c>
      <c r="D16" s="43">
        <v>19963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19963</v>
      </c>
      <c r="O16" s="44">
        <f t="shared" si="2"/>
        <v>46.425581395348836</v>
      </c>
      <c r="P16" s="9"/>
    </row>
    <row r="17" spans="1:16" ht="15">
      <c r="A17" s="12"/>
      <c r="B17" s="23">
        <v>335.14</v>
      </c>
      <c r="C17" s="19" t="s">
        <v>66</v>
      </c>
      <c r="D17" s="43">
        <v>2087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2087</v>
      </c>
      <c r="O17" s="44">
        <f t="shared" si="2"/>
        <v>4.8534883720930235</v>
      </c>
      <c r="P17" s="9"/>
    </row>
    <row r="18" spans="1:16" ht="15">
      <c r="A18" s="12"/>
      <c r="B18" s="23">
        <v>335.15</v>
      </c>
      <c r="C18" s="19" t="s">
        <v>67</v>
      </c>
      <c r="D18" s="43">
        <v>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</v>
      </c>
      <c r="O18" s="44">
        <f t="shared" si="2"/>
        <v>0.19534883720930232</v>
      </c>
      <c r="P18" s="9"/>
    </row>
    <row r="19" spans="1:16" ht="15">
      <c r="A19" s="12"/>
      <c r="B19" s="23">
        <v>335.18</v>
      </c>
      <c r="C19" s="19" t="s">
        <v>68</v>
      </c>
      <c r="D19" s="43">
        <v>13095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13095</v>
      </c>
      <c r="O19" s="44">
        <f t="shared" si="2"/>
        <v>30.453488372093023</v>
      </c>
      <c r="P19" s="9"/>
    </row>
    <row r="20" spans="1:16" ht="15">
      <c r="A20" s="12"/>
      <c r="B20" s="23">
        <v>337.4</v>
      </c>
      <c r="C20" s="19" t="s">
        <v>22</v>
      </c>
      <c r="D20" s="43">
        <v>9616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9616</v>
      </c>
      <c r="O20" s="44">
        <f t="shared" si="2"/>
        <v>22.36279069767442</v>
      </c>
      <c r="P20" s="9"/>
    </row>
    <row r="21" spans="1:16" ht="15.75">
      <c r="A21" s="27" t="s">
        <v>27</v>
      </c>
      <c r="B21" s="28"/>
      <c r="C21" s="29"/>
      <c r="D21" s="30">
        <f aca="true" t="shared" si="5" ref="D21:M21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149778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149778</v>
      </c>
      <c r="O21" s="42">
        <f t="shared" si="2"/>
        <v>348.3209302325581</v>
      </c>
      <c r="P21" s="10"/>
    </row>
    <row r="22" spans="1:16" ht="15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76238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76238</v>
      </c>
      <c r="O22" s="44">
        <f t="shared" si="2"/>
        <v>177.29767441860466</v>
      </c>
      <c r="P22" s="9"/>
    </row>
    <row r="23" spans="1:16" ht="15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38575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38575</v>
      </c>
      <c r="O23" s="44">
        <f t="shared" si="2"/>
        <v>89.70930232558139</v>
      </c>
      <c r="P23" s="9"/>
    </row>
    <row r="24" spans="1:16" ht="15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34965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34965</v>
      </c>
      <c r="O24" s="44">
        <f t="shared" si="2"/>
        <v>81.31395348837209</v>
      </c>
      <c r="P24" s="9"/>
    </row>
    <row r="25" spans="1:16" ht="15.75">
      <c r="A25" s="27" t="s">
        <v>1</v>
      </c>
      <c r="B25" s="28"/>
      <c r="C25" s="29"/>
      <c r="D25" s="30">
        <f aca="true" t="shared" si="6" ref="D25:M25">SUM(D26:D28)</f>
        <v>1317</v>
      </c>
      <c r="E25" s="30">
        <f t="shared" si="6"/>
        <v>1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48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1366</v>
      </c>
      <c r="O25" s="42">
        <f t="shared" si="2"/>
        <v>3.1767441860465118</v>
      </c>
      <c r="P25" s="10"/>
    </row>
    <row r="26" spans="1:16" ht="15">
      <c r="A26" s="12"/>
      <c r="B26" s="23">
        <v>361.1</v>
      </c>
      <c r="C26" s="19" t="s">
        <v>34</v>
      </c>
      <c r="D26" s="43">
        <v>637</v>
      </c>
      <c r="E26" s="43">
        <v>1</v>
      </c>
      <c r="F26" s="43">
        <v>0</v>
      </c>
      <c r="G26" s="43">
        <v>0</v>
      </c>
      <c r="H26" s="43">
        <v>0</v>
      </c>
      <c r="I26" s="43">
        <v>48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686</v>
      </c>
      <c r="O26" s="44">
        <f t="shared" si="2"/>
        <v>1.5953488372093023</v>
      </c>
      <c r="P26" s="9"/>
    </row>
    <row r="27" spans="1:16" ht="15">
      <c r="A27" s="12"/>
      <c r="B27" s="23">
        <v>362</v>
      </c>
      <c r="C27" s="19" t="s">
        <v>57</v>
      </c>
      <c r="D27" s="43">
        <v>417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417</v>
      </c>
      <c r="O27" s="44">
        <f t="shared" si="2"/>
        <v>0.9697674418604652</v>
      </c>
      <c r="P27" s="9"/>
    </row>
    <row r="28" spans="1:16" ht="15.75" thickBot="1">
      <c r="A28" s="12"/>
      <c r="B28" s="23">
        <v>369.9</v>
      </c>
      <c r="C28" s="19" t="s">
        <v>35</v>
      </c>
      <c r="D28" s="43">
        <v>263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263</v>
      </c>
      <c r="O28" s="44">
        <f t="shared" si="2"/>
        <v>0.6116279069767442</v>
      </c>
      <c r="P28" s="9"/>
    </row>
    <row r="29" spans="1:119" ht="16.5" thickBot="1">
      <c r="A29" s="13" t="s">
        <v>32</v>
      </c>
      <c r="B29" s="21"/>
      <c r="C29" s="20"/>
      <c r="D29" s="14">
        <f>SUM(D5,D11,D15,D21,D25)</f>
        <v>168321</v>
      </c>
      <c r="E29" s="14">
        <f aca="true" t="shared" si="7" ref="E29:M29">SUM(E5,E11,E15,E21,E25)</f>
        <v>1501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157407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327229</v>
      </c>
      <c r="O29" s="36">
        <f t="shared" si="2"/>
        <v>760.9976744186047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69</v>
      </c>
      <c r="M31" s="45"/>
      <c r="N31" s="45"/>
      <c r="O31" s="40">
        <v>430</v>
      </c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2022-11-15T17:20:20Z</cp:lastPrinted>
  <dcterms:created xsi:type="dcterms:W3CDTF">2000-08-31T21:26:31Z</dcterms:created>
  <dcterms:modified xsi:type="dcterms:W3CDTF">2022-11-15T17:20:22Z</dcterms:modified>
  <cp:category/>
  <cp:version/>
  <cp:contentType/>
  <cp:contentStatus/>
</cp:coreProperties>
</file>