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'2007'!$A$1:$O$25</definedName>
    <definedName name="_xlnm.Print_Area" localSheetId="13">'2008'!$A$1:$O$29</definedName>
    <definedName name="_xlnm.Print_Area" localSheetId="12">'2009'!$A$1:$O$27</definedName>
    <definedName name="_xlnm.Print_Area" localSheetId="11">'2010'!$A$1:$O$27</definedName>
    <definedName name="_xlnm.Print_Area" localSheetId="10">'2011'!$A$1:$O$27</definedName>
    <definedName name="_xlnm.Print_Area" localSheetId="9">'2012'!$A$1:$O$29</definedName>
    <definedName name="_xlnm.Print_Area" localSheetId="8">'2013'!$A$1:$O$20</definedName>
    <definedName name="_xlnm.Print_Area" localSheetId="7">'2014'!$A$1:$O$22</definedName>
    <definedName name="_xlnm.Print_Area" localSheetId="6">'2015'!$A$1:$O$26</definedName>
    <definedName name="_xlnm.Print_Area" localSheetId="5">'2016'!$A$1:$O$26</definedName>
    <definedName name="_xlnm.Print_Area" localSheetId="4">'2017'!$A$1:$O$24</definedName>
    <definedName name="_xlnm.Print_Area" localSheetId="3">'2018'!$A$1:$O$24</definedName>
    <definedName name="_xlnm.Print_Area" localSheetId="2">'2019'!$A$1:$O$24</definedName>
    <definedName name="_xlnm.Print_Area" localSheetId="1">'2020'!$A$1:$O$24</definedName>
    <definedName name="_xlnm.Print_Area" localSheetId="0">'2021'!$A$1:$P$22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<sst xmlns="http://schemas.openxmlformats.org/spreadsheetml/2006/main" count="557" uniqueCount="84">
  <si>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</si>
  <si>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</si>
  <si>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</si>
  <si>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</si>
  <si>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</si>
  <si>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</si>
  <si>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</si>
  <si>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</si>
  <si>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</si>
  <si>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</si>
  <si>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</si>
  <si>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</si>
  <si>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</si>
  <si>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</si>
  <si>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</si>
  <si>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</si>
  <si>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</si>
  <si>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</si>
  <si>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</si>
  <si>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</si>
  <si>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</si>
  <si>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</si>
  <si>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</si>
  <si>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</si>
  <si>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Other General Government Services</t>
  </si>
  <si>
    <t>Physical Environment</t>
  </si>
  <si>
    <t>Water Utility Services</t>
  </si>
  <si>
    <t>Sewer / Wastewater Services</t>
  </si>
  <si>
    <t>Transportation</t>
  </si>
  <si>
    <t>Road and Street Facilities</t>
  </si>
  <si>
    <t>Culture / Recreation</t>
  </si>
  <si>
    <t>Parks and Recreation</t>
  </si>
  <si>
    <t>Special Recreation Facilities</t>
  </si>
  <si>
    <t>Inter-Fund Group Transfers Out</t>
  </si>
  <si>
    <t>Extraordinary Items (Loss)</t>
  </si>
  <si>
    <t>Other Uses and Non-Operating</t>
  </si>
  <si>
    <t>2009 Municipal Population:</t>
  </si>
  <si>
    <t>Glen St. Mary Expenditures Reported by Account Code and Fund Type</t>
  </si>
  <si>
    <t>Local Fiscal Year Ended September 30, 2010</t>
  </si>
  <si>
    <t>Human Services</t>
  </si>
  <si>
    <t>Health Services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</si>
  <si>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</si>
  <si>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</si>
  <si>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</si>
  <si>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Public Safety</t>
  </si>
  <si>
    <t>Protective Inspections</t>
  </si>
  <si>
    <t>2011 Municipal Population:</t>
  </si>
  <si>
    <t>Local Fiscal Year Ended September 30, 2012</t>
  </si>
  <si>
    <t>Law Enforcement</t>
  </si>
  <si>
    <t>Fire Control</t>
  </si>
  <si>
    <t>Emergency and Disaster Relief Services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</si>
  <si>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</si>
  <si>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</si>
  <si>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</si>
  <si>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</si>
  <si>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</si>
  <si>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</si>
  <si>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</si>
  <si>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Road / Street Facilities</t>
  </si>
  <si>
    <t>Other Uses</t>
  </si>
  <si>
    <t>Interfund Transfers Out</t>
  </si>
  <si>
    <t>2014 Municipal Population:</t>
  </si>
  <si>
    <t>Local Fiscal Year Ended September 30, 2007</t>
  </si>
  <si>
    <t>2007 Municipal Population:</t>
  </si>
  <si>
    <t>Local Fiscal Year Ended September 30, 2015</t>
  </si>
  <si>
    <t>Health</t>
  </si>
  <si>
    <t>Charter Schools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</si>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</sst>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  <numFmt numFmtId="169" formatCode="[$-10409]#,##0;\(#,##0\)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22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8" ht="24" thickBot="1">
      <c r="A2" s="100" t="s">
        <v>78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8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79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80</v>
      </c>
      <c r="N4" s="32" t="s">
        <v>5</v>
      </c>
      <c r="O4" s="32" t="s">
        <v>81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SUM(D6:D10)</f>
        <v>182534</v>
      </c>
      <c r="E5" s="24">
        <f>SUM(E6:E10)</f>
        <v>0</v>
      </c>
      <c r="F5" s="24">
        <f>SUM(F6:F10)</f>
        <v>0</v>
      </c>
      <c r="G5" s="24">
        <f>SUM(G6:G10)</f>
        <v>0</v>
      </c>
      <c r="H5" s="24">
        <f>SUM(H6:H10)</f>
        <v>0</v>
      </c>
      <c r="I5" s="24">
        <f>SUM(I6:I10)</f>
        <v>7320</v>
      </c>
      <c r="J5" s="24">
        <f>SUM(J6:J10)</f>
        <v>0</v>
      </c>
      <c r="K5" s="24">
        <f>SUM(K6:K10)</f>
        <v>0</v>
      </c>
      <c r="L5" s="24">
        <f>SUM(L6:L10)</f>
        <v>0</v>
      </c>
      <c r="M5" s="24">
        <f>SUM(M6:M10)</f>
        <v>0</v>
      </c>
      <c r="N5" s="24">
        <f>SUM(N6:N10)</f>
        <v>0</v>
      </c>
      <c r="O5" s="25">
        <f>SUM(D5:N5)</f>
        <v>189854</v>
      </c>
      <c r="P5" s="30">
        <f>(O5/P$20)</f>
        <v>398.8529411764706</v>
      </c>
      <c r="Q5" s="6"/>
    </row>
    <row r="6" spans="1:17" ht="15">
      <c r="A6" s="12"/>
      <c r="B6" s="42">
        <v>511</v>
      </c>
      <c r="C6" s="19" t="s">
        <v>19</v>
      </c>
      <c r="D6" s="43">
        <v>14231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14231</v>
      </c>
      <c r="P6" s="44">
        <f>(O6/P$20)</f>
        <v>29.897058823529413</v>
      </c>
      <c r="Q6" s="9"/>
    </row>
    <row r="7" spans="1:17" ht="15">
      <c r="A7" s="12"/>
      <c r="B7" s="42">
        <v>512</v>
      </c>
      <c r="C7" s="19" t="s">
        <v>20</v>
      </c>
      <c r="D7" s="43">
        <v>59650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>SUM(D7:N7)</f>
        <v>59650</v>
      </c>
      <c r="P7" s="44">
        <f>(O7/P$20)</f>
        <v>125.31512605042016</v>
      </c>
      <c r="Q7" s="9"/>
    </row>
    <row r="8" spans="1:17" ht="15">
      <c r="A8" s="12"/>
      <c r="B8" s="42">
        <v>513</v>
      </c>
      <c r="C8" s="19" t="s">
        <v>21</v>
      </c>
      <c r="D8" s="43">
        <v>5024</v>
      </c>
      <c r="E8" s="43">
        <v>0</v>
      </c>
      <c r="F8" s="43">
        <v>0</v>
      </c>
      <c r="G8" s="43">
        <v>0</v>
      </c>
      <c r="H8" s="43">
        <v>0</v>
      </c>
      <c r="I8" s="43">
        <v>7320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>SUM(D8:N8)</f>
        <v>12344</v>
      </c>
      <c r="P8" s="44">
        <f>(O8/P$20)</f>
        <v>25.932773109243698</v>
      </c>
      <c r="Q8" s="9"/>
    </row>
    <row r="9" spans="1:17" ht="15">
      <c r="A9" s="12"/>
      <c r="B9" s="42">
        <v>514</v>
      </c>
      <c r="C9" s="19" t="s">
        <v>22</v>
      </c>
      <c r="D9" s="43">
        <v>8612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>SUM(D9:N9)</f>
        <v>8612</v>
      </c>
      <c r="P9" s="44">
        <f>(O9/P$20)</f>
        <v>18.092436974789916</v>
      </c>
      <c r="Q9" s="9"/>
    </row>
    <row r="10" spans="1:17" ht="15">
      <c r="A10" s="12"/>
      <c r="B10" s="42">
        <v>519</v>
      </c>
      <c r="C10" s="19" t="s">
        <v>24</v>
      </c>
      <c r="D10" s="43">
        <v>95017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>SUM(D10:N10)</f>
        <v>95017</v>
      </c>
      <c r="P10" s="44">
        <f>(O10/P$20)</f>
        <v>199.6155462184874</v>
      </c>
      <c r="Q10" s="9"/>
    </row>
    <row r="11" spans="1:17" ht="15.75">
      <c r="A11" s="26" t="s">
        <v>25</v>
      </c>
      <c r="B11" s="27"/>
      <c r="C11" s="28"/>
      <c r="D11" s="29">
        <f>SUM(D12:D13)</f>
        <v>0</v>
      </c>
      <c r="E11" s="29">
        <f>SUM(E12:E13)</f>
        <v>0</v>
      </c>
      <c r="F11" s="29">
        <f>SUM(F12:F13)</f>
        <v>0</v>
      </c>
      <c r="G11" s="29">
        <f>SUM(G12:G13)</f>
        <v>0</v>
      </c>
      <c r="H11" s="29">
        <f>SUM(H12:H13)</f>
        <v>0</v>
      </c>
      <c r="I11" s="29">
        <f>SUM(I12:I13)</f>
        <v>273513</v>
      </c>
      <c r="J11" s="29">
        <f>SUM(J12:J13)</f>
        <v>0</v>
      </c>
      <c r="K11" s="29">
        <f>SUM(K12:K13)</f>
        <v>0</v>
      </c>
      <c r="L11" s="29">
        <f>SUM(L12:L13)</f>
        <v>0</v>
      </c>
      <c r="M11" s="29">
        <f>SUM(M12:M13)</f>
        <v>0</v>
      </c>
      <c r="N11" s="29">
        <f>SUM(N12:N13)</f>
        <v>0</v>
      </c>
      <c r="O11" s="40">
        <f>SUM(D11:N11)</f>
        <v>273513</v>
      </c>
      <c r="P11" s="41">
        <f>(O11/P$20)</f>
        <v>574.6071428571429</v>
      </c>
      <c r="Q11" s="10"/>
    </row>
    <row r="12" spans="1:17" ht="15">
      <c r="A12" s="12"/>
      <c r="B12" s="42">
        <v>533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187755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>SUM(D12:N12)</f>
        <v>187755</v>
      </c>
      <c r="P12" s="44">
        <f>(O12/P$20)</f>
        <v>394.4432773109244</v>
      </c>
      <c r="Q12" s="9"/>
    </row>
    <row r="13" spans="1:17" ht="15">
      <c r="A13" s="12"/>
      <c r="B13" s="42">
        <v>535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85758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85758</v>
      </c>
      <c r="P13" s="44">
        <f>(O13/P$20)</f>
        <v>180.1638655462185</v>
      </c>
      <c r="Q13" s="9"/>
    </row>
    <row r="14" spans="1:17" ht="15.75">
      <c r="A14" s="26" t="s">
        <v>28</v>
      </c>
      <c r="B14" s="27"/>
      <c r="C14" s="28"/>
      <c r="D14" s="29">
        <f>SUM(D15:D15)</f>
        <v>7395</v>
      </c>
      <c r="E14" s="29">
        <f>SUM(E15:E15)</f>
        <v>0</v>
      </c>
      <c r="F14" s="29">
        <f>SUM(F15:F15)</f>
        <v>0</v>
      </c>
      <c r="G14" s="29">
        <f>SUM(G15:G15)</f>
        <v>0</v>
      </c>
      <c r="H14" s="29">
        <f>SUM(H15:H15)</f>
        <v>0</v>
      </c>
      <c r="I14" s="29">
        <f>SUM(I15:I15)</f>
        <v>0</v>
      </c>
      <c r="J14" s="29">
        <f>SUM(J15:J15)</f>
        <v>0</v>
      </c>
      <c r="K14" s="29">
        <f>SUM(K15:K15)</f>
        <v>0</v>
      </c>
      <c r="L14" s="29">
        <f>SUM(L15:L15)</f>
        <v>0</v>
      </c>
      <c r="M14" s="29">
        <f>SUM(M15:M15)</f>
        <v>0</v>
      </c>
      <c r="N14" s="29">
        <f>SUM(N15:N15)</f>
        <v>0</v>
      </c>
      <c r="O14" s="29">
        <f>SUM(D14:N14)</f>
        <v>7395</v>
      </c>
      <c r="P14" s="41">
        <f>(O14/P$20)</f>
        <v>15.535714285714286</v>
      </c>
      <c r="Q14" s="10"/>
    </row>
    <row r="15" spans="1:17" ht="15">
      <c r="A15" s="12"/>
      <c r="B15" s="42">
        <v>541</v>
      </c>
      <c r="C15" s="19" t="s">
        <v>29</v>
      </c>
      <c r="D15" s="43">
        <v>7395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>SUM(D15:N15)</f>
        <v>7395</v>
      </c>
      <c r="P15" s="44">
        <f>(O15/P$20)</f>
        <v>15.535714285714286</v>
      </c>
      <c r="Q15" s="9"/>
    </row>
    <row r="16" spans="1:17" ht="15.75">
      <c r="A16" s="26" t="s">
        <v>35</v>
      </c>
      <c r="B16" s="27"/>
      <c r="C16" s="28"/>
      <c r="D16" s="29">
        <f>SUM(D17:D17)</f>
        <v>10000</v>
      </c>
      <c r="E16" s="29">
        <f>SUM(E17:E17)</f>
        <v>0</v>
      </c>
      <c r="F16" s="29">
        <f>SUM(F17:F17)</f>
        <v>0</v>
      </c>
      <c r="G16" s="29">
        <f>SUM(G17:G17)</f>
        <v>35000</v>
      </c>
      <c r="H16" s="29">
        <f>SUM(H17:H17)</f>
        <v>0</v>
      </c>
      <c r="I16" s="29">
        <f>SUM(I17:I17)</f>
        <v>5000</v>
      </c>
      <c r="J16" s="29">
        <f>SUM(J17:J17)</f>
        <v>0</v>
      </c>
      <c r="K16" s="29">
        <f>SUM(K17:K17)</f>
        <v>0</v>
      </c>
      <c r="L16" s="29">
        <f>SUM(L17:L17)</f>
        <v>0</v>
      </c>
      <c r="M16" s="29">
        <f>SUM(M17:M17)</f>
        <v>0</v>
      </c>
      <c r="N16" s="29">
        <f>SUM(N17:N17)</f>
        <v>0</v>
      </c>
      <c r="O16" s="29">
        <f>SUM(D16:N16)</f>
        <v>50000</v>
      </c>
      <c r="P16" s="41">
        <f>(O16/P$20)</f>
        <v>105.04201680672269</v>
      </c>
      <c r="Q16" s="9"/>
    </row>
    <row r="17" spans="1:17" ht="15.75" thickBot="1">
      <c r="A17" s="12"/>
      <c r="B17" s="42">
        <v>581</v>
      </c>
      <c r="C17" s="19" t="s">
        <v>82</v>
      </c>
      <c r="D17" s="43">
        <v>10000</v>
      </c>
      <c r="E17" s="43">
        <v>0</v>
      </c>
      <c r="F17" s="43">
        <v>0</v>
      </c>
      <c r="G17" s="43">
        <v>35000</v>
      </c>
      <c r="H17" s="43">
        <v>0</v>
      </c>
      <c r="I17" s="43">
        <v>5000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>SUM(D17:N17)</f>
        <v>50000</v>
      </c>
      <c r="P17" s="44">
        <f>(O17/P$20)</f>
        <v>105.04201680672269</v>
      </c>
      <c r="Q17" s="9"/>
    </row>
    <row r="18" spans="1:120" ht="16.5" thickBot="1">
      <c r="A18" s="13" t="s">
        <v>10</v>
      </c>
      <c r="B18" s="21"/>
      <c r="C18" s="20"/>
      <c r="D18" s="14">
        <f>SUM(D5,D11,D14,D16)</f>
        <v>199929</v>
      </c>
      <c r="E18" s="14">
        <f aca="true" t="shared" si="0" ref="E18:N18">SUM(E5,E11,E14,E16)</f>
        <v>0</v>
      </c>
      <c r="F18" s="14">
        <f t="shared" si="0"/>
        <v>0</v>
      </c>
      <c r="G18" s="14">
        <f t="shared" si="0"/>
        <v>35000</v>
      </c>
      <c r="H18" s="14">
        <f t="shared" si="0"/>
        <v>0</v>
      </c>
      <c r="I18" s="14">
        <f t="shared" si="0"/>
        <v>285833</v>
      </c>
      <c r="J18" s="14">
        <f t="shared" si="0"/>
        <v>0</v>
      </c>
      <c r="K18" s="14">
        <f t="shared" si="0"/>
        <v>0</v>
      </c>
      <c r="L18" s="14">
        <f t="shared" si="0"/>
        <v>0</v>
      </c>
      <c r="M18" s="14">
        <f t="shared" si="0"/>
        <v>0</v>
      </c>
      <c r="N18" s="14">
        <f t="shared" si="0"/>
        <v>0</v>
      </c>
      <c r="O18" s="14">
        <f>SUM(D18:N18)</f>
        <v>520762</v>
      </c>
      <c r="P18" s="35">
        <f>(O18/P$20)</f>
        <v>1094.0378151260504</v>
      </c>
      <c r="Q18" s="6"/>
      <c r="R18" s="2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</row>
    <row r="19" spans="1:16" ht="15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8"/>
    </row>
    <row r="20" spans="1:16" ht="15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38"/>
      <c r="M20" s="90" t="s">
        <v>83</v>
      </c>
      <c r="N20" s="90"/>
      <c r="O20" s="90"/>
      <c r="P20" s="39">
        <v>476</v>
      </c>
    </row>
    <row r="21" spans="1:16" ht="15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3"/>
    </row>
    <row r="22" spans="1:16" ht="15.75" customHeight="1" thickBot="1">
      <c r="A22" s="94" t="s">
        <v>42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6"/>
    </row>
  </sheetData>
  <sheetProtection/>
  <mergeCells count="10">
    <mergeCell ref="M20:O20"/>
    <mergeCell ref="A21:P21"/>
    <mergeCell ref="A22:P2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162478</v>
      </c>
      <c r="E5" s="24">
        <f t="shared" si="0"/>
        <v>1470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5">SUM(D5:M5)</f>
        <v>163948</v>
      </c>
      <c r="O5" s="30">
        <f aca="true" t="shared" si="2" ref="O5:O25">(N5/O$27)</f>
        <v>383.05607476635515</v>
      </c>
      <c r="P5" s="6"/>
    </row>
    <row r="6" spans="1:16" ht="15">
      <c r="A6" s="12"/>
      <c r="B6" s="42">
        <v>511</v>
      </c>
      <c r="C6" s="19" t="s">
        <v>19</v>
      </c>
      <c r="D6" s="43">
        <v>10116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10116</v>
      </c>
      <c r="O6" s="44">
        <f t="shared" si="2"/>
        <v>23.635514018691588</v>
      </c>
      <c r="P6" s="9"/>
    </row>
    <row r="7" spans="1:16" ht="15">
      <c r="A7" s="12"/>
      <c r="B7" s="42">
        <v>512</v>
      </c>
      <c r="C7" s="19" t="s">
        <v>20</v>
      </c>
      <c r="D7" s="43">
        <v>45980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45980</v>
      </c>
      <c r="O7" s="44">
        <f t="shared" si="2"/>
        <v>107.42990654205607</v>
      </c>
      <c r="P7" s="9"/>
    </row>
    <row r="8" spans="1:16" ht="15">
      <c r="A8" s="12"/>
      <c r="B8" s="42">
        <v>513</v>
      </c>
      <c r="C8" s="19" t="s">
        <v>21</v>
      </c>
      <c r="D8" s="43">
        <v>4480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4480</v>
      </c>
      <c r="O8" s="44">
        <f t="shared" si="2"/>
        <v>10.467289719626168</v>
      </c>
      <c r="P8" s="9"/>
    </row>
    <row r="9" spans="1:16" ht="15">
      <c r="A9" s="12"/>
      <c r="B9" s="42">
        <v>514</v>
      </c>
      <c r="C9" s="19" t="s">
        <v>22</v>
      </c>
      <c r="D9" s="43">
        <v>6649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6649</v>
      </c>
      <c r="O9" s="44">
        <f t="shared" si="2"/>
        <v>15.535046728971963</v>
      </c>
      <c r="P9" s="9"/>
    </row>
    <row r="10" spans="1:16" ht="15">
      <c r="A10" s="12"/>
      <c r="B10" s="42">
        <v>515</v>
      </c>
      <c r="C10" s="19" t="s">
        <v>23</v>
      </c>
      <c r="D10" s="43">
        <v>609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609</v>
      </c>
      <c r="O10" s="44">
        <f t="shared" si="2"/>
        <v>1.4228971962616823</v>
      </c>
      <c r="P10" s="9"/>
    </row>
    <row r="11" spans="1:16" ht="15">
      <c r="A11" s="12"/>
      <c r="B11" s="42">
        <v>519</v>
      </c>
      <c r="C11" s="19" t="s">
        <v>24</v>
      </c>
      <c r="D11" s="43">
        <v>94644</v>
      </c>
      <c r="E11" s="43">
        <v>1470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96114</v>
      </c>
      <c r="O11" s="44">
        <f t="shared" si="2"/>
        <v>224.56542056074767</v>
      </c>
      <c r="P11" s="9"/>
    </row>
    <row r="12" spans="1:16" ht="15.75">
      <c r="A12" s="26" t="s">
        <v>44</v>
      </c>
      <c r="B12" s="27"/>
      <c r="C12" s="28"/>
      <c r="D12" s="29">
        <f aca="true" t="shared" si="3" ref="D12:M12">SUM(D13:D15)</f>
        <v>0</v>
      </c>
      <c r="E12" s="29">
        <f t="shared" si="3"/>
        <v>4312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4312</v>
      </c>
      <c r="O12" s="41">
        <f t="shared" si="2"/>
        <v>10.074766355140186</v>
      </c>
      <c r="P12" s="10"/>
    </row>
    <row r="13" spans="1:16" ht="15">
      <c r="A13" s="12"/>
      <c r="B13" s="42">
        <v>521</v>
      </c>
      <c r="C13" s="19" t="s">
        <v>48</v>
      </c>
      <c r="D13" s="43">
        <v>0</v>
      </c>
      <c r="E13" s="43">
        <v>1960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1960</v>
      </c>
      <c r="O13" s="44">
        <f t="shared" si="2"/>
        <v>4.579439252336448</v>
      </c>
      <c r="P13" s="9"/>
    </row>
    <row r="14" spans="1:16" ht="15">
      <c r="A14" s="12"/>
      <c r="B14" s="42">
        <v>522</v>
      </c>
      <c r="C14" s="19" t="s">
        <v>49</v>
      </c>
      <c r="D14" s="43">
        <v>0</v>
      </c>
      <c r="E14" s="43">
        <v>1372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1372</v>
      </c>
      <c r="O14" s="44">
        <f t="shared" si="2"/>
        <v>3.205607476635514</v>
      </c>
      <c r="P14" s="9"/>
    </row>
    <row r="15" spans="1:16" ht="15">
      <c r="A15" s="12"/>
      <c r="B15" s="42">
        <v>525</v>
      </c>
      <c r="C15" s="19" t="s">
        <v>50</v>
      </c>
      <c r="D15" s="43">
        <v>0</v>
      </c>
      <c r="E15" s="43">
        <v>980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980</v>
      </c>
      <c r="O15" s="44">
        <f t="shared" si="2"/>
        <v>2.289719626168224</v>
      </c>
      <c r="P15" s="9"/>
    </row>
    <row r="16" spans="1:16" ht="15.75">
      <c r="A16" s="26" t="s">
        <v>25</v>
      </c>
      <c r="B16" s="27"/>
      <c r="C16" s="28"/>
      <c r="D16" s="29">
        <f aca="true" t="shared" si="4" ref="D16:M16">SUM(D17:D18)</f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152211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152211</v>
      </c>
      <c r="O16" s="41">
        <f t="shared" si="2"/>
        <v>355.63317757009344</v>
      </c>
      <c r="P16" s="10"/>
    </row>
    <row r="17" spans="1:16" ht="15">
      <c r="A17" s="12"/>
      <c r="B17" s="42">
        <v>533</v>
      </c>
      <c r="C17" s="19" t="s">
        <v>26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102539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102539</v>
      </c>
      <c r="O17" s="44">
        <f t="shared" si="2"/>
        <v>239.5771028037383</v>
      </c>
      <c r="P17" s="9"/>
    </row>
    <row r="18" spans="1:16" ht="15">
      <c r="A18" s="12"/>
      <c r="B18" s="42">
        <v>535</v>
      </c>
      <c r="C18" s="19" t="s">
        <v>27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49672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49672</v>
      </c>
      <c r="O18" s="44">
        <f t="shared" si="2"/>
        <v>116.05607476635514</v>
      </c>
      <c r="P18" s="9"/>
    </row>
    <row r="19" spans="1:16" ht="15.75">
      <c r="A19" s="26" t="s">
        <v>28</v>
      </c>
      <c r="B19" s="27"/>
      <c r="C19" s="28"/>
      <c r="D19" s="29">
        <f aca="true" t="shared" si="5" ref="D19:M19">SUM(D20:D20)</f>
        <v>14919</v>
      </c>
      <c r="E19" s="29">
        <f t="shared" si="5"/>
        <v>980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15899</v>
      </c>
      <c r="O19" s="41">
        <f t="shared" si="2"/>
        <v>37.14719626168224</v>
      </c>
      <c r="P19" s="10"/>
    </row>
    <row r="20" spans="1:16" ht="15">
      <c r="A20" s="12"/>
      <c r="B20" s="42">
        <v>541</v>
      </c>
      <c r="C20" s="19" t="s">
        <v>29</v>
      </c>
      <c r="D20" s="43">
        <v>14919</v>
      </c>
      <c r="E20" s="43">
        <v>980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15899</v>
      </c>
      <c r="O20" s="44">
        <f t="shared" si="2"/>
        <v>37.14719626168224</v>
      </c>
      <c r="P20" s="9"/>
    </row>
    <row r="21" spans="1:16" ht="15.75">
      <c r="A21" s="26" t="s">
        <v>39</v>
      </c>
      <c r="B21" s="27"/>
      <c r="C21" s="28"/>
      <c r="D21" s="29">
        <f aca="true" t="shared" si="6" ref="D21:M21">SUM(D22:D22)</f>
        <v>993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993</v>
      </c>
      <c r="O21" s="41">
        <f t="shared" si="2"/>
        <v>2.3200934579439254</v>
      </c>
      <c r="P21" s="10"/>
    </row>
    <row r="22" spans="1:16" ht="15">
      <c r="A22" s="12"/>
      <c r="B22" s="42">
        <v>562</v>
      </c>
      <c r="C22" s="19" t="s">
        <v>40</v>
      </c>
      <c r="D22" s="43">
        <v>993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993</v>
      </c>
      <c r="O22" s="44">
        <f t="shared" si="2"/>
        <v>2.3200934579439254</v>
      </c>
      <c r="P22" s="9"/>
    </row>
    <row r="23" spans="1:16" ht="15.75">
      <c r="A23" s="26" t="s">
        <v>35</v>
      </c>
      <c r="B23" s="27"/>
      <c r="C23" s="28"/>
      <c r="D23" s="29">
        <f aca="true" t="shared" si="7" ref="D23:M23">SUM(D24:D24)</f>
        <v>50011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28873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78884</v>
      </c>
      <c r="O23" s="41">
        <f t="shared" si="2"/>
        <v>184.30841121495328</v>
      </c>
      <c r="P23" s="9"/>
    </row>
    <row r="24" spans="1:16" ht="15.75" thickBot="1">
      <c r="A24" s="12"/>
      <c r="B24" s="42">
        <v>581</v>
      </c>
      <c r="C24" s="19" t="s">
        <v>33</v>
      </c>
      <c r="D24" s="43">
        <v>50011</v>
      </c>
      <c r="E24" s="43">
        <v>0</v>
      </c>
      <c r="F24" s="43">
        <v>0</v>
      </c>
      <c r="G24" s="43">
        <v>0</v>
      </c>
      <c r="H24" s="43">
        <v>0</v>
      </c>
      <c r="I24" s="43">
        <v>28873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78884</v>
      </c>
      <c r="O24" s="44">
        <f t="shared" si="2"/>
        <v>184.30841121495328</v>
      </c>
      <c r="P24" s="9"/>
    </row>
    <row r="25" spans="1:119" ht="16.5" thickBot="1">
      <c r="A25" s="13" t="s">
        <v>10</v>
      </c>
      <c r="B25" s="21"/>
      <c r="C25" s="20"/>
      <c r="D25" s="14">
        <f>SUM(D5,D12,D16,D19,D21,D23)</f>
        <v>228401</v>
      </c>
      <c r="E25" s="14">
        <f aca="true" t="shared" si="8" ref="E25:M25">SUM(E5,E12,E16,E19,E21,E23)</f>
        <v>6762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181084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1"/>
        <v>416247</v>
      </c>
      <c r="O25" s="35">
        <f t="shared" si="2"/>
        <v>972.5397196261682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51</v>
      </c>
      <c r="M27" s="90"/>
      <c r="N27" s="90"/>
      <c r="O27" s="39">
        <v>428</v>
      </c>
    </row>
    <row r="28" spans="1:15" ht="15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5" ht="15.75" customHeight="1" thickBot="1">
      <c r="A29" s="94" t="s">
        <v>42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149666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30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3">SUM(D5:M5)</f>
        <v>149696</v>
      </c>
      <c r="O5" s="30">
        <f aca="true" t="shared" si="2" ref="O5:O23">(N5/O$25)</f>
        <v>345.71824480369514</v>
      </c>
      <c r="P5" s="6"/>
    </row>
    <row r="6" spans="1:16" ht="15">
      <c r="A6" s="12"/>
      <c r="B6" s="42">
        <v>511</v>
      </c>
      <c r="C6" s="19" t="s">
        <v>19</v>
      </c>
      <c r="D6" s="43">
        <v>10289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10289</v>
      </c>
      <c r="O6" s="44">
        <f t="shared" si="2"/>
        <v>23.762124711316396</v>
      </c>
      <c r="P6" s="9"/>
    </row>
    <row r="7" spans="1:16" ht="15">
      <c r="A7" s="12"/>
      <c r="B7" s="42">
        <v>512</v>
      </c>
      <c r="C7" s="19" t="s">
        <v>20</v>
      </c>
      <c r="D7" s="43">
        <v>43979</v>
      </c>
      <c r="E7" s="43">
        <v>0</v>
      </c>
      <c r="F7" s="43">
        <v>0</v>
      </c>
      <c r="G7" s="43">
        <v>0</v>
      </c>
      <c r="H7" s="43">
        <v>0</v>
      </c>
      <c r="I7" s="43">
        <v>30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44009</v>
      </c>
      <c r="O7" s="44">
        <f t="shared" si="2"/>
        <v>101.63741339491916</v>
      </c>
      <c r="P7" s="9"/>
    </row>
    <row r="8" spans="1:16" ht="15">
      <c r="A8" s="12"/>
      <c r="B8" s="42">
        <v>513</v>
      </c>
      <c r="C8" s="19" t="s">
        <v>21</v>
      </c>
      <c r="D8" s="43">
        <v>4496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4496</v>
      </c>
      <c r="O8" s="44">
        <f t="shared" si="2"/>
        <v>10.383371824480369</v>
      </c>
      <c r="P8" s="9"/>
    </row>
    <row r="9" spans="1:16" ht="15">
      <c r="A9" s="12"/>
      <c r="B9" s="42">
        <v>514</v>
      </c>
      <c r="C9" s="19" t="s">
        <v>22</v>
      </c>
      <c r="D9" s="43">
        <v>6256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6256</v>
      </c>
      <c r="O9" s="44">
        <f t="shared" si="2"/>
        <v>14.448036951501155</v>
      </c>
      <c r="P9" s="9"/>
    </row>
    <row r="10" spans="1:16" ht="15">
      <c r="A10" s="12"/>
      <c r="B10" s="42">
        <v>515</v>
      </c>
      <c r="C10" s="19" t="s">
        <v>23</v>
      </c>
      <c r="D10" s="43">
        <v>67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67</v>
      </c>
      <c r="O10" s="44">
        <f t="shared" si="2"/>
        <v>0.15473441108545036</v>
      </c>
      <c r="P10" s="9"/>
    </row>
    <row r="11" spans="1:16" ht="15">
      <c r="A11" s="12"/>
      <c r="B11" s="42">
        <v>519</v>
      </c>
      <c r="C11" s="19" t="s">
        <v>24</v>
      </c>
      <c r="D11" s="43">
        <v>84579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84579</v>
      </c>
      <c r="O11" s="44">
        <f t="shared" si="2"/>
        <v>195.33256351039262</v>
      </c>
      <c r="P11" s="9"/>
    </row>
    <row r="12" spans="1:16" ht="15.75">
      <c r="A12" s="26" t="s">
        <v>44</v>
      </c>
      <c r="B12" s="27"/>
      <c r="C12" s="28"/>
      <c r="D12" s="29">
        <f aca="true" t="shared" si="3" ref="D12:M12">SUM(D13:D13)</f>
        <v>0</v>
      </c>
      <c r="E12" s="29">
        <f t="shared" si="3"/>
        <v>30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30</v>
      </c>
      <c r="O12" s="41">
        <f t="shared" si="2"/>
        <v>0.06928406466512702</v>
      </c>
      <c r="P12" s="10"/>
    </row>
    <row r="13" spans="1:16" ht="15">
      <c r="A13" s="12"/>
      <c r="B13" s="42">
        <v>524</v>
      </c>
      <c r="C13" s="19" t="s">
        <v>45</v>
      </c>
      <c r="D13" s="43">
        <v>0</v>
      </c>
      <c r="E13" s="43">
        <v>30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30</v>
      </c>
      <c r="O13" s="44">
        <f t="shared" si="2"/>
        <v>0.06928406466512702</v>
      </c>
      <c r="P13" s="9"/>
    </row>
    <row r="14" spans="1:16" ht="15.75">
      <c r="A14" s="26" t="s">
        <v>25</v>
      </c>
      <c r="B14" s="27"/>
      <c r="C14" s="28"/>
      <c r="D14" s="29">
        <f aca="true" t="shared" si="4" ref="D14:M14">SUM(D15:D16)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140530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140530</v>
      </c>
      <c r="O14" s="41">
        <f t="shared" si="2"/>
        <v>324.54965357967666</v>
      </c>
      <c r="P14" s="10"/>
    </row>
    <row r="15" spans="1:16" ht="15">
      <c r="A15" s="12"/>
      <c r="B15" s="42">
        <v>533</v>
      </c>
      <c r="C15" s="19" t="s">
        <v>26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96068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96068</v>
      </c>
      <c r="O15" s="44">
        <f t="shared" si="2"/>
        <v>221.8660508083141</v>
      </c>
      <c r="P15" s="9"/>
    </row>
    <row r="16" spans="1:16" ht="15">
      <c r="A16" s="12"/>
      <c r="B16" s="42">
        <v>535</v>
      </c>
      <c r="C16" s="19" t="s">
        <v>27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44462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44462</v>
      </c>
      <c r="O16" s="44">
        <f t="shared" si="2"/>
        <v>102.68360277136259</v>
      </c>
      <c r="P16" s="9"/>
    </row>
    <row r="17" spans="1:16" ht="15.75">
      <c r="A17" s="26" t="s">
        <v>28</v>
      </c>
      <c r="B17" s="27"/>
      <c r="C17" s="28"/>
      <c r="D17" s="29">
        <f aca="true" t="shared" si="5" ref="D17:M17">SUM(D18:D18)</f>
        <v>14538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14538</v>
      </c>
      <c r="O17" s="41">
        <f t="shared" si="2"/>
        <v>33.57505773672055</v>
      </c>
      <c r="P17" s="10"/>
    </row>
    <row r="18" spans="1:16" ht="15">
      <c r="A18" s="12"/>
      <c r="B18" s="42">
        <v>541</v>
      </c>
      <c r="C18" s="19" t="s">
        <v>29</v>
      </c>
      <c r="D18" s="43">
        <v>14538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14538</v>
      </c>
      <c r="O18" s="44">
        <f t="shared" si="2"/>
        <v>33.57505773672055</v>
      </c>
      <c r="P18" s="9"/>
    </row>
    <row r="19" spans="1:16" ht="15.75">
      <c r="A19" s="26" t="s">
        <v>30</v>
      </c>
      <c r="B19" s="27"/>
      <c r="C19" s="28"/>
      <c r="D19" s="29">
        <f aca="true" t="shared" si="6" ref="D19:M19">SUM(D20:D20)</f>
        <v>3000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3000</v>
      </c>
      <c r="O19" s="41">
        <f t="shared" si="2"/>
        <v>6.928406466512702</v>
      </c>
      <c r="P19" s="9"/>
    </row>
    <row r="20" spans="1:16" ht="15">
      <c r="A20" s="12"/>
      <c r="B20" s="42">
        <v>575</v>
      </c>
      <c r="C20" s="19" t="s">
        <v>32</v>
      </c>
      <c r="D20" s="43">
        <v>3000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3000</v>
      </c>
      <c r="O20" s="44">
        <f t="shared" si="2"/>
        <v>6.928406466512702</v>
      </c>
      <c r="P20" s="9"/>
    </row>
    <row r="21" spans="1:16" ht="15.75">
      <c r="A21" s="26" t="s">
        <v>35</v>
      </c>
      <c r="B21" s="27"/>
      <c r="C21" s="28"/>
      <c r="D21" s="29">
        <f aca="true" t="shared" si="7" ref="D21:M21">SUM(D22:D22)</f>
        <v>38851</v>
      </c>
      <c r="E21" s="29">
        <f t="shared" si="7"/>
        <v>70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38921</v>
      </c>
      <c r="O21" s="41">
        <f t="shared" si="2"/>
        <v>89.88683602771363</v>
      </c>
      <c r="P21" s="9"/>
    </row>
    <row r="22" spans="1:16" ht="15.75" thickBot="1">
      <c r="A22" s="12"/>
      <c r="B22" s="42">
        <v>581</v>
      </c>
      <c r="C22" s="19" t="s">
        <v>33</v>
      </c>
      <c r="D22" s="43">
        <v>38851</v>
      </c>
      <c r="E22" s="43">
        <v>70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38921</v>
      </c>
      <c r="O22" s="44">
        <f t="shared" si="2"/>
        <v>89.88683602771363</v>
      </c>
      <c r="P22" s="9"/>
    </row>
    <row r="23" spans="1:119" ht="16.5" thickBot="1">
      <c r="A23" s="13" t="s">
        <v>10</v>
      </c>
      <c r="B23" s="21"/>
      <c r="C23" s="20"/>
      <c r="D23" s="14">
        <f>SUM(D5,D12,D14,D17,D19,D21)</f>
        <v>206055</v>
      </c>
      <c r="E23" s="14">
        <f aca="true" t="shared" si="8" ref="E23:M23">SUM(E5,E12,E14,E17,E19,E21)</f>
        <v>100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140560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346715</v>
      </c>
      <c r="O23" s="35">
        <f t="shared" si="2"/>
        <v>800.7274826789838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46</v>
      </c>
      <c r="M25" s="90"/>
      <c r="N25" s="90"/>
      <c r="O25" s="39">
        <v>433</v>
      </c>
    </row>
    <row r="26" spans="1:15" ht="15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5" ht="15.75" customHeight="1" thickBot="1">
      <c r="A27" s="94" t="s">
        <v>42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38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161728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3">SUM(D5:M5)</f>
        <v>161728</v>
      </c>
      <c r="O5" s="30">
        <f aca="true" t="shared" si="2" ref="O5:O23">(N5/O$25)</f>
        <v>370.0869565217391</v>
      </c>
      <c r="P5" s="6"/>
    </row>
    <row r="6" spans="1:16" ht="15">
      <c r="A6" s="12"/>
      <c r="B6" s="42">
        <v>511</v>
      </c>
      <c r="C6" s="19" t="s">
        <v>19</v>
      </c>
      <c r="D6" s="43">
        <v>10168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10168</v>
      </c>
      <c r="O6" s="44">
        <f t="shared" si="2"/>
        <v>23.267734553775743</v>
      </c>
      <c r="P6" s="9"/>
    </row>
    <row r="7" spans="1:16" ht="15">
      <c r="A7" s="12"/>
      <c r="B7" s="42">
        <v>512</v>
      </c>
      <c r="C7" s="19" t="s">
        <v>20</v>
      </c>
      <c r="D7" s="43">
        <v>45756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45756</v>
      </c>
      <c r="O7" s="44">
        <f t="shared" si="2"/>
        <v>104.70480549199085</v>
      </c>
      <c r="P7" s="9"/>
    </row>
    <row r="8" spans="1:16" ht="15">
      <c r="A8" s="12"/>
      <c r="B8" s="42">
        <v>513</v>
      </c>
      <c r="C8" s="19" t="s">
        <v>21</v>
      </c>
      <c r="D8" s="43">
        <v>4538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4538</v>
      </c>
      <c r="O8" s="44">
        <f t="shared" si="2"/>
        <v>10.384439359267734</v>
      </c>
      <c r="P8" s="9"/>
    </row>
    <row r="9" spans="1:16" ht="15">
      <c r="A9" s="12"/>
      <c r="B9" s="42">
        <v>514</v>
      </c>
      <c r="C9" s="19" t="s">
        <v>22</v>
      </c>
      <c r="D9" s="43">
        <v>6497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6497</v>
      </c>
      <c r="O9" s="44">
        <f t="shared" si="2"/>
        <v>14.867276887871853</v>
      </c>
      <c r="P9" s="9"/>
    </row>
    <row r="10" spans="1:16" ht="15">
      <c r="A10" s="12"/>
      <c r="B10" s="42">
        <v>515</v>
      </c>
      <c r="C10" s="19" t="s">
        <v>23</v>
      </c>
      <c r="D10" s="43">
        <v>194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194</v>
      </c>
      <c r="O10" s="44">
        <f t="shared" si="2"/>
        <v>0.4439359267734554</v>
      </c>
      <c r="P10" s="9"/>
    </row>
    <row r="11" spans="1:16" ht="15">
      <c r="A11" s="12"/>
      <c r="B11" s="42">
        <v>519</v>
      </c>
      <c r="C11" s="19" t="s">
        <v>24</v>
      </c>
      <c r="D11" s="43">
        <v>94575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94575</v>
      </c>
      <c r="O11" s="44">
        <f t="shared" si="2"/>
        <v>216.4187643020595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SUM(D13:D14)</f>
        <v>0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137126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137126</v>
      </c>
      <c r="O12" s="41">
        <f t="shared" si="2"/>
        <v>313.7894736842105</v>
      </c>
      <c r="P12" s="10"/>
    </row>
    <row r="13" spans="1:16" ht="15">
      <c r="A13" s="12"/>
      <c r="B13" s="42">
        <v>533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92665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92665</v>
      </c>
      <c r="O13" s="44">
        <f t="shared" si="2"/>
        <v>212.04805491990848</v>
      </c>
      <c r="P13" s="9"/>
    </row>
    <row r="14" spans="1:16" ht="15">
      <c r="A14" s="12"/>
      <c r="B14" s="42">
        <v>535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44461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44461</v>
      </c>
      <c r="O14" s="44">
        <f t="shared" si="2"/>
        <v>101.74141876430205</v>
      </c>
      <c r="P14" s="9"/>
    </row>
    <row r="15" spans="1:16" ht="15.75">
      <c r="A15" s="26" t="s">
        <v>28</v>
      </c>
      <c r="B15" s="27"/>
      <c r="C15" s="28"/>
      <c r="D15" s="29">
        <f aca="true" t="shared" si="4" ref="D15:M15">SUM(D16:D16)</f>
        <v>13965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1"/>
        <v>13965</v>
      </c>
      <c r="O15" s="41">
        <f t="shared" si="2"/>
        <v>31.956521739130434</v>
      </c>
      <c r="P15" s="10"/>
    </row>
    <row r="16" spans="1:16" ht="15">
      <c r="A16" s="12"/>
      <c r="B16" s="42">
        <v>541</v>
      </c>
      <c r="C16" s="19" t="s">
        <v>29</v>
      </c>
      <c r="D16" s="43">
        <v>13965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13965</v>
      </c>
      <c r="O16" s="44">
        <f t="shared" si="2"/>
        <v>31.956521739130434</v>
      </c>
      <c r="P16" s="9"/>
    </row>
    <row r="17" spans="1:16" ht="15.75">
      <c r="A17" s="26" t="s">
        <v>39</v>
      </c>
      <c r="B17" s="27"/>
      <c r="C17" s="28"/>
      <c r="D17" s="29">
        <f aca="true" t="shared" si="5" ref="D17:M17">SUM(D18:D18)</f>
        <v>1662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1662</v>
      </c>
      <c r="O17" s="41">
        <f t="shared" si="2"/>
        <v>3.803203661327231</v>
      </c>
      <c r="P17" s="10"/>
    </row>
    <row r="18" spans="1:16" ht="15">
      <c r="A18" s="12"/>
      <c r="B18" s="42">
        <v>562</v>
      </c>
      <c r="C18" s="19" t="s">
        <v>40</v>
      </c>
      <c r="D18" s="43">
        <v>1662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1662</v>
      </c>
      <c r="O18" s="44">
        <f t="shared" si="2"/>
        <v>3.803203661327231</v>
      </c>
      <c r="P18" s="9"/>
    </row>
    <row r="19" spans="1:16" ht="15.75">
      <c r="A19" s="26" t="s">
        <v>30</v>
      </c>
      <c r="B19" s="27"/>
      <c r="C19" s="28"/>
      <c r="D19" s="29">
        <f aca="true" t="shared" si="6" ref="D19:M19">SUM(D20:D20)</f>
        <v>3000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3000</v>
      </c>
      <c r="O19" s="41">
        <f t="shared" si="2"/>
        <v>6.864988558352403</v>
      </c>
      <c r="P19" s="9"/>
    </row>
    <row r="20" spans="1:16" ht="15">
      <c r="A20" s="12"/>
      <c r="B20" s="42">
        <v>575</v>
      </c>
      <c r="C20" s="19" t="s">
        <v>32</v>
      </c>
      <c r="D20" s="43">
        <v>3000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3000</v>
      </c>
      <c r="O20" s="44">
        <f t="shared" si="2"/>
        <v>6.864988558352403</v>
      </c>
      <c r="P20" s="9"/>
    </row>
    <row r="21" spans="1:16" ht="15.75">
      <c r="A21" s="26" t="s">
        <v>35</v>
      </c>
      <c r="B21" s="27"/>
      <c r="C21" s="28"/>
      <c r="D21" s="29">
        <f aca="true" t="shared" si="7" ref="D21:M21">SUM(D22:D22)</f>
        <v>5334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5334</v>
      </c>
      <c r="O21" s="41">
        <f t="shared" si="2"/>
        <v>12.205949656750573</v>
      </c>
      <c r="P21" s="9"/>
    </row>
    <row r="22" spans="1:16" ht="15.75" thickBot="1">
      <c r="A22" s="12"/>
      <c r="B22" s="42">
        <v>581</v>
      </c>
      <c r="C22" s="19" t="s">
        <v>33</v>
      </c>
      <c r="D22" s="43">
        <v>5334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5334</v>
      </c>
      <c r="O22" s="44">
        <f t="shared" si="2"/>
        <v>12.205949656750573</v>
      </c>
      <c r="P22" s="9"/>
    </row>
    <row r="23" spans="1:119" ht="16.5" thickBot="1">
      <c r="A23" s="13" t="s">
        <v>10</v>
      </c>
      <c r="B23" s="21"/>
      <c r="C23" s="20"/>
      <c r="D23" s="14">
        <f>SUM(D5,D12,D15,D17,D19,D21)</f>
        <v>185689</v>
      </c>
      <c r="E23" s="14">
        <f aca="true" t="shared" si="8" ref="E23:M23">SUM(E5,E12,E15,E17,E19,E21)</f>
        <v>0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137126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322815</v>
      </c>
      <c r="O23" s="35">
        <f t="shared" si="2"/>
        <v>738.7070938215103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41</v>
      </c>
      <c r="M25" s="90"/>
      <c r="N25" s="90"/>
      <c r="O25" s="39">
        <v>437</v>
      </c>
    </row>
    <row r="26" spans="1:15" ht="15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5" ht="15.75" thickBot="1">
      <c r="A27" s="94" t="s">
        <v>42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  <ignoredErrors>
    <ignoredError sqref="N18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186693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5813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3">SUM(D5:M5)</f>
        <v>192506</v>
      </c>
      <c r="O5" s="30">
        <f aca="true" t="shared" si="2" ref="O5:O23">(N5/O$25)</f>
        <v>417.5835140997831</v>
      </c>
      <c r="P5" s="6"/>
    </row>
    <row r="6" spans="1:16" ht="15">
      <c r="A6" s="12"/>
      <c r="B6" s="42">
        <v>511</v>
      </c>
      <c r="C6" s="19" t="s">
        <v>19</v>
      </c>
      <c r="D6" s="43">
        <v>11027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11027</v>
      </c>
      <c r="O6" s="44">
        <f t="shared" si="2"/>
        <v>23.919739696312366</v>
      </c>
      <c r="P6" s="9"/>
    </row>
    <row r="7" spans="1:16" ht="15">
      <c r="A7" s="12"/>
      <c r="B7" s="42">
        <v>512</v>
      </c>
      <c r="C7" s="19" t="s">
        <v>20</v>
      </c>
      <c r="D7" s="43">
        <v>48607</v>
      </c>
      <c r="E7" s="43">
        <v>0</v>
      </c>
      <c r="F7" s="43">
        <v>0</v>
      </c>
      <c r="G7" s="43">
        <v>0</v>
      </c>
      <c r="H7" s="43">
        <v>0</v>
      </c>
      <c r="I7" s="43">
        <v>5813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54420</v>
      </c>
      <c r="O7" s="44">
        <f t="shared" si="2"/>
        <v>118.0477223427332</v>
      </c>
      <c r="P7" s="9"/>
    </row>
    <row r="8" spans="1:16" ht="15">
      <c r="A8" s="12"/>
      <c r="B8" s="42">
        <v>513</v>
      </c>
      <c r="C8" s="19" t="s">
        <v>21</v>
      </c>
      <c r="D8" s="43">
        <v>4080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4080</v>
      </c>
      <c r="O8" s="44">
        <f t="shared" si="2"/>
        <v>8.850325379609545</v>
      </c>
      <c r="P8" s="9"/>
    </row>
    <row r="9" spans="1:16" ht="15">
      <c r="A9" s="12"/>
      <c r="B9" s="42">
        <v>514</v>
      </c>
      <c r="C9" s="19" t="s">
        <v>22</v>
      </c>
      <c r="D9" s="43">
        <v>5811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5811</v>
      </c>
      <c r="O9" s="44">
        <f t="shared" si="2"/>
        <v>12.605206073752711</v>
      </c>
      <c r="P9" s="9"/>
    </row>
    <row r="10" spans="1:16" ht="15">
      <c r="A10" s="12"/>
      <c r="B10" s="42">
        <v>515</v>
      </c>
      <c r="C10" s="19" t="s">
        <v>23</v>
      </c>
      <c r="D10" s="43">
        <v>5560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5560</v>
      </c>
      <c r="O10" s="44">
        <f t="shared" si="2"/>
        <v>12.060737527114968</v>
      </c>
      <c r="P10" s="9"/>
    </row>
    <row r="11" spans="1:16" ht="15">
      <c r="A11" s="12"/>
      <c r="B11" s="42">
        <v>519</v>
      </c>
      <c r="C11" s="19" t="s">
        <v>24</v>
      </c>
      <c r="D11" s="43">
        <v>111608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111608</v>
      </c>
      <c r="O11" s="44">
        <f t="shared" si="2"/>
        <v>242.0997830802603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SUM(D13:D14)</f>
        <v>0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128604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128604</v>
      </c>
      <c r="O12" s="41">
        <f t="shared" si="2"/>
        <v>278.96746203904553</v>
      </c>
      <c r="P12" s="10"/>
    </row>
    <row r="13" spans="1:16" ht="15">
      <c r="A13" s="12"/>
      <c r="B13" s="42">
        <v>533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84150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84150</v>
      </c>
      <c r="O13" s="44">
        <f t="shared" si="2"/>
        <v>182.53796095444685</v>
      </c>
      <c r="P13" s="9"/>
    </row>
    <row r="14" spans="1:16" ht="15">
      <c r="A14" s="12"/>
      <c r="B14" s="42">
        <v>535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44454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44454</v>
      </c>
      <c r="O14" s="44">
        <f t="shared" si="2"/>
        <v>96.4295010845987</v>
      </c>
      <c r="P14" s="9"/>
    </row>
    <row r="15" spans="1:16" ht="15.75">
      <c r="A15" s="26" t="s">
        <v>28</v>
      </c>
      <c r="B15" s="27"/>
      <c r="C15" s="28"/>
      <c r="D15" s="29">
        <f aca="true" t="shared" si="4" ref="D15:M15">SUM(D16:D16)</f>
        <v>12229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1"/>
        <v>12229</v>
      </c>
      <c r="O15" s="41">
        <f t="shared" si="2"/>
        <v>26.52711496746204</v>
      </c>
      <c r="P15" s="10"/>
    </row>
    <row r="16" spans="1:16" ht="15">
      <c r="A16" s="12"/>
      <c r="B16" s="42">
        <v>541</v>
      </c>
      <c r="C16" s="19" t="s">
        <v>29</v>
      </c>
      <c r="D16" s="43">
        <v>12229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12229</v>
      </c>
      <c r="O16" s="44">
        <f t="shared" si="2"/>
        <v>26.52711496746204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SUM(D18:D19)</f>
        <v>6900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6900</v>
      </c>
      <c r="O17" s="41">
        <f t="shared" si="2"/>
        <v>14.967462039045554</v>
      </c>
      <c r="P17" s="9"/>
    </row>
    <row r="18" spans="1:16" ht="15">
      <c r="A18" s="12"/>
      <c r="B18" s="42">
        <v>572</v>
      </c>
      <c r="C18" s="19" t="s">
        <v>31</v>
      </c>
      <c r="D18" s="43">
        <v>2000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2000</v>
      </c>
      <c r="O18" s="44">
        <f t="shared" si="2"/>
        <v>4.3383947939262475</v>
      </c>
      <c r="P18" s="9"/>
    </row>
    <row r="19" spans="1:16" ht="15">
      <c r="A19" s="12"/>
      <c r="B19" s="42">
        <v>575</v>
      </c>
      <c r="C19" s="19" t="s">
        <v>32</v>
      </c>
      <c r="D19" s="43">
        <v>4900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4900</v>
      </c>
      <c r="O19" s="44">
        <f t="shared" si="2"/>
        <v>10.629067245119305</v>
      </c>
      <c r="P19" s="9"/>
    </row>
    <row r="20" spans="1:16" ht="15.75">
      <c r="A20" s="26" t="s">
        <v>35</v>
      </c>
      <c r="B20" s="27"/>
      <c r="C20" s="28"/>
      <c r="D20" s="29">
        <f aca="true" t="shared" si="6" ref="D20:M20">SUM(D21:D22)</f>
        <v>25850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14000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39850</v>
      </c>
      <c r="O20" s="41">
        <f t="shared" si="2"/>
        <v>86.44251626898048</v>
      </c>
      <c r="P20" s="9"/>
    </row>
    <row r="21" spans="1:16" ht="15">
      <c r="A21" s="12"/>
      <c r="B21" s="42">
        <v>581</v>
      </c>
      <c r="C21" s="19" t="s">
        <v>33</v>
      </c>
      <c r="D21" s="43">
        <v>25850</v>
      </c>
      <c r="E21" s="43">
        <v>0</v>
      </c>
      <c r="F21" s="43">
        <v>0</v>
      </c>
      <c r="G21" s="43">
        <v>0</v>
      </c>
      <c r="H21" s="43">
        <v>0</v>
      </c>
      <c r="I21" s="43">
        <v>11750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37600</v>
      </c>
      <c r="O21" s="44">
        <f t="shared" si="2"/>
        <v>81.56182212581345</v>
      </c>
      <c r="P21" s="9"/>
    </row>
    <row r="22" spans="1:16" ht="15.75" thickBot="1">
      <c r="A22" s="12"/>
      <c r="B22" s="42">
        <v>592</v>
      </c>
      <c r="C22" s="19" t="s">
        <v>34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2250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2250</v>
      </c>
      <c r="O22" s="44">
        <f t="shared" si="2"/>
        <v>4.8806941431670285</v>
      </c>
      <c r="P22" s="9"/>
    </row>
    <row r="23" spans="1:119" ht="16.5" thickBot="1">
      <c r="A23" s="13" t="s">
        <v>10</v>
      </c>
      <c r="B23" s="21"/>
      <c r="C23" s="20"/>
      <c r="D23" s="14">
        <f>SUM(D5,D12,D15,D17,D20)</f>
        <v>231672</v>
      </c>
      <c r="E23" s="14">
        <f aca="true" t="shared" si="7" ref="E23:M23">SUM(E5,E12,E15,E17,E20)</f>
        <v>0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148417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380089</v>
      </c>
      <c r="O23" s="35">
        <f t="shared" si="2"/>
        <v>824.4880694143167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36</v>
      </c>
      <c r="M25" s="90"/>
      <c r="N25" s="90"/>
      <c r="O25" s="39">
        <v>461</v>
      </c>
    </row>
    <row r="26" spans="1:15" ht="15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5" ht="15.75" thickBot="1">
      <c r="A27" s="94" t="s">
        <v>42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sheetProtection/>
  <mergeCells count="10">
    <mergeCell ref="A27:O27"/>
    <mergeCell ref="A26:O26"/>
    <mergeCell ref="L25:N2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186178</v>
      </c>
      <c r="E5" s="24">
        <f t="shared" si="0"/>
        <v>2940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5744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5">SUM(D5:M5)</f>
        <v>194862</v>
      </c>
      <c r="O5" s="30">
        <f aca="true" t="shared" si="2" ref="O5:O25">(N5/O$27)</f>
        <v>454.2237762237762</v>
      </c>
      <c r="P5" s="6"/>
    </row>
    <row r="6" spans="1:16" ht="15">
      <c r="A6" s="12"/>
      <c r="B6" s="42">
        <v>511</v>
      </c>
      <c r="C6" s="19" t="s">
        <v>19</v>
      </c>
      <c r="D6" s="43">
        <v>11145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11145</v>
      </c>
      <c r="O6" s="44">
        <f t="shared" si="2"/>
        <v>25.97902097902098</v>
      </c>
      <c r="P6" s="9"/>
    </row>
    <row r="7" spans="1:16" ht="15">
      <c r="A7" s="12"/>
      <c r="B7" s="42">
        <v>512</v>
      </c>
      <c r="C7" s="19" t="s">
        <v>20</v>
      </c>
      <c r="D7" s="43">
        <v>48769</v>
      </c>
      <c r="E7" s="43">
        <v>0</v>
      </c>
      <c r="F7" s="43">
        <v>0</v>
      </c>
      <c r="G7" s="43">
        <v>0</v>
      </c>
      <c r="H7" s="43">
        <v>0</v>
      </c>
      <c r="I7" s="43">
        <v>5744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54513</v>
      </c>
      <c r="O7" s="44">
        <f t="shared" si="2"/>
        <v>127.06993006993007</v>
      </c>
      <c r="P7" s="9"/>
    </row>
    <row r="8" spans="1:16" ht="15">
      <c r="A8" s="12"/>
      <c r="B8" s="42">
        <v>513</v>
      </c>
      <c r="C8" s="19" t="s">
        <v>21</v>
      </c>
      <c r="D8" s="43">
        <v>4280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4280</v>
      </c>
      <c r="O8" s="44">
        <f t="shared" si="2"/>
        <v>9.976689976689977</v>
      </c>
      <c r="P8" s="9"/>
    </row>
    <row r="9" spans="1:16" ht="15">
      <c r="A9" s="12"/>
      <c r="B9" s="42">
        <v>514</v>
      </c>
      <c r="C9" s="19" t="s">
        <v>22</v>
      </c>
      <c r="D9" s="43">
        <v>7937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7937</v>
      </c>
      <c r="O9" s="44">
        <f t="shared" si="2"/>
        <v>18.501165501165502</v>
      </c>
      <c r="P9" s="9"/>
    </row>
    <row r="10" spans="1:16" ht="15">
      <c r="A10" s="12"/>
      <c r="B10" s="42">
        <v>515</v>
      </c>
      <c r="C10" s="19" t="s">
        <v>23</v>
      </c>
      <c r="D10" s="43">
        <v>2893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2893</v>
      </c>
      <c r="O10" s="44">
        <f t="shared" si="2"/>
        <v>6.743589743589744</v>
      </c>
      <c r="P10" s="9"/>
    </row>
    <row r="11" spans="1:16" ht="15">
      <c r="A11" s="12"/>
      <c r="B11" s="42">
        <v>519</v>
      </c>
      <c r="C11" s="19" t="s">
        <v>24</v>
      </c>
      <c r="D11" s="43">
        <v>111154</v>
      </c>
      <c r="E11" s="43">
        <v>2940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114094</v>
      </c>
      <c r="O11" s="44">
        <f t="shared" si="2"/>
        <v>265.95337995337997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SUM(D13:D14)</f>
        <v>0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128409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128409</v>
      </c>
      <c r="O12" s="41">
        <f t="shared" si="2"/>
        <v>299.32167832167835</v>
      </c>
      <c r="P12" s="10"/>
    </row>
    <row r="13" spans="1:16" ht="15">
      <c r="A13" s="12"/>
      <c r="B13" s="42">
        <v>533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84065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84065</v>
      </c>
      <c r="O13" s="44">
        <f t="shared" si="2"/>
        <v>195.95571095571097</v>
      </c>
      <c r="P13" s="9"/>
    </row>
    <row r="14" spans="1:16" ht="15">
      <c r="A14" s="12"/>
      <c r="B14" s="42">
        <v>535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44344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44344</v>
      </c>
      <c r="O14" s="44">
        <f t="shared" si="2"/>
        <v>103.36596736596736</v>
      </c>
      <c r="P14" s="9"/>
    </row>
    <row r="15" spans="1:16" ht="15.75">
      <c r="A15" s="26" t="s">
        <v>28</v>
      </c>
      <c r="B15" s="27"/>
      <c r="C15" s="28"/>
      <c r="D15" s="29">
        <f aca="true" t="shared" si="4" ref="D15:M15">SUM(D16:D16)</f>
        <v>16312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1"/>
        <v>16312</v>
      </c>
      <c r="O15" s="41">
        <f t="shared" si="2"/>
        <v>38.023310023310025</v>
      </c>
      <c r="P15" s="10"/>
    </row>
    <row r="16" spans="1:16" ht="15">
      <c r="A16" s="12"/>
      <c r="B16" s="42">
        <v>541</v>
      </c>
      <c r="C16" s="19" t="s">
        <v>29</v>
      </c>
      <c r="D16" s="43">
        <v>16312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16312</v>
      </c>
      <c r="O16" s="44">
        <f t="shared" si="2"/>
        <v>38.023310023310025</v>
      </c>
      <c r="P16" s="9"/>
    </row>
    <row r="17" spans="1:16" ht="15.75">
      <c r="A17" s="26" t="s">
        <v>39</v>
      </c>
      <c r="B17" s="27"/>
      <c r="C17" s="28"/>
      <c r="D17" s="29">
        <f aca="true" t="shared" si="5" ref="D17:M17">SUM(D18:D18)</f>
        <v>1662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1662</v>
      </c>
      <c r="O17" s="41">
        <f t="shared" si="2"/>
        <v>3.874125874125874</v>
      </c>
      <c r="P17" s="10"/>
    </row>
    <row r="18" spans="1:16" ht="15">
      <c r="A18" s="12"/>
      <c r="B18" s="42">
        <v>562</v>
      </c>
      <c r="C18" s="19" t="s">
        <v>40</v>
      </c>
      <c r="D18" s="43">
        <v>1662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1662</v>
      </c>
      <c r="O18" s="44">
        <f t="shared" si="2"/>
        <v>3.874125874125874</v>
      </c>
      <c r="P18" s="9"/>
    </row>
    <row r="19" spans="1:16" ht="15.75">
      <c r="A19" s="26" t="s">
        <v>30</v>
      </c>
      <c r="B19" s="27"/>
      <c r="C19" s="28"/>
      <c r="D19" s="29">
        <f aca="true" t="shared" si="6" ref="D19:M19">SUM(D20:D21)</f>
        <v>6979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6979</v>
      </c>
      <c r="O19" s="41">
        <f t="shared" si="2"/>
        <v>16.268065268065268</v>
      </c>
      <c r="P19" s="9"/>
    </row>
    <row r="20" spans="1:16" ht="15">
      <c r="A20" s="12"/>
      <c r="B20" s="42">
        <v>572</v>
      </c>
      <c r="C20" s="19" t="s">
        <v>31</v>
      </c>
      <c r="D20" s="43">
        <v>2079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2079</v>
      </c>
      <c r="O20" s="44">
        <f t="shared" si="2"/>
        <v>4.846153846153846</v>
      </c>
      <c r="P20" s="9"/>
    </row>
    <row r="21" spans="1:16" ht="15">
      <c r="A21" s="12"/>
      <c r="B21" s="42">
        <v>575</v>
      </c>
      <c r="C21" s="19" t="s">
        <v>32</v>
      </c>
      <c r="D21" s="43">
        <v>4900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4900</v>
      </c>
      <c r="O21" s="44">
        <f t="shared" si="2"/>
        <v>11.421911421911421</v>
      </c>
      <c r="P21" s="9"/>
    </row>
    <row r="22" spans="1:16" ht="15.75">
      <c r="A22" s="26" t="s">
        <v>35</v>
      </c>
      <c r="B22" s="27"/>
      <c r="C22" s="28"/>
      <c r="D22" s="29">
        <f aca="true" t="shared" si="7" ref="D22:M22">SUM(D23:D24)</f>
        <v>59824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20000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79824</v>
      </c>
      <c r="O22" s="41">
        <f t="shared" si="2"/>
        <v>186.06993006993008</v>
      </c>
      <c r="P22" s="9"/>
    </row>
    <row r="23" spans="1:16" ht="15">
      <c r="A23" s="12"/>
      <c r="B23" s="42">
        <v>581</v>
      </c>
      <c r="C23" s="19" t="s">
        <v>33</v>
      </c>
      <c r="D23" s="43">
        <v>59824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59824</v>
      </c>
      <c r="O23" s="44">
        <f t="shared" si="2"/>
        <v>139.44988344988346</v>
      </c>
      <c r="P23" s="9"/>
    </row>
    <row r="24" spans="1:16" ht="15.75" thickBot="1">
      <c r="A24" s="12"/>
      <c r="B24" s="42">
        <v>592</v>
      </c>
      <c r="C24" s="19" t="s">
        <v>34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20000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20000</v>
      </c>
      <c r="O24" s="44">
        <f t="shared" si="2"/>
        <v>46.62004662004662</v>
      </c>
      <c r="P24" s="9"/>
    </row>
    <row r="25" spans="1:119" ht="16.5" thickBot="1">
      <c r="A25" s="13" t="s">
        <v>10</v>
      </c>
      <c r="B25" s="21"/>
      <c r="C25" s="20"/>
      <c r="D25" s="14">
        <f>SUM(D5,D12,D15,D17,D19,D22)</f>
        <v>270955</v>
      </c>
      <c r="E25" s="14">
        <f aca="true" t="shared" si="8" ref="E25:M25">SUM(E5,E12,E15,E17,E19,E22)</f>
        <v>2940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154153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1"/>
        <v>428048</v>
      </c>
      <c r="O25" s="35">
        <f t="shared" si="2"/>
        <v>997.7808857808858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53</v>
      </c>
      <c r="M27" s="90"/>
      <c r="N27" s="90"/>
      <c r="O27" s="39">
        <v>429</v>
      </c>
    </row>
    <row r="28" spans="1:15" ht="15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5" ht="15.75" customHeight="1" thickBot="1">
      <c r="A29" s="94" t="s">
        <v>42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18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247742</v>
      </c>
      <c r="E5" s="24">
        <f t="shared" si="0"/>
        <v>18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5813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1">SUM(D5:M5)</f>
        <v>253573</v>
      </c>
      <c r="O5" s="30">
        <f aca="true" t="shared" si="2" ref="O5:O21">(N5/O$23)</f>
        <v>538.3715498938429</v>
      </c>
      <c r="P5" s="6"/>
    </row>
    <row r="6" spans="1:16" ht="15">
      <c r="A6" s="12"/>
      <c r="B6" s="42">
        <v>511</v>
      </c>
      <c r="C6" s="19" t="s">
        <v>19</v>
      </c>
      <c r="D6" s="43">
        <v>15862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15862</v>
      </c>
      <c r="O6" s="44">
        <f t="shared" si="2"/>
        <v>33.67728237791932</v>
      </c>
      <c r="P6" s="9"/>
    </row>
    <row r="7" spans="1:16" ht="15">
      <c r="A7" s="12"/>
      <c r="B7" s="42">
        <v>512</v>
      </c>
      <c r="C7" s="19" t="s">
        <v>20</v>
      </c>
      <c r="D7" s="43">
        <v>63467</v>
      </c>
      <c r="E7" s="43">
        <v>0</v>
      </c>
      <c r="F7" s="43">
        <v>0</v>
      </c>
      <c r="G7" s="43">
        <v>0</v>
      </c>
      <c r="H7" s="43">
        <v>0</v>
      </c>
      <c r="I7" s="43">
        <v>5813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69280</v>
      </c>
      <c r="O7" s="44">
        <f t="shared" si="2"/>
        <v>147.0912951167728</v>
      </c>
      <c r="P7" s="9"/>
    </row>
    <row r="8" spans="1:16" ht="15">
      <c r="A8" s="12"/>
      <c r="B8" s="42">
        <v>513</v>
      </c>
      <c r="C8" s="19" t="s">
        <v>21</v>
      </c>
      <c r="D8" s="43">
        <v>7740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7740</v>
      </c>
      <c r="O8" s="44">
        <f t="shared" si="2"/>
        <v>16.43312101910828</v>
      </c>
      <c r="P8" s="9"/>
    </row>
    <row r="9" spans="1:16" ht="15">
      <c r="A9" s="12"/>
      <c r="B9" s="42">
        <v>514</v>
      </c>
      <c r="C9" s="19" t="s">
        <v>22</v>
      </c>
      <c r="D9" s="43">
        <v>12656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12656</v>
      </c>
      <c r="O9" s="44">
        <f t="shared" si="2"/>
        <v>26.870488322717623</v>
      </c>
      <c r="P9" s="9"/>
    </row>
    <row r="10" spans="1:16" ht="15">
      <c r="A10" s="12"/>
      <c r="B10" s="42">
        <v>515</v>
      </c>
      <c r="C10" s="19" t="s">
        <v>23</v>
      </c>
      <c r="D10" s="43">
        <v>3841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3841</v>
      </c>
      <c r="O10" s="44">
        <f t="shared" si="2"/>
        <v>8.154989384288747</v>
      </c>
      <c r="P10" s="9"/>
    </row>
    <row r="11" spans="1:16" ht="15">
      <c r="A11" s="12"/>
      <c r="B11" s="42">
        <v>519</v>
      </c>
      <c r="C11" s="19" t="s">
        <v>24</v>
      </c>
      <c r="D11" s="43">
        <v>144176</v>
      </c>
      <c r="E11" s="43">
        <v>18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144194</v>
      </c>
      <c r="O11" s="44">
        <f t="shared" si="2"/>
        <v>306.1443736730361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SUM(D13:D14)</f>
        <v>0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143959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143959</v>
      </c>
      <c r="O12" s="41">
        <f t="shared" si="2"/>
        <v>305.6454352441614</v>
      </c>
      <c r="P12" s="10"/>
    </row>
    <row r="13" spans="1:16" ht="15">
      <c r="A13" s="12"/>
      <c r="B13" s="42">
        <v>533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99551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99551</v>
      </c>
      <c r="O13" s="44">
        <f t="shared" si="2"/>
        <v>211.36093418259023</v>
      </c>
      <c r="P13" s="9"/>
    </row>
    <row r="14" spans="1:16" ht="15">
      <c r="A14" s="12"/>
      <c r="B14" s="42">
        <v>535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44408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44408</v>
      </c>
      <c r="O14" s="44">
        <f t="shared" si="2"/>
        <v>94.28450106157112</v>
      </c>
      <c r="P14" s="9"/>
    </row>
    <row r="15" spans="1:16" ht="15.75">
      <c r="A15" s="26" t="s">
        <v>28</v>
      </c>
      <c r="B15" s="27"/>
      <c r="C15" s="28"/>
      <c r="D15" s="29">
        <f aca="true" t="shared" si="4" ref="D15:M15">SUM(D16:D16)</f>
        <v>11809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1"/>
        <v>11809</v>
      </c>
      <c r="O15" s="41">
        <f t="shared" si="2"/>
        <v>25.072186836518046</v>
      </c>
      <c r="P15" s="10"/>
    </row>
    <row r="16" spans="1:16" ht="15">
      <c r="A16" s="12"/>
      <c r="B16" s="42">
        <v>541</v>
      </c>
      <c r="C16" s="19" t="s">
        <v>29</v>
      </c>
      <c r="D16" s="43">
        <v>11809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11809</v>
      </c>
      <c r="O16" s="44">
        <f t="shared" si="2"/>
        <v>25.072186836518046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SUM(D18:D18)</f>
        <v>9900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9900</v>
      </c>
      <c r="O17" s="41">
        <f t="shared" si="2"/>
        <v>21.019108280254777</v>
      </c>
      <c r="P17" s="9"/>
    </row>
    <row r="18" spans="1:16" ht="15">
      <c r="A18" s="12"/>
      <c r="B18" s="42">
        <v>572</v>
      </c>
      <c r="C18" s="19" t="s">
        <v>31</v>
      </c>
      <c r="D18" s="43">
        <v>9900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9900</v>
      </c>
      <c r="O18" s="44">
        <f t="shared" si="2"/>
        <v>21.019108280254777</v>
      </c>
      <c r="P18" s="9"/>
    </row>
    <row r="19" spans="1:16" ht="15.75">
      <c r="A19" s="26" t="s">
        <v>35</v>
      </c>
      <c r="B19" s="27"/>
      <c r="C19" s="28"/>
      <c r="D19" s="29">
        <f aca="true" t="shared" si="6" ref="D19:M19">SUM(D20:D20)</f>
        <v>0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121111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121111</v>
      </c>
      <c r="O19" s="41">
        <f t="shared" si="2"/>
        <v>257.13588110403396</v>
      </c>
      <c r="P19" s="9"/>
    </row>
    <row r="20" spans="1:16" ht="15.75" thickBot="1">
      <c r="A20" s="12"/>
      <c r="B20" s="42">
        <v>581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121111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121111</v>
      </c>
      <c r="O20" s="44">
        <f t="shared" si="2"/>
        <v>257.13588110403396</v>
      </c>
      <c r="P20" s="9"/>
    </row>
    <row r="21" spans="1:119" ht="16.5" thickBot="1">
      <c r="A21" s="13" t="s">
        <v>10</v>
      </c>
      <c r="B21" s="21"/>
      <c r="C21" s="20"/>
      <c r="D21" s="14">
        <f>SUM(D5,D12,D15,D17,D19)</f>
        <v>269451</v>
      </c>
      <c r="E21" s="14">
        <f aca="true" t="shared" si="7" ref="E21:M21">SUM(E5,E12,E15,E17,E19)</f>
        <v>18</v>
      </c>
      <c r="F21" s="14">
        <f t="shared" si="7"/>
        <v>0</v>
      </c>
      <c r="G21" s="14">
        <f t="shared" si="7"/>
        <v>0</v>
      </c>
      <c r="H21" s="14">
        <f t="shared" si="7"/>
        <v>0</v>
      </c>
      <c r="I21" s="14">
        <f t="shared" si="7"/>
        <v>270883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540352</v>
      </c>
      <c r="O21" s="35">
        <f t="shared" si="2"/>
        <v>1147.244161358811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5" ht="15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5" ht="15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63</v>
      </c>
      <c r="M23" s="90"/>
      <c r="N23" s="90"/>
      <c r="O23" s="39">
        <v>471</v>
      </c>
    </row>
    <row r="24" spans="1:15" ht="15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5" ht="15.75" customHeight="1" thickBot="1">
      <c r="A25" s="94" t="s">
        <v>42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sheetProtection/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171018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7320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178338</v>
      </c>
      <c r="O5" s="30">
        <f aca="true" t="shared" si="2" ref="O5:O20">(N5/O$22)</f>
        <v>390.2363238512035</v>
      </c>
      <c r="P5" s="6"/>
    </row>
    <row r="6" spans="1:16" ht="15">
      <c r="A6" s="12"/>
      <c r="B6" s="42">
        <v>511</v>
      </c>
      <c r="C6" s="19" t="s">
        <v>19</v>
      </c>
      <c r="D6" s="43">
        <v>12896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12896</v>
      </c>
      <c r="O6" s="44">
        <f t="shared" si="2"/>
        <v>28.218818380743983</v>
      </c>
      <c r="P6" s="9"/>
    </row>
    <row r="7" spans="1:16" ht="15">
      <c r="A7" s="12"/>
      <c r="B7" s="42">
        <v>512</v>
      </c>
      <c r="C7" s="19" t="s">
        <v>20</v>
      </c>
      <c r="D7" s="43">
        <v>56899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56899</v>
      </c>
      <c r="O7" s="44">
        <f t="shared" si="2"/>
        <v>124.5054704595186</v>
      </c>
      <c r="P7" s="9"/>
    </row>
    <row r="8" spans="1:16" ht="15">
      <c r="A8" s="12"/>
      <c r="B8" s="42">
        <v>513</v>
      </c>
      <c r="C8" s="19" t="s">
        <v>21</v>
      </c>
      <c r="D8" s="43">
        <v>4984</v>
      </c>
      <c r="E8" s="43">
        <v>0</v>
      </c>
      <c r="F8" s="43">
        <v>0</v>
      </c>
      <c r="G8" s="43">
        <v>0</v>
      </c>
      <c r="H8" s="43">
        <v>0</v>
      </c>
      <c r="I8" s="43">
        <v>7320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12304</v>
      </c>
      <c r="O8" s="44">
        <f t="shared" si="2"/>
        <v>26.923413566739605</v>
      </c>
      <c r="P8" s="9"/>
    </row>
    <row r="9" spans="1:16" ht="15">
      <c r="A9" s="12"/>
      <c r="B9" s="42">
        <v>514</v>
      </c>
      <c r="C9" s="19" t="s">
        <v>22</v>
      </c>
      <c r="D9" s="43">
        <v>7962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7962</v>
      </c>
      <c r="O9" s="44">
        <f t="shared" si="2"/>
        <v>17.422319474835888</v>
      </c>
      <c r="P9" s="9"/>
    </row>
    <row r="10" spans="1:16" ht="15">
      <c r="A10" s="12"/>
      <c r="B10" s="42">
        <v>519</v>
      </c>
      <c r="C10" s="19" t="s">
        <v>57</v>
      </c>
      <c r="D10" s="43">
        <v>88277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88277</v>
      </c>
      <c r="O10" s="44">
        <f t="shared" si="2"/>
        <v>193.16630196936543</v>
      </c>
      <c r="P10" s="9"/>
    </row>
    <row r="11" spans="1:16" ht="15.75">
      <c r="A11" s="26" t="s">
        <v>25</v>
      </c>
      <c r="B11" s="27"/>
      <c r="C11" s="28"/>
      <c r="D11" s="29">
        <f aca="true" t="shared" si="3" ref="D11:M11">SUM(D12:D13)</f>
        <v>0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219353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219353</v>
      </c>
      <c r="O11" s="41">
        <f t="shared" si="2"/>
        <v>479.9846827133479</v>
      </c>
      <c r="P11" s="10"/>
    </row>
    <row r="12" spans="1:16" ht="15">
      <c r="A12" s="12"/>
      <c r="B12" s="42">
        <v>533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133742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133742</v>
      </c>
      <c r="O12" s="44">
        <f t="shared" si="2"/>
        <v>292.65207877461705</v>
      </c>
      <c r="P12" s="9"/>
    </row>
    <row r="13" spans="1:16" ht="15">
      <c r="A13" s="12"/>
      <c r="B13" s="42">
        <v>535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85611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85611</v>
      </c>
      <c r="O13" s="44">
        <f t="shared" si="2"/>
        <v>187.33260393873084</v>
      </c>
      <c r="P13" s="9"/>
    </row>
    <row r="14" spans="1:16" ht="15.75">
      <c r="A14" s="26" t="s">
        <v>28</v>
      </c>
      <c r="B14" s="27"/>
      <c r="C14" s="28"/>
      <c r="D14" s="29">
        <f aca="true" t="shared" si="4" ref="D14:M14">SUM(D15:D15)</f>
        <v>8299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9">
        <f t="shared" si="1"/>
        <v>8299</v>
      </c>
      <c r="O14" s="41">
        <f t="shared" si="2"/>
        <v>18.159737417943106</v>
      </c>
      <c r="P14" s="10"/>
    </row>
    <row r="15" spans="1:16" ht="15">
      <c r="A15" s="12"/>
      <c r="B15" s="42">
        <v>541</v>
      </c>
      <c r="C15" s="19" t="s">
        <v>58</v>
      </c>
      <c r="D15" s="43">
        <v>8299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8299</v>
      </c>
      <c r="O15" s="44">
        <f t="shared" si="2"/>
        <v>18.159737417943106</v>
      </c>
      <c r="P15" s="9"/>
    </row>
    <row r="16" spans="1:16" ht="15.75">
      <c r="A16" s="26" t="s">
        <v>39</v>
      </c>
      <c r="B16" s="27"/>
      <c r="C16" s="28"/>
      <c r="D16" s="29">
        <f aca="true" t="shared" si="5" ref="D16:M16">SUM(D17:D17)</f>
        <v>1065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1065</v>
      </c>
      <c r="O16" s="41">
        <f t="shared" si="2"/>
        <v>2.3304157549234135</v>
      </c>
      <c r="P16" s="10"/>
    </row>
    <row r="17" spans="1:16" ht="15">
      <c r="A17" s="12"/>
      <c r="B17" s="42">
        <v>562</v>
      </c>
      <c r="C17" s="19" t="s">
        <v>65</v>
      </c>
      <c r="D17" s="43">
        <v>1065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1065</v>
      </c>
      <c r="O17" s="44">
        <f t="shared" si="2"/>
        <v>2.3304157549234135</v>
      </c>
      <c r="P17" s="9"/>
    </row>
    <row r="18" spans="1:16" ht="15.75">
      <c r="A18" s="26" t="s">
        <v>59</v>
      </c>
      <c r="B18" s="27"/>
      <c r="C18" s="28"/>
      <c r="D18" s="29">
        <f aca="true" t="shared" si="6" ref="D18:M18">SUM(D19:D19)</f>
        <v>10000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5000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15000</v>
      </c>
      <c r="O18" s="41">
        <f t="shared" si="2"/>
        <v>32.822757111597376</v>
      </c>
      <c r="P18" s="9"/>
    </row>
    <row r="19" spans="1:16" ht="15.75" thickBot="1">
      <c r="A19" s="12"/>
      <c r="B19" s="42">
        <v>581</v>
      </c>
      <c r="C19" s="19" t="s">
        <v>60</v>
      </c>
      <c r="D19" s="43">
        <v>10000</v>
      </c>
      <c r="E19" s="43">
        <v>0</v>
      </c>
      <c r="F19" s="43">
        <v>0</v>
      </c>
      <c r="G19" s="43">
        <v>0</v>
      </c>
      <c r="H19" s="43">
        <v>0</v>
      </c>
      <c r="I19" s="43">
        <v>5000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15000</v>
      </c>
      <c r="O19" s="44">
        <f t="shared" si="2"/>
        <v>32.822757111597376</v>
      </c>
      <c r="P19" s="9"/>
    </row>
    <row r="20" spans="1:119" ht="16.5" thickBot="1">
      <c r="A20" s="13" t="s">
        <v>10</v>
      </c>
      <c r="B20" s="21"/>
      <c r="C20" s="20"/>
      <c r="D20" s="14">
        <f>SUM(D5,D11,D14,D16,D18)</f>
        <v>190382</v>
      </c>
      <c r="E20" s="14">
        <f aca="true" t="shared" si="7" ref="E20:M20">SUM(E5,E11,E14,E16,E18)</f>
        <v>0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231673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422055</v>
      </c>
      <c r="O20" s="35">
        <f t="shared" si="2"/>
        <v>923.5339168490153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77</v>
      </c>
      <c r="M22" s="90"/>
      <c r="N22" s="90"/>
      <c r="O22" s="39">
        <v>457</v>
      </c>
    </row>
    <row r="23" spans="1:15" ht="1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5" ht="15.75" customHeight="1" thickBot="1">
      <c r="A24" s="94" t="s">
        <v>42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200" verticalDpi="200" orientation="landscape" paperSize="5" scale="58" r:id="rId1"/>
  <headerFooter>
    <oddFooter>&amp;L&amp;14Office of Economic and Demographic Research&amp;R&amp;14Page &amp;P of &amp;N</oddFooter>
  </headerFooter>
  <ignoredErrors>
    <ignoredError sqref="N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172230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7320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179550</v>
      </c>
      <c r="O5" s="30">
        <f aca="true" t="shared" si="2" ref="O5:O20">(N5/O$22)</f>
        <v>395.48458149779736</v>
      </c>
      <c r="P5" s="6"/>
    </row>
    <row r="6" spans="1:16" ht="15">
      <c r="A6" s="12"/>
      <c r="B6" s="42">
        <v>511</v>
      </c>
      <c r="C6" s="19" t="s">
        <v>19</v>
      </c>
      <c r="D6" s="43">
        <v>12229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12229</v>
      </c>
      <c r="O6" s="44">
        <f t="shared" si="2"/>
        <v>26.93612334801762</v>
      </c>
      <c r="P6" s="9"/>
    </row>
    <row r="7" spans="1:16" ht="15">
      <c r="A7" s="12"/>
      <c r="B7" s="42">
        <v>512</v>
      </c>
      <c r="C7" s="19" t="s">
        <v>20</v>
      </c>
      <c r="D7" s="43">
        <v>54499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54499</v>
      </c>
      <c r="O7" s="44">
        <f t="shared" si="2"/>
        <v>120.04185022026432</v>
      </c>
      <c r="P7" s="9"/>
    </row>
    <row r="8" spans="1:16" ht="15">
      <c r="A8" s="12"/>
      <c r="B8" s="42">
        <v>513</v>
      </c>
      <c r="C8" s="19" t="s">
        <v>21</v>
      </c>
      <c r="D8" s="43">
        <v>5008</v>
      </c>
      <c r="E8" s="43">
        <v>0</v>
      </c>
      <c r="F8" s="43">
        <v>0</v>
      </c>
      <c r="G8" s="43">
        <v>0</v>
      </c>
      <c r="H8" s="43">
        <v>0</v>
      </c>
      <c r="I8" s="43">
        <v>7320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12328</v>
      </c>
      <c r="O8" s="44">
        <f t="shared" si="2"/>
        <v>27.154185022026432</v>
      </c>
      <c r="P8" s="9"/>
    </row>
    <row r="9" spans="1:16" ht="15">
      <c r="A9" s="12"/>
      <c r="B9" s="42">
        <v>514</v>
      </c>
      <c r="C9" s="19" t="s">
        <v>22</v>
      </c>
      <c r="D9" s="43">
        <v>7791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7791</v>
      </c>
      <c r="O9" s="44">
        <f t="shared" si="2"/>
        <v>17.16079295154185</v>
      </c>
      <c r="P9" s="9"/>
    </row>
    <row r="10" spans="1:16" ht="15">
      <c r="A10" s="12"/>
      <c r="B10" s="42">
        <v>519</v>
      </c>
      <c r="C10" s="19" t="s">
        <v>57</v>
      </c>
      <c r="D10" s="43">
        <v>92703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92703</v>
      </c>
      <c r="O10" s="44">
        <f t="shared" si="2"/>
        <v>204.19162995594715</v>
      </c>
      <c r="P10" s="9"/>
    </row>
    <row r="11" spans="1:16" ht="15.75">
      <c r="A11" s="26" t="s">
        <v>25</v>
      </c>
      <c r="B11" s="27"/>
      <c r="C11" s="28"/>
      <c r="D11" s="29">
        <f aca="true" t="shared" si="3" ref="D11:M11">SUM(D12:D13)</f>
        <v>0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191550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191550</v>
      </c>
      <c r="O11" s="41">
        <f t="shared" si="2"/>
        <v>421.9162995594714</v>
      </c>
      <c r="P11" s="10"/>
    </row>
    <row r="12" spans="1:16" ht="15">
      <c r="A12" s="12"/>
      <c r="B12" s="42">
        <v>533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132234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132234</v>
      </c>
      <c r="O12" s="44">
        <f t="shared" si="2"/>
        <v>291.26431718061673</v>
      </c>
      <c r="P12" s="9"/>
    </row>
    <row r="13" spans="1:16" ht="15">
      <c r="A13" s="12"/>
      <c r="B13" s="42">
        <v>535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59316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59316</v>
      </c>
      <c r="O13" s="44">
        <f t="shared" si="2"/>
        <v>130.65198237885463</v>
      </c>
      <c r="P13" s="9"/>
    </row>
    <row r="14" spans="1:16" ht="15.75">
      <c r="A14" s="26" t="s">
        <v>28</v>
      </c>
      <c r="B14" s="27"/>
      <c r="C14" s="28"/>
      <c r="D14" s="29">
        <f aca="true" t="shared" si="4" ref="D14:M14">SUM(D15:D15)</f>
        <v>10338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9">
        <f t="shared" si="1"/>
        <v>10338</v>
      </c>
      <c r="O14" s="41">
        <f t="shared" si="2"/>
        <v>22.770925110132158</v>
      </c>
      <c r="P14" s="10"/>
    </row>
    <row r="15" spans="1:16" ht="15">
      <c r="A15" s="12"/>
      <c r="B15" s="42">
        <v>541</v>
      </c>
      <c r="C15" s="19" t="s">
        <v>58</v>
      </c>
      <c r="D15" s="43">
        <v>10338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10338</v>
      </c>
      <c r="O15" s="44">
        <f t="shared" si="2"/>
        <v>22.770925110132158</v>
      </c>
      <c r="P15" s="9"/>
    </row>
    <row r="16" spans="1:16" ht="15.75">
      <c r="A16" s="26" t="s">
        <v>39</v>
      </c>
      <c r="B16" s="27"/>
      <c r="C16" s="28"/>
      <c r="D16" s="29">
        <f aca="true" t="shared" si="5" ref="D16:M16">SUM(D17:D17)</f>
        <v>1065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1065</v>
      </c>
      <c r="O16" s="41">
        <f t="shared" si="2"/>
        <v>2.345814977973568</v>
      </c>
      <c r="P16" s="10"/>
    </row>
    <row r="17" spans="1:16" ht="15">
      <c r="A17" s="12"/>
      <c r="B17" s="42">
        <v>562</v>
      </c>
      <c r="C17" s="19" t="s">
        <v>65</v>
      </c>
      <c r="D17" s="43">
        <v>1065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1065</v>
      </c>
      <c r="O17" s="44">
        <f t="shared" si="2"/>
        <v>2.345814977973568</v>
      </c>
      <c r="P17" s="9"/>
    </row>
    <row r="18" spans="1:16" ht="15.75">
      <c r="A18" s="26" t="s">
        <v>59</v>
      </c>
      <c r="B18" s="27"/>
      <c r="C18" s="28"/>
      <c r="D18" s="29">
        <f aca="true" t="shared" si="6" ref="D18:M18">SUM(D19:D19)</f>
        <v>156916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156916</v>
      </c>
      <c r="O18" s="41">
        <f t="shared" si="2"/>
        <v>345.6299559471366</v>
      </c>
      <c r="P18" s="9"/>
    </row>
    <row r="19" spans="1:16" ht="15.75" thickBot="1">
      <c r="A19" s="12"/>
      <c r="B19" s="42">
        <v>581</v>
      </c>
      <c r="C19" s="19" t="s">
        <v>60</v>
      </c>
      <c r="D19" s="43">
        <v>156916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156916</v>
      </c>
      <c r="O19" s="44">
        <f t="shared" si="2"/>
        <v>345.6299559471366</v>
      </c>
      <c r="P19" s="9"/>
    </row>
    <row r="20" spans="1:119" ht="16.5" thickBot="1">
      <c r="A20" s="13" t="s">
        <v>10</v>
      </c>
      <c r="B20" s="21"/>
      <c r="C20" s="20"/>
      <c r="D20" s="14">
        <f>SUM(D5,D11,D14,D16,D18)</f>
        <v>340549</v>
      </c>
      <c r="E20" s="14">
        <f aca="true" t="shared" si="7" ref="E20:M20">SUM(E5,E11,E14,E16,E18)</f>
        <v>0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198870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539419</v>
      </c>
      <c r="O20" s="35">
        <f t="shared" si="2"/>
        <v>1188.147577092511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75</v>
      </c>
      <c r="M22" s="90"/>
      <c r="N22" s="90"/>
      <c r="O22" s="39">
        <v>454</v>
      </c>
    </row>
    <row r="23" spans="1:15" ht="1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5" ht="15.75" customHeight="1" thickBot="1">
      <c r="A24" s="94" t="s">
        <v>42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144129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6720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150849</v>
      </c>
      <c r="O5" s="30">
        <f aca="true" t="shared" si="2" ref="O5:O20">(N5/O$22)</f>
        <v>338.22645739910314</v>
      </c>
      <c r="P5" s="6"/>
    </row>
    <row r="6" spans="1:16" ht="15">
      <c r="A6" s="12"/>
      <c r="B6" s="42">
        <v>511</v>
      </c>
      <c r="C6" s="19" t="s">
        <v>19</v>
      </c>
      <c r="D6" s="43">
        <v>12111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12111</v>
      </c>
      <c r="O6" s="44">
        <f t="shared" si="2"/>
        <v>27.154708520179373</v>
      </c>
      <c r="P6" s="9"/>
    </row>
    <row r="7" spans="1:16" ht="15">
      <c r="A7" s="12"/>
      <c r="B7" s="42">
        <v>512</v>
      </c>
      <c r="C7" s="19" t="s">
        <v>20</v>
      </c>
      <c r="D7" s="43">
        <v>46870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46870</v>
      </c>
      <c r="O7" s="44">
        <f t="shared" si="2"/>
        <v>105.08968609865471</v>
      </c>
      <c r="P7" s="9"/>
    </row>
    <row r="8" spans="1:16" ht="15">
      <c r="A8" s="12"/>
      <c r="B8" s="42">
        <v>513</v>
      </c>
      <c r="C8" s="19" t="s">
        <v>21</v>
      </c>
      <c r="D8" s="43">
        <v>4576</v>
      </c>
      <c r="E8" s="43">
        <v>0</v>
      </c>
      <c r="F8" s="43">
        <v>0</v>
      </c>
      <c r="G8" s="43">
        <v>0</v>
      </c>
      <c r="H8" s="43">
        <v>0</v>
      </c>
      <c r="I8" s="43">
        <v>6720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11296</v>
      </c>
      <c r="O8" s="44">
        <f t="shared" si="2"/>
        <v>25.327354260089685</v>
      </c>
      <c r="P8" s="9"/>
    </row>
    <row r="9" spans="1:16" ht="15">
      <c r="A9" s="12"/>
      <c r="B9" s="42">
        <v>514</v>
      </c>
      <c r="C9" s="19" t="s">
        <v>22</v>
      </c>
      <c r="D9" s="43">
        <v>6844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6844</v>
      </c>
      <c r="O9" s="44">
        <f t="shared" si="2"/>
        <v>15.345291479820627</v>
      </c>
      <c r="P9" s="9"/>
    </row>
    <row r="10" spans="1:16" ht="15">
      <c r="A10" s="12"/>
      <c r="B10" s="42">
        <v>519</v>
      </c>
      <c r="C10" s="19" t="s">
        <v>57</v>
      </c>
      <c r="D10" s="43">
        <v>73728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73728</v>
      </c>
      <c r="O10" s="44">
        <f t="shared" si="2"/>
        <v>165.30941704035874</v>
      </c>
      <c r="P10" s="9"/>
    </row>
    <row r="11" spans="1:16" ht="15.75">
      <c r="A11" s="26" t="s">
        <v>25</v>
      </c>
      <c r="B11" s="27"/>
      <c r="C11" s="28"/>
      <c r="D11" s="29">
        <f aca="true" t="shared" si="3" ref="D11:M11">SUM(D12:D13)</f>
        <v>0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189609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189609</v>
      </c>
      <c r="O11" s="41">
        <f t="shared" si="2"/>
        <v>425.1322869955157</v>
      </c>
      <c r="P11" s="10"/>
    </row>
    <row r="12" spans="1:16" ht="15">
      <c r="A12" s="12"/>
      <c r="B12" s="42">
        <v>533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132683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132683</v>
      </c>
      <c r="O12" s="44">
        <f t="shared" si="2"/>
        <v>297.49551569506724</v>
      </c>
      <c r="P12" s="9"/>
    </row>
    <row r="13" spans="1:16" ht="15">
      <c r="A13" s="12"/>
      <c r="B13" s="42">
        <v>535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56926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56926</v>
      </c>
      <c r="O13" s="44">
        <f t="shared" si="2"/>
        <v>127.63677130044843</v>
      </c>
      <c r="P13" s="9"/>
    </row>
    <row r="14" spans="1:16" ht="15.75">
      <c r="A14" s="26" t="s">
        <v>28</v>
      </c>
      <c r="B14" s="27"/>
      <c r="C14" s="28"/>
      <c r="D14" s="29">
        <f aca="true" t="shared" si="4" ref="D14:M14">SUM(D15:D15)</f>
        <v>13034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9">
        <f t="shared" si="1"/>
        <v>13034</v>
      </c>
      <c r="O14" s="41">
        <f t="shared" si="2"/>
        <v>29.22421524663677</v>
      </c>
      <c r="P14" s="10"/>
    </row>
    <row r="15" spans="1:16" ht="15">
      <c r="A15" s="12"/>
      <c r="B15" s="42">
        <v>541</v>
      </c>
      <c r="C15" s="19" t="s">
        <v>58</v>
      </c>
      <c r="D15" s="43">
        <v>13034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13034</v>
      </c>
      <c r="O15" s="44">
        <f t="shared" si="2"/>
        <v>29.22421524663677</v>
      </c>
      <c r="P15" s="9"/>
    </row>
    <row r="16" spans="1:16" ht="15.75">
      <c r="A16" s="26" t="s">
        <v>39</v>
      </c>
      <c r="B16" s="27"/>
      <c r="C16" s="28"/>
      <c r="D16" s="29">
        <f aca="true" t="shared" si="5" ref="D16:M16">SUM(D17:D17)</f>
        <v>4033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4033</v>
      </c>
      <c r="O16" s="41">
        <f t="shared" si="2"/>
        <v>9.042600896860986</v>
      </c>
      <c r="P16" s="10"/>
    </row>
    <row r="17" spans="1:16" ht="15">
      <c r="A17" s="12"/>
      <c r="B17" s="42">
        <v>562</v>
      </c>
      <c r="C17" s="19" t="s">
        <v>65</v>
      </c>
      <c r="D17" s="43">
        <v>4033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4033</v>
      </c>
      <c r="O17" s="44">
        <f t="shared" si="2"/>
        <v>9.042600896860986</v>
      </c>
      <c r="P17" s="9"/>
    </row>
    <row r="18" spans="1:16" ht="15.75">
      <c r="A18" s="26" t="s">
        <v>59</v>
      </c>
      <c r="B18" s="27"/>
      <c r="C18" s="28"/>
      <c r="D18" s="29">
        <f aca="true" t="shared" si="6" ref="D18:M18">SUM(D19:D19)</f>
        <v>64151</v>
      </c>
      <c r="E18" s="29">
        <f t="shared" si="6"/>
        <v>0</v>
      </c>
      <c r="F18" s="29">
        <f t="shared" si="6"/>
        <v>0</v>
      </c>
      <c r="G18" s="29">
        <f t="shared" si="6"/>
        <v>45000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109151</v>
      </c>
      <c r="O18" s="41">
        <f t="shared" si="2"/>
        <v>244.73318385650225</v>
      </c>
      <c r="P18" s="9"/>
    </row>
    <row r="19" spans="1:16" ht="15.75" thickBot="1">
      <c r="A19" s="12"/>
      <c r="B19" s="42">
        <v>581</v>
      </c>
      <c r="C19" s="19" t="s">
        <v>60</v>
      </c>
      <c r="D19" s="43">
        <v>64151</v>
      </c>
      <c r="E19" s="43">
        <v>0</v>
      </c>
      <c r="F19" s="43">
        <v>0</v>
      </c>
      <c r="G19" s="43">
        <v>45000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109151</v>
      </c>
      <c r="O19" s="44">
        <f t="shared" si="2"/>
        <v>244.73318385650225</v>
      </c>
      <c r="P19" s="9"/>
    </row>
    <row r="20" spans="1:119" ht="16.5" thickBot="1">
      <c r="A20" s="13" t="s">
        <v>10</v>
      </c>
      <c r="B20" s="21"/>
      <c r="C20" s="20"/>
      <c r="D20" s="14">
        <f>SUM(D5,D11,D14,D16,D18)</f>
        <v>225347</v>
      </c>
      <c r="E20" s="14">
        <f aca="true" t="shared" si="7" ref="E20:M20">SUM(E5,E11,E14,E16,E18)</f>
        <v>0</v>
      </c>
      <c r="F20" s="14">
        <f t="shared" si="7"/>
        <v>0</v>
      </c>
      <c r="G20" s="14">
        <f t="shared" si="7"/>
        <v>45000</v>
      </c>
      <c r="H20" s="14">
        <f t="shared" si="7"/>
        <v>0</v>
      </c>
      <c r="I20" s="14">
        <f t="shared" si="7"/>
        <v>196329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466676</v>
      </c>
      <c r="O20" s="35">
        <f t="shared" si="2"/>
        <v>1046.3587443946187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73</v>
      </c>
      <c r="M22" s="90"/>
      <c r="N22" s="90"/>
      <c r="O22" s="39">
        <v>446</v>
      </c>
    </row>
    <row r="23" spans="1:15" ht="1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5" ht="15.75" customHeight="1" thickBot="1">
      <c r="A24" s="94" t="s">
        <v>42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1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154606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6720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161326</v>
      </c>
      <c r="O5" s="30">
        <f aca="true" t="shared" si="2" ref="O5:O20">(N5/O$22)</f>
        <v>349.94793926247286</v>
      </c>
      <c r="P5" s="6"/>
    </row>
    <row r="6" spans="1:16" ht="15">
      <c r="A6" s="12"/>
      <c r="B6" s="42">
        <v>511</v>
      </c>
      <c r="C6" s="19" t="s">
        <v>19</v>
      </c>
      <c r="D6" s="43">
        <v>11963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11963</v>
      </c>
      <c r="O6" s="44">
        <f t="shared" si="2"/>
        <v>25.95010845986985</v>
      </c>
      <c r="P6" s="9"/>
    </row>
    <row r="7" spans="1:16" ht="15">
      <c r="A7" s="12"/>
      <c r="B7" s="42">
        <v>512</v>
      </c>
      <c r="C7" s="19" t="s">
        <v>20</v>
      </c>
      <c r="D7" s="43">
        <v>44926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44926</v>
      </c>
      <c r="O7" s="44">
        <f t="shared" si="2"/>
        <v>97.45336225596529</v>
      </c>
      <c r="P7" s="9"/>
    </row>
    <row r="8" spans="1:16" ht="15">
      <c r="A8" s="12"/>
      <c r="B8" s="42">
        <v>513</v>
      </c>
      <c r="C8" s="19" t="s">
        <v>21</v>
      </c>
      <c r="D8" s="43">
        <v>4592</v>
      </c>
      <c r="E8" s="43">
        <v>0</v>
      </c>
      <c r="F8" s="43">
        <v>0</v>
      </c>
      <c r="G8" s="43">
        <v>0</v>
      </c>
      <c r="H8" s="43">
        <v>0</v>
      </c>
      <c r="I8" s="43">
        <v>6720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11312</v>
      </c>
      <c r="O8" s="44">
        <f t="shared" si="2"/>
        <v>24.537960954446856</v>
      </c>
      <c r="P8" s="9"/>
    </row>
    <row r="9" spans="1:16" ht="15">
      <c r="A9" s="12"/>
      <c r="B9" s="42">
        <v>514</v>
      </c>
      <c r="C9" s="19" t="s">
        <v>22</v>
      </c>
      <c r="D9" s="43">
        <v>6572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6572</v>
      </c>
      <c r="O9" s="44">
        <f t="shared" si="2"/>
        <v>14.25596529284165</v>
      </c>
      <c r="P9" s="9"/>
    </row>
    <row r="10" spans="1:16" ht="15">
      <c r="A10" s="12"/>
      <c r="B10" s="42">
        <v>519</v>
      </c>
      <c r="C10" s="19" t="s">
        <v>57</v>
      </c>
      <c r="D10" s="43">
        <v>86553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86553</v>
      </c>
      <c r="O10" s="44">
        <f t="shared" si="2"/>
        <v>187.75054229934923</v>
      </c>
      <c r="P10" s="9"/>
    </row>
    <row r="11" spans="1:16" ht="15.75">
      <c r="A11" s="26" t="s">
        <v>25</v>
      </c>
      <c r="B11" s="27"/>
      <c r="C11" s="28"/>
      <c r="D11" s="29">
        <f aca="true" t="shared" si="3" ref="D11:M11">SUM(D12:D13)</f>
        <v>0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159715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159715</v>
      </c>
      <c r="O11" s="41">
        <f t="shared" si="2"/>
        <v>346.4533622559653</v>
      </c>
      <c r="P11" s="10"/>
    </row>
    <row r="12" spans="1:16" ht="15">
      <c r="A12" s="12"/>
      <c r="B12" s="42">
        <v>533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102789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102789</v>
      </c>
      <c r="O12" s="44">
        <f t="shared" si="2"/>
        <v>222.96963123644252</v>
      </c>
      <c r="P12" s="9"/>
    </row>
    <row r="13" spans="1:16" ht="15">
      <c r="A13" s="12"/>
      <c r="B13" s="42">
        <v>535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56926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56926</v>
      </c>
      <c r="O13" s="44">
        <f t="shared" si="2"/>
        <v>123.48373101952278</v>
      </c>
      <c r="P13" s="9"/>
    </row>
    <row r="14" spans="1:16" ht="15.75">
      <c r="A14" s="26" t="s">
        <v>28</v>
      </c>
      <c r="B14" s="27"/>
      <c r="C14" s="28"/>
      <c r="D14" s="29">
        <f aca="true" t="shared" si="4" ref="D14:M14">SUM(D15:D15)</f>
        <v>11172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9">
        <f t="shared" si="1"/>
        <v>11172</v>
      </c>
      <c r="O14" s="41">
        <f t="shared" si="2"/>
        <v>24.234273318872017</v>
      </c>
      <c r="P14" s="10"/>
    </row>
    <row r="15" spans="1:16" ht="15">
      <c r="A15" s="12"/>
      <c r="B15" s="42">
        <v>541</v>
      </c>
      <c r="C15" s="19" t="s">
        <v>58</v>
      </c>
      <c r="D15" s="43">
        <v>11172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11172</v>
      </c>
      <c r="O15" s="44">
        <f t="shared" si="2"/>
        <v>24.234273318872017</v>
      </c>
      <c r="P15" s="9"/>
    </row>
    <row r="16" spans="1:16" ht="15.75">
      <c r="A16" s="26" t="s">
        <v>39</v>
      </c>
      <c r="B16" s="27"/>
      <c r="C16" s="28"/>
      <c r="D16" s="29">
        <f aca="true" t="shared" si="5" ref="D16:M16">SUM(D17:D17)</f>
        <v>1065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1065</v>
      </c>
      <c r="O16" s="41">
        <f t="shared" si="2"/>
        <v>2.3101952277657265</v>
      </c>
      <c r="P16" s="10"/>
    </row>
    <row r="17" spans="1:16" ht="15">
      <c r="A17" s="12"/>
      <c r="B17" s="42">
        <v>562</v>
      </c>
      <c r="C17" s="19" t="s">
        <v>65</v>
      </c>
      <c r="D17" s="43">
        <v>1065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1065</v>
      </c>
      <c r="O17" s="44">
        <f t="shared" si="2"/>
        <v>2.3101952277657265</v>
      </c>
      <c r="P17" s="9"/>
    </row>
    <row r="18" spans="1:16" ht="15.75">
      <c r="A18" s="26" t="s">
        <v>59</v>
      </c>
      <c r="B18" s="27"/>
      <c r="C18" s="28"/>
      <c r="D18" s="29">
        <f aca="true" t="shared" si="6" ref="D18:M18">SUM(D19:D19)</f>
        <v>10000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5000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15000</v>
      </c>
      <c r="O18" s="41">
        <f t="shared" si="2"/>
        <v>32.53796095444685</v>
      </c>
      <c r="P18" s="9"/>
    </row>
    <row r="19" spans="1:16" ht="15.75" thickBot="1">
      <c r="A19" s="12"/>
      <c r="B19" s="42">
        <v>581</v>
      </c>
      <c r="C19" s="19" t="s">
        <v>60</v>
      </c>
      <c r="D19" s="43">
        <v>10000</v>
      </c>
      <c r="E19" s="43">
        <v>0</v>
      </c>
      <c r="F19" s="43">
        <v>0</v>
      </c>
      <c r="G19" s="43">
        <v>0</v>
      </c>
      <c r="H19" s="43">
        <v>0</v>
      </c>
      <c r="I19" s="43">
        <v>5000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15000</v>
      </c>
      <c r="O19" s="44">
        <f t="shared" si="2"/>
        <v>32.53796095444685</v>
      </c>
      <c r="P19" s="9"/>
    </row>
    <row r="20" spans="1:119" ht="16.5" thickBot="1">
      <c r="A20" s="13" t="s">
        <v>10</v>
      </c>
      <c r="B20" s="21"/>
      <c r="C20" s="20"/>
      <c r="D20" s="14">
        <f>SUM(D5,D11,D14,D16,D18)</f>
        <v>176843</v>
      </c>
      <c r="E20" s="14">
        <f aca="true" t="shared" si="7" ref="E20:M20">SUM(E5,E11,E14,E16,E18)</f>
        <v>0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171435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348278</v>
      </c>
      <c r="O20" s="35">
        <f t="shared" si="2"/>
        <v>755.4837310195228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71</v>
      </c>
      <c r="M22" s="90"/>
      <c r="N22" s="90"/>
      <c r="O22" s="39">
        <v>461</v>
      </c>
    </row>
    <row r="23" spans="1:15" ht="1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5" ht="15.75" customHeight="1" thickBot="1">
      <c r="A24" s="94" t="s">
        <v>42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1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145790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6720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2">SUM(D5:M5)</f>
        <v>152510</v>
      </c>
      <c r="O5" s="30">
        <f aca="true" t="shared" si="2" ref="O5:O22">(N5/O$24)</f>
        <v>343.490990990991</v>
      </c>
      <c r="P5" s="6"/>
    </row>
    <row r="6" spans="1:16" ht="15">
      <c r="A6" s="12"/>
      <c r="B6" s="42">
        <v>511</v>
      </c>
      <c r="C6" s="19" t="s">
        <v>19</v>
      </c>
      <c r="D6" s="43">
        <v>12059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12059</v>
      </c>
      <c r="O6" s="44">
        <f t="shared" si="2"/>
        <v>27.15990990990991</v>
      </c>
      <c r="P6" s="9"/>
    </row>
    <row r="7" spans="1:16" ht="15">
      <c r="A7" s="12"/>
      <c r="B7" s="42">
        <v>512</v>
      </c>
      <c r="C7" s="19" t="s">
        <v>20</v>
      </c>
      <c r="D7" s="43">
        <v>40416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40416</v>
      </c>
      <c r="O7" s="44">
        <f t="shared" si="2"/>
        <v>91.02702702702703</v>
      </c>
      <c r="P7" s="9"/>
    </row>
    <row r="8" spans="1:16" ht="15">
      <c r="A8" s="12"/>
      <c r="B8" s="42">
        <v>513</v>
      </c>
      <c r="C8" s="19" t="s">
        <v>21</v>
      </c>
      <c r="D8" s="43">
        <v>4592</v>
      </c>
      <c r="E8" s="43">
        <v>0</v>
      </c>
      <c r="F8" s="43">
        <v>0</v>
      </c>
      <c r="G8" s="43">
        <v>0</v>
      </c>
      <c r="H8" s="43">
        <v>0</v>
      </c>
      <c r="I8" s="43">
        <v>6720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11312</v>
      </c>
      <c r="O8" s="44">
        <f t="shared" si="2"/>
        <v>25.47747747747748</v>
      </c>
      <c r="P8" s="9"/>
    </row>
    <row r="9" spans="1:16" ht="15">
      <c r="A9" s="12"/>
      <c r="B9" s="42">
        <v>514</v>
      </c>
      <c r="C9" s="19" t="s">
        <v>22</v>
      </c>
      <c r="D9" s="43">
        <v>8083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8083</v>
      </c>
      <c r="O9" s="44">
        <f t="shared" si="2"/>
        <v>18.204954954954953</v>
      </c>
      <c r="P9" s="9"/>
    </row>
    <row r="10" spans="1:16" ht="15">
      <c r="A10" s="12"/>
      <c r="B10" s="42">
        <v>519</v>
      </c>
      <c r="C10" s="19" t="s">
        <v>57</v>
      </c>
      <c r="D10" s="43">
        <v>80640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80640</v>
      </c>
      <c r="O10" s="44">
        <f t="shared" si="2"/>
        <v>181.6216216216216</v>
      </c>
      <c r="P10" s="9"/>
    </row>
    <row r="11" spans="1:16" ht="15.75">
      <c r="A11" s="26" t="s">
        <v>25</v>
      </c>
      <c r="B11" s="27"/>
      <c r="C11" s="28"/>
      <c r="D11" s="29">
        <f aca="true" t="shared" si="3" ref="D11:M11">SUM(D12:D13)</f>
        <v>0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160747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160747</v>
      </c>
      <c r="O11" s="41">
        <f t="shared" si="2"/>
        <v>362.0427927927928</v>
      </c>
      <c r="P11" s="10"/>
    </row>
    <row r="12" spans="1:16" ht="15">
      <c r="A12" s="12"/>
      <c r="B12" s="42">
        <v>533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103821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103821</v>
      </c>
      <c r="O12" s="44">
        <f t="shared" si="2"/>
        <v>233.8310810810811</v>
      </c>
      <c r="P12" s="9"/>
    </row>
    <row r="13" spans="1:16" ht="15">
      <c r="A13" s="12"/>
      <c r="B13" s="42">
        <v>535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56926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56926</v>
      </c>
      <c r="O13" s="44">
        <f t="shared" si="2"/>
        <v>128.2117117117117</v>
      </c>
      <c r="P13" s="9"/>
    </row>
    <row r="14" spans="1:16" ht="15.75">
      <c r="A14" s="26" t="s">
        <v>28</v>
      </c>
      <c r="B14" s="27"/>
      <c r="C14" s="28"/>
      <c r="D14" s="29">
        <f aca="true" t="shared" si="4" ref="D14:M14">SUM(D15:D15)</f>
        <v>10657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9">
        <f t="shared" si="1"/>
        <v>10657</v>
      </c>
      <c r="O14" s="41">
        <f t="shared" si="2"/>
        <v>24.00225225225225</v>
      </c>
      <c r="P14" s="10"/>
    </row>
    <row r="15" spans="1:16" ht="15">
      <c r="A15" s="12"/>
      <c r="B15" s="42">
        <v>541</v>
      </c>
      <c r="C15" s="19" t="s">
        <v>58</v>
      </c>
      <c r="D15" s="43">
        <v>10657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10657</v>
      </c>
      <c r="O15" s="44">
        <f t="shared" si="2"/>
        <v>24.00225225225225</v>
      </c>
      <c r="P15" s="9"/>
    </row>
    <row r="16" spans="1:16" ht="15.75">
      <c r="A16" s="26" t="s">
        <v>39</v>
      </c>
      <c r="B16" s="27"/>
      <c r="C16" s="28"/>
      <c r="D16" s="29">
        <f aca="true" t="shared" si="5" ref="D16:M16">SUM(D17:D17)</f>
        <v>931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931</v>
      </c>
      <c r="O16" s="41">
        <f t="shared" si="2"/>
        <v>2.0968468468468466</v>
      </c>
      <c r="P16" s="10"/>
    </row>
    <row r="17" spans="1:16" ht="15">
      <c r="A17" s="12"/>
      <c r="B17" s="42">
        <v>562</v>
      </c>
      <c r="C17" s="19" t="s">
        <v>65</v>
      </c>
      <c r="D17" s="43">
        <v>931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931</v>
      </c>
      <c r="O17" s="44">
        <f t="shared" si="2"/>
        <v>2.0968468468468466</v>
      </c>
      <c r="P17" s="9"/>
    </row>
    <row r="18" spans="1:16" ht="15.75">
      <c r="A18" s="26" t="s">
        <v>30</v>
      </c>
      <c r="B18" s="27"/>
      <c r="C18" s="28"/>
      <c r="D18" s="29">
        <f aca="true" t="shared" si="6" ref="D18:M18">SUM(D19:D19)</f>
        <v>0</v>
      </c>
      <c r="E18" s="29">
        <f t="shared" si="6"/>
        <v>1470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1470</v>
      </c>
      <c r="O18" s="41">
        <f t="shared" si="2"/>
        <v>3.310810810810811</v>
      </c>
      <c r="P18" s="9"/>
    </row>
    <row r="19" spans="1:16" ht="15">
      <c r="A19" s="12"/>
      <c r="B19" s="42">
        <v>578</v>
      </c>
      <c r="C19" s="19" t="s">
        <v>66</v>
      </c>
      <c r="D19" s="43">
        <v>0</v>
      </c>
      <c r="E19" s="43">
        <v>1470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1470</v>
      </c>
      <c r="O19" s="44">
        <f t="shared" si="2"/>
        <v>3.310810810810811</v>
      </c>
      <c r="P19" s="9"/>
    </row>
    <row r="20" spans="1:16" ht="15.75">
      <c r="A20" s="26" t="s">
        <v>59</v>
      </c>
      <c r="B20" s="27"/>
      <c r="C20" s="28"/>
      <c r="D20" s="29">
        <f aca="true" t="shared" si="7" ref="D20:M20">SUM(D21:D21)</f>
        <v>10000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5000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15000</v>
      </c>
      <c r="O20" s="41">
        <f t="shared" si="2"/>
        <v>33.78378378378378</v>
      </c>
      <c r="P20" s="9"/>
    </row>
    <row r="21" spans="1:16" ht="15.75" thickBot="1">
      <c r="A21" s="12"/>
      <c r="B21" s="42">
        <v>581</v>
      </c>
      <c r="C21" s="19" t="s">
        <v>60</v>
      </c>
      <c r="D21" s="43">
        <v>10000</v>
      </c>
      <c r="E21" s="43">
        <v>0</v>
      </c>
      <c r="F21" s="43">
        <v>0</v>
      </c>
      <c r="G21" s="43">
        <v>0</v>
      </c>
      <c r="H21" s="43">
        <v>0</v>
      </c>
      <c r="I21" s="43">
        <v>5000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15000</v>
      </c>
      <c r="O21" s="44">
        <f t="shared" si="2"/>
        <v>33.78378378378378</v>
      </c>
      <c r="P21" s="9"/>
    </row>
    <row r="22" spans="1:119" ht="16.5" thickBot="1">
      <c r="A22" s="13" t="s">
        <v>10</v>
      </c>
      <c r="B22" s="21"/>
      <c r="C22" s="20"/>
      <c r="D22" s="14">
        <f>SUM(D5,D11,D14,D16,D18,D20)</f>
        <v>167378</v>
      </c>
      <c r="E22" s="14">
        <f aca="true" t="shared" si="8" ref="E22:M22">SUM(E5,E11,E14,E16,E18,E20)</f>
        <v>1470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172467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341315</v>
      </c>
      <c r="O22" s="35">
        <f t="shared" si="2"/>
        <v>768.7274774774775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69</v>
      </c>
      <c r="M24" s="90"/>
      <c r="N24" s="90"/>
      <c r="O24" s="39">
        <v>444</v>
      </c>
    </row>
    <row r="25" spans="1:15" ht="15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5" ht="15.75" customHeight="1" thickBot="1">
      <c r="A26" s="94" t="s">
        <v>42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sheetProtection/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1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144502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2">SUM(D5:M5)</f>
        <v>144502</v>
      </c>
      <c r="O5" s="30">
        <f aca="true" t="shared" si="2" ref="O5:O22">(N5/O$24)</f>
        <v>332.18850574712644</v>
      </c>
      <c r="P5" s="6"/>
    </row>
    <row r="6" spans="1:16" ht="15">
      <c r="A6" s="12"/>
      <c r="B6" s="42">
        <v>511</v>
      </c>
      <c r="C6" s="19" t="s">
        <v>19</v>
      </c>
      <c r="D6" s="43">
        <v>11120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11120</v>
      </c>
      <c r="O6" s="44">
        <f t="shared" si="2"/>
        <v>25.563218390804597</v>
      </c>
      <c r="P6" s="9"/>
    </row>
    <row r="7" spans="1:16" ht="15">
      <c r="A7" s="12"/>
      <c r="B7" s="42">
        <v>512</v>
      </c>
      <c r="C7" s="19" t="s">
        <v>20</v>
      </c>
      <c r="D7" s="43">
        <v>44915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44915</v>
      </c>
      <c r="O7" s="44">
        <f t="shared" si="2"/>
        <v>103.25287356321839</v>
      </c>
      <c r="P7" s="9"/>
    </row>
    <row r="8" spans="1:16" ht="15">
      <c r="A8" s="12"/>
      <c r="B8" s="42">
        <v>513</v>
      </c>
      <c r="C8" s="19" t="s">
        <v>21</v>
      </c>
      <c r="D8" s="43">
        <v>4584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4584</v>
      </c>
      <c r="O8" s="44">
        <f t="shared" si="2"/>
        <v>10.537931034482758</v>
      </c>
      <c r="P8" s="9"/>
    </row>
    <row r="9" spans="1:16" ht="15">
      <c r="A9" s="12"/>
      <c r="B9" s="42">
        <v>514</v>
      </c>
      <c r="C9" s="19" t="s">
        <v>22</v>
      </c>
      <c r="D9" s="43">
        <v>6807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6807</v>
      </c>
      <c r="O9" s="44">
        <f t="shared" si="2"/>
        <v>15.648275862068965</v>
      </c>
      <c r="P9" s="9"/>
    </row>
    <row r="10" spans="1:16" ht="15">
      <c r="A10" s="12"/>
      <c r="B10" s="42">
        <v>519</v>
      </c>
      <c r="C10" s="19" t="s">
        <v>57</v>
      </c>
      <c r="D10" s="43">
        <v>77076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77076</v>
      </c>
      <c r="O10" s="44">
        <f t="shared" si="2"/>
        <v>177.18620689655174</v>
      </c>
      <c r="P10" s="9"/>
    </row>
    <row r="11" spans="1:16" ht="15.75">
      <c r="A11" s="26" t="s">
        <v>25</v>
      </c>
      <c r="B11" s="27"/>
      <c r="C11" s="28"/>
      <c r="D11" s="29">
        <f aca="true" t="shared" si="3" ref="D11:M11">SUM(D12:D13)</f>
        <v>0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158560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158560</v>
      </c>
      <c r="O11" s="41">
        <f t="shared" si="2"/>
        <v>364.5057471264368</v>
      </c>
      <c r="P11" s="10"/>
    </row>
    <row r="12" spans="1:16" ht="15">
      <c r="A12" s="12"/>
      <c r="B12" s="42">
        <v>533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101375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101375</v>
      </c>
      <c r="O12" s="44">
        <f t="shared" si="2"/>
        <v>233.04597701149424</v>
      </c>
      <c r="P12" s="9"/>
    </row>
    <row r="13" spans="1:16" ht="15">
      <c r="A13" s="12"/>
      <c r="B13" s="42">
        <v>535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57185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57185</v>
      </c>
      <c r="O13" s="44">
        <f t="shared" si="2"/>
        <v>131.45977011494253</v>
      </c>
      <c r="P13" s="9"/>
    </row>
    <row r="14" spans="1:16" ht="15.75">
      <c r="A14" s="26" t="s">
        <v>28</v>
      </c>
      <c r="B14" s="27"/>
      <c r="C14" s="28"/>
      <c r="D14" s="29">
        <f aca="true" t="shared" si="4" ref="D14:M14">SUM(D15:D15)</f>
        <v>10579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9">
        <f t="shared" si="1"/>
        <v>10579</v>
      </c>
      <c r="O14" s="41">
        <f t="shared" si="2"/>
        <v>24.319540229885057</v>
      </c>
      <c r="P14" s="10"/>
    </row>
    <row r="15" spans="1:16" ht="15">
      <c r="A15" s="12"/>
      <c r="B15" s="42">
        <v>541</v>
      </c>
      <c r="C15" s="19" t="s">
        <v>58</v>
      </c>
      <c r="D15" s="43">
        <v>10579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10579</v>
      </c>
      <c r="O15" s="44">
        <f t="shared" si="2"/>
        <v>24.319540229885057</v>
      </c>
      <c r="P15" s="9"/>
    </row>
    <row r="16" spans="1:16" ht="15.75">
      <c r="A16" s="26" t="s">
        <v>39</v>
      </c>
      <c r="B16" s="27"/>
      <c r="C16" s="28"/>
      <c r="D16" s="29">
        <f aca="true" t="shared" si="5" ref="D16:M16">SUM(D17:D17)</f>
        <v>1790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1790</v>
      </c>
      <c r="O16" s="41">
        <f t="shared" si="2"/>
        <v>4.114942528735632</v>
      </c>
      <c r="P16" s="10"/>
    </row>
    <row r="17" spans="1:16" ht="15">
      <c r="A17" s="12"/>
      <c r="B17" s="42">
        <v>562</v>
      </c>
      <c r="C17" s="19" t="s">
        <v>65</v>
      </c>
      <c r="D17" s="43">
        <v>1790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1790</v>
      </c>
      <c r="O17" s="44">
        <f t="shared" si="2"/>
        <v>4.114942528735632</v>
      </c>
      <c r="P17" s="9"/>
    </row>
    <row r="18" spans="1:16" ht="15.75">
      <c r="A18" s="26" t="s">
        <v>30</v>
      </c>
      <c r="B18" s="27"/>
      <c r="C18" s="28"/>
      <c r="D18" s="29">
        <f aca="true" t="shared" si="6" ref="D18:M18">SUM(D19:D19)</f>
        <v>0</v>
      </c>
      <c r="E18" s="29">
        <f t="shared" si="6"/>
        <v>2940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2940</v>
      </c>
      <c r="O18" s="41">
        <f t="shared" si="2"/>
        <v>6.758620689655173</v>
      </c>
      <c r="P18" s="9"/>
    </row>
    <row r="19" spans="1:16" ht="15">
      <c r="A19" s="12"/>
      <c r="B19" s="42">
        <v>578</v>
      </c>
      <c r="C19" s="19" t="s">
        <v>66</v>
      </c>
      <c r="D19" s="43">
        <v>0</v>
      </c>
      <c r="E19" s="43">
        <v>2940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2940</v>
      </c>
      <c r="O19" s="44">
        <f t="shared" si="2"/>
        <v>6.758620689655173</v>
      </c>
      <c r="P19" s="9"/>
    </row>
    <row r="20" spans="1:16" ht="15.75">
      <c r="A20" s="26" t="s">
        <v>59</v>
      </c>
      <c r="B20" s="27"/>
      <c r="C20" s="28"/>
      <c r="D20" s="29">
        <f aca="true" t="shared" si="7" ref="D20:M20">SUM(D21:D21)</f>
        <v>10000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5000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15000</v>
      </c>
      <c r="O20" s="41">
        <f t="shared" si="2"/>
        <v>34.48275862068966</v>
      </c>
      <c r="P20" s="9"/>
    </row>
    <row r="21" spans="1:16" ht="15.75" thickBot="1">
      <c r="A21" s="12"/>
      <c r="B21" s="42">
        <v>581</v>
      </c>
      <c r="C21" s="19" t="s">
        <v>60</v>
      </c>
      <c r="D21" s="43">
        <v>10000</v>
      </c>
      <c r="E21" s="43">
        <v>0</v>
      </c>
      <c r="F21" s="43">
        <v>0</v>
      </c>
      <c r="G21" s="43">
        <v>0</v>
      </c>
      <c r="H21" s="43">
        <v>0</v>
      </c>
      <c r="I21" s="43">
        <v>5000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15000</v>
      </c>
      <c r="O21" s="44">
        <f t="shared" si="2"/>
        <v>34.48275862068966</v>
      </c>
      <c r="P21" s="9"/>
    </row>
    <row r="22" spans="1:119" ht="16.5" thickBot="1">
      <c r="A22" s="13" t="s">
        <v>10</v>
      </c>
      <c r="B22" s="21"/>
      <c r="C22" s="20"/>
      <c r="D22" s="14">
        <f>SUM(D5,D11,D14,D16,D18,D20)</f>
        <v>166871</v>
      </c>
      <c r="E22" s="14">
        <f aca="true" t="shared" si="8" ref="E22:M22">SUM(E5,E11,E14,E16,E18,E20)</f>
        <v>2940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163560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333371</v>
      </c>
      <c r="O22" s="35">
        <f t="shared" si="2"/>
        <v>766.3701149425287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67</v>
      </c>
      <c r="M24" s="90"/>
      <c r="N24" s="90"/>
      <c r="O24" s="39">
        <v>435</v>
      </c>
    </row>
    <row r="25" spans="1:15" ht="15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5" ht="15.75" customHeight="1" thickBot="1">
      <c r="A26" s="94" t="s">
        <v>42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sheetProtection/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17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1" t="s">
        <v>37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7" ht="24" thickBot="1">
      <c r="A2" s="124" t="s">
        <v>56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7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18</v>
      </c>
      <c r="B5" s="55"/>
      <c r="C5" s="55"/>
      <c r="D5" s="56">
        <f aca="true" t="shared" si="0" ref="D5:M5">SUM(D6:D10)</f>
        <v>155826</v>
      </c>
      <c r="E5" s="56">
        <f t="shared" si="0"/>
        <v>1470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aca="true" t="shared" si="1" ref="N5:N18">SUM(D5:M5)</f>
        <v>157296</v>
      </c>
      <c r="O5" s="58">
        <f aca="true" t="shared" si="2" ref="O5:O18">(N5/O$20)</f>
        <v>367.5140186915888</v>
      </c>
      <c r="P5" s="59"/>
    </row>
    <row r="6" spans="1:16" ht="15">
      <c r="A6" s="61"/>
      <c r="B6" s="62">
        <v>511</v>
      </c>
      <c r="C6" s="63" t="s">
        <v>19</v>
      </c>
      <c r="D6" s="64">
        <v>11601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11601</v>
      </c>
      <c r="O6" s="65">
        <f t="shared" si="2"/>
        <v>27.10514018691589</v>
      </c>
      <c r="P6" s="66"/>
    </row>
    <row r="7" spans="1:16" ht="15">
      <c r="A7" s="61"/>
      <c r="B7" s="62">
        <v>512</v>
      </c>
      <c r="C7" s="63" t="s">
        <v>20</v>
      </c>
      <c r="D7" s="64">
        <v>39153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39153</v>
      </c>
      <c r="O7" s="65">
        <f t="shared" si="2"/>
        <v>91.47897196261682</v>
      </c>
      <c r="P7" s="66"/>
    </row>
    <row r="8" spans="1:16" ht="15">
      <c r="A8" s="61"/>
      <c r="B8" s="62">
        <v>513</v>
      </c>
      <c r="C8" s="63" t="s">
        <v>21</v>
      </c>
      <c r="D8" s="64">
        <v>4600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4600</v>
      </c>
      <c r="O8" s="65">
        <f t="shared" si="2"/>
        <v>10.74766355140187</v>
      </c>
      <c r="P8" s="66"/>
    </row>
    <row r="9" spans="1:16" ht="15">
      <c r="A9" s="61"/>
      <c r="B9" s="62">
        <v>514</v>
      </c>
      <c r="C9" s="63" t="s">
        <v>22</v>
      </c>
      <c r="D9" s="64">
        <v>6461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6461</v>
      </c>
      <c r="O9" s="65">
        <f t="shared" si="2"/>
        <v>15.095794392523365</v>
      </c>
      <c r="P9" s="66"/>
    </row>
    <row r="10" spans="1:16" ht="15">
      <c r="A10" s="61"/>
      <c r="B10" s="62">
        <v>519</v>
      </c>
      <c r="C10" s="63" t="s">
        <v>57</v>
      </c>
      <c r="D10" s="64">
        <v>94011</v>
      </c>
      <c r="E10" s="64">
        <v>1470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95481</v>
      </c>
      <c r="O10" s="65">
        <f t="shared" si="2"/>
        <v>223.08644859813083</v>
      </c>
      <c r="P10" s="66"/>
    </row>
    <row r="11" spans="1:16" ht="15.75">
      <c r="A11" s="67" t="s">
        <v>25</v>
      </c>
      <c r="B11" s="68"/>
      <c r="C11" s="69"/>
      <c r="D11" s="70">
        <f aca="true" t="shared" si="3" ref="D11:M11">SUM(D12:D13)</f>
        <v>0</v>
      </c>
      <c r="E11" s="70">
        <f t="shared" si="3"/>
        <v>0</v>
      </c>
      <c r="F11" s="70">
        <f t="shared" si="3"/>
        <v>0</v>
      </c>
      <c r="G11" s="70">
        <f t="shared" si="3"/>
        <v>0</v>
      </c>
      <c r="H11" s="70">
        <f t="shared" si="3"/>
        <v>0</v>
      </c>
      <c r="I11" s="70">
        <f t="shared" si="3"/>
        <v>166100</v>
      </c>
      <c r="J11" s="70">
        <f t="shared" si="3"/>
        <v>0</v>
      </c>
      <c r="K11" s="70">
        <f t="shared" si="3"/>
        <v>0</v>
      </c>
      <c r="L11" s="70">
        <f t="shared" si="3"/>
        <v>0</v>
      </c>
      <c r="M11" s="70">
        <f t="shared" si="3"/>
        <v>0</v>
      </c>
      <c r="N11" s="71">
        <f t="shared" si="1"/>
        <v>166100</v>
      </c>
      <c r="O11" s="72">
        <f t="shared" si="2"/>
        <v>388.0841121495327</v>
      </c>
      <c r="P11" s="73"/>
    </row>
    <row r="12" spans="1:16" ht="15">
      <c r="A12" s="61"/>
      <c r="B12" s="62">
        <v>533</v>
      </c>
      <c r="C12" s="63" t="s">
        <v>26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108909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108909</v>
      </c>
      <c r="O12" s="65">
        <f t="shared" si="2"/>
        <v>254.46028037383178</v>
      </c>
      <c r="P12" s="66"/>
    </row>
    <row r="13" spans="1:16" ht="15">
      <c r="A13" s="61"/>
      <c r="B13" s="62">
        <v>535</v>
      </c>
      <c r="C13" s="63" t="s">
        <v>27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57191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57191</v>
      </c>
      <c r="O13" s="65">
        <f t="shared" si="2"/>
        <v>133.62383177570092</v>
      </c>
      <c r="P13" s="66"/>
    </row>
    <row r="14" spans="1:16" ht="15.75">
      <c r="A14" s="67" t="s">
        <v>28</v>
      </c>
      <c r="B14" s="68"/>
      <c r="C14" s="69"/>
      <c r="D14" s="70">
        <f aca="true" t="shared" si="4" ref="D14:M14">SUM(D15:D15)</f>
        <v>8560</v>
      </c>
      <c r="E14" s="70">
        <f t="shared" si="4"/>
        <v>0</v>
      </c>
      <c r="F14" s="70">
        <f t="shared" si="4"/>
        <v>0</v>
      </c>
      <c r="G14" s="70">
        <f t="shared" si="4"/>
        <v>0</v>
      </c>
      <c r="H14" s="70">
        <f t="shared" si="4"/>
        <v>0</v>
      </c>
      <c r="I14" s="70">
        <f t="shared" si="4"/>
        <v>0</v>
      </c>
      <c r="J14" s="70">
        <f t="shared" si="4"/>
        <v>0</v>
      </c>
      <c r="K14" s="70">
        <f t="shared" si="4"/>
        <v>0</v>
      </c>
      <c r="L14" s="70">
        <f t="shared" si="4"/>
        <v>0</v>
      </c>
      <c r="M14" s="70">
        <f t="shared" si="4"/>
        <v>0</v>
      </c>
      <c r="N14" s="70">
        <f t="shared" si="1"/>
        <v>8560</v>
      </c>
      <c r="O14" s="72">
        <f t="shared" si="2"/>
        <v>20</v>
      </c>
      <c r="P14" s="73"/>
    </row>
    <row r="15" spans="1:16" ht="15">
      <c r="A15" s="61"/>
      <c r="B15" s="62">
        <v>541</v>
      </c>
      <c r="C15" s="63" t="s">
        <v>58</v>
      </c>
      <c r="D15" s="64">
        <v>8560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8560</v>
      </c>
      <c r="O15" s="65">
        <f t="shared" si="2"/>
        <v>20</v>
      </c>
      <c r="P15" s="66"/>
    </row>
    <row r="16" spans="1:16" ht="15.75">
      <c r="A16" s="67" t="s">
        <v>59</v>
      </c>
      <c r="B16" s="68"/>
      <c r="C16" s="69"/>
      <c r="D16" s="70">
        <f aca="true" t="shared" si="5" ref="D16:M16">SUM(D17:D17)</f>
        <v>0</v>
      </c>
      <c r="E16" s="70">
        <f t="shared" si="5"/>
        <v>350</v>
      </c>
      <c r="F16" s="70">
        <f t="shared" si="5"/>
        <v>0</v>
      </c>
      <c r="G16" s="70">
        <f t="shared" si="5"/>
        <v>0</v>
      </c>
      <c r="H16" s="70">
        <f t="shared" si="5"/>
        <v>0</v>
      </c>
      <c r="I16" s="70">
        <f t="shared" si="5"/>
        <v>0</v>
      </c>
      <c r="J16" s="70">
        <f t="shared" si="5"/>
        <v>0</v>
      </c>
      <c r="K16" s="70">
        <f t="shared" si="5"/>
        <v>0</v>
      </c>
      <c r="L16" s="70">
        <f t="shared" si="5"/>
        <v>0</v>
      </c>
      <c r="M16" s="70">
        <f t="shared" si="5"/>
        <v>0</v>
      </c>
      <c r="N16" s="70">
        <f t="shared" si="1"/>
        <v>350</v>
      </c>
      <c r="O16" s="72">
        <f t="shared" si="2"/>
        <v>0.8177570093457944</v>
      </c>
      <c r="P16" s="66"/>
    </row>
    <row r="17" spans="1:16" ht="15.75" thickBot="1">
      <c r="A17" s="61"/>
      <c r="B17" s="62">
        <v>581</v>
      </c>
      <c r="C17" s="63" t="s">
        <v>60</v>
      </c>
      <c r="D17" s="64">
        <v>0</v>
      </c>
      <c r="E17" s="64">
        <v>350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350</v>
      </c>
      <c r="O17" s="65">
        <f t="shared" si="2"/>
        <v>0.8177570093457944</v>
      </c>
      <c r="P17" s="66"/>
    </row>
    <row r="18" spans="1:119" ht="16.5" thickBot="1">
      <c r="A18" s="74" t="s">
        <v>10</v>
      </c>
      <c r="B18" s="75"/>
      <c r="C18" s="76"/>
      <c r="D18" s="77">
        <f>SUM(D5,D11,D14,D16)</f>
        <v>164386</v>
      </c>
      <c r="E18" s="77">
        <f aca="true" t="shared" si="6" ref="E18:M18">SUM(E5,E11,E14,E16)</f>
        <v>1820</v>
      </c>
      <c r="F18" s="77">
        <f t="shared" si="6"/>
        <v>0</v>
      </c>
      <c r="G18" s="77">
        <f t="shared" si="6"/>
        <v>0</v>
      </c>
      <c r="H18" s="77">
        <f t="shared" si="6"/>
        <v>0</v>
      </c>
      <c r="I18" s="77">
        <f t="shared" si="6"/>
        <v>166100</v>
      </c>
      <c r="J18" s="77">
        <f t="shared" si="6"/>
        <v>0</v>
      </c>
      <c r="K18" s="77">
        <f t="shared" si="6"/>
        <v>0</v>
      </c>
      <c r="L18" s="77">
        <f t="shared" si="6"/>
        <v>0</v>
      </c>
      <c r="M18" s="77">
        <f t="shared" si="6"/>
        <v>0</v>
      </c>
      <c r="N18" s="77">
        <f t="shared" si="1"/>
        <v>332306</v>
      </c>
      <c r="O18" s="78">
        <f t="shared" si="2"/>
        <v>776.4158878504672</v>
      </c>
      <c r="P18" s="59"/>
      <c r="Q18" s="79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</row>
    <row r="19" spans="1:15" ht="15">
      <c r="A19" s="81"/>
      <c r="B19" s="82"/>
      <c r="C19" s="82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4"/>
    </row>
    <row r="20" spans="1:15" ht="15">
      <c r="A20" s="85"/>
      <c r="B20" s="86"/>
      <c r="C20" s="86"/>
      <c r="D20" s="87"/>
      <c r="E20" s="87"/>
      <c r="F20" s="87"/>
      <c r="G20" s="87"/>
      <c r="H20" s="87"/>
      <c r="I20" s="87"/>
      <c r="J20" s="87"/>
      <c r="K20" s="87"/>
      <c r="L20" s="114" t="s">
        <v>61</v>
      </c>
      <c r="M20" s="114"/>
      <c r="N20" s="114"/>
      <c r="O20" s="88">
        <v>428</v>
      </c>
    </row>
    <row r="21" spans="1:15" ht="15">
      <c r="A21" s="115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7"/>
    </row>
    <row r="22" spans="1:15" ht="15.75" customHeight="1" thickBot="1">
      <c r="A22" s="118" t="s">
        <v>42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20"/>
    </row>
  </sheetData>
  <sheetProtection/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155282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6">SUM(D5:M5)</f>
        <v>155282</v>
      </c>
      <c r="O5" s="30">
        <f aca="true" t="shared" si="2" ref="O5:O16">(N5/O$18)</f>
        <v>361.1209302325581</v>
      </c>
      <c r="P5" s="6"/>
    </row>
    <row r="6" spans="1:16" ht="15">
      <c r="A6" s="12"/>
      <c r="B6" s="42">
        <v>511</v>
      </c>
      <c r="C6" s="19" t="s">
        <v>19</v>
      </c>
      <c r="D6" s="43">
        <v>10904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10904</v>
      </c>
      <c r="O6" s="44">
        <f t="shared" si="2"/>
        <v>25.358139534883723</v>
      </c>
      <c r="P6" s="9"/>
    </row>
    <row r="7" spans="1:16" ht="15">
      <c r="A7" s="12"/>
      <c r="B7" s="42">
        <v>512</v>
      </c>
      <c r="C7" s="19" t="s">
        <v>20</v>
      </c>
      <c r="D7" s="43">
        <v>39219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39219</v>
      </c>
      <c r="O7" s="44">
        <f t="shared" si="2"/>
        <v>91.20697674418605</v>
      </c>
      <c r="P7" s="9"/>
    </row>
    <row r="8" spans="1:16" ht="15">
      <c r="A8" s="12"/>
      <c r="B8" s="42">
        <v>513</v>
      </c>
      <c r="C8" s="19" t="s">
        <v>21</v>
      </c>
      <c r="D8" s="43">
        <v>4608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4608</v>
      </c>
      <c r="O8" s="44">
        <f t="shared" si="2"/>
        <v>10.716279069767442</v>
      </c>
      <c r="P8" s="9"/>
    </row>
    <row r="9" spans="1:16" ht="15">
      <c r="A9" s="12"/>
      <c r="B9" s="42">
        <v>514</v>
      </c>
      <c r="C9" s="19" t="s">
        <v>22</v>
      </c>
      <c r="D9" s="43">
        <v>6698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6698</v>
      </c>
      <c r="O9" s="44">
        <f t="shared" si="2"/>
        <v>15.576744186046511</v>
      </c>
      <c r="P9" s="9"/>
    </row>
    <row r="10" spans="1:16" ht="15">
      <c r="A10" s="12"/>
      <c r="B10" s="42">
        <v>519</v>
      </c>
      <c r="C10" s="19" t="s">
        <v>24</v>
      </c>
      <c r="D10" s="43">
        <v>93853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93853</v>
      </c>
      <c r="O10" s="44">
        <f t="shared" si="2"/>
        <v>218.26279069767443</v>
      </c>
      <c r="P10" s="9"/>
    </row>
    <row r="11" spans="1:16" ht="15.75">
      <c r="A11" s="26" t="s">
        <v>25</v>
      </c>
      <c r="B11" s="27"/>
      <c r="C11" s="28"/>
      <c r="D11" s="29">
        <f aca="true" t="shared" si="3" ref="D11:M11">SUM(D12:D13)</f>
        <v>0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169054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169054</v>
      </c>
      <c r="O11" s="41">
        <f t="shared" si="2"/>
        <v>393.1488372093023</v>
      </c>
      <c r="P11" s="10"/>
    </row>
    <row r="12" spans="1:16" ht="15">
      <c r="A12" s="12"/>
      <c r="B12" s="42">
        <v>533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111790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111790</v>
      </c>
      <c r="O12" s="44">
        <f t="shared" si="2"/>
        <v>259.9767441860465</v>
      </c>
      <c r="P12" s="9"/>
    </row>
    <row r="13" spans="1:16" ht="15">
      <c r="A13" s="12"/>
      <c r="B13" s="42">
        <v>535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57264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57264</v>
      </c>
      <c r="O13" s="44">
        <f t="shared" si="2"/>
        <v>133.17209302325583</v>
      </c>
      <c r="P13" s="9"/>
    </row>
    <row r="14" spans="1:16" ht="15.75">
      <c r="A14" s="26" t="s">
        <v>28</v>
      </c>
      <c r="B14" s="27"/>
      <c r="C14" s="28"/>
      <c r="D14" s="29">
        <f aca="true" t="shared" si="4" ref="D14:M14">SUM(D15:D15)</f>
        <v>12983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9">
        <f t="shared" si="1"/>
        <v>12983</v>
      </c>
      <c r="O14" s="41">
        <f t="shared" si="2"/>
        <v>30.193023255813955</v>
      </c>
      <c r="P14" s="10"/>
    </row>
    <row r="15" spans="1:16" ht="15.75" thickBot="1">
      <c r="A15" s="12"/>
      <c r="B15" s="42">
        <v>541</v>
      </c>
      <c r="C15" s="19" t="s">
        <v>29</v>
      </c>
      <c r="D15" s="43">
        <v>12983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12983</v>
      </c>
      <c r="O15" s="44">
        <f t="shared" si="2"/>
        <v>30.193023255813955</v>
      </c>
      <c r="P15" s="9"/>
    </row>
    <row r="16" spans="1:119" ht="16.5" thickBot="1">
      <c r="A16" s="13" t="s">
        <v>10</v>
      </c>
      <c r="B16" s="21"/>
      <c r="C16" s="20"/>
      <c r="D16" s="14">
        <f>SUM(D5,D11,D14)</f>
        <v>168265</v>
      </c>
      <c r="E16" s="14">
        <f aca="true" t="shared" si="5" ref="E16:M16">SUM(E5,E11,E14)</f>
        <v>0</v>
      </c>
      <c r="F16" s="14">
        <f t="shared" si="5"/>
        <v>0</v>
      </c>
      <c r="G16" s="14">
        <f t="shared" si="5"/>
        <v>0</v>
      </c>
      <c r="H16" s="14">
        <f t="shared" si="5"/>
        <v>0</v>
      </c>
      <c r="I16" s="14">
        <f t="shared" si="5"/>
        <v>169054</v>
      </c>
      <c r="J16" s="14">
        <f t="shared" si="5"/>
        <v>0</v>
      </c>
      <c r="K16" s="14">
        <f t="shared" si="5"/>
        <v>0</v>
      </c>
      <c r="L16" s="14">
        <f t="shared" si="5"/>
        <v>0</v>
      </c>
      <c r="M16" s="14">
        <f t="shared" si="5"/>
        <v>0</v>
      </c>
      <c r="N16" s="14">
        <f t="shared" si="1"/>
        <v>337319</v>
      </c>
      <c r="O16" s="35">
        <f t="shared" si="2"/>
        <v>784.4627906976744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 ht="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 ht="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0" t="s">
        <v>55</v>
      </c>
      <c r="M18" s="90"/>
      <c r="N18" s="90"/>
      <c r="O18" s="39">
        <v>430</v>
      </c>
    </row>
    <row r="19" spans="1:15" ht="15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/>
    </row>
    <row r="20" spans="1:15" ht="15.75" customHeight="1" thickBot="1">
      <c r="A20" s="94" t="s">
        <v>42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</sheetData>
  <sheetProtection/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2022-11-14T21:12:20Z</cp:lastPrinted>
  <dcterms:created xsi:type="dcterms:W3CDTF">2000-08-31T21:26:31Z</dcterms:created>
  <dcterms:modified xsi:type="dcterms:W3CDTF">2022-11-14T21:12:23Z</dcterms:modified>
  <cp:category/>
  <cp:version/>
  <cp:contentType/>
  <cp:contentStatus/>
</cp:coreProperties>
</file>