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'2008'!$A$1:$O$67</definedName>
    <definedName name="_xlnm.Print_Area" localSheetId="12">'2009'!$A$1:$O$64</definedName>
    <definedName name="_xlnm.Print_Area" localSheetId="11">'2010'!$A$1:$O$60</definedName>
    <definedName name="_xlnm.Print_Area" localSheetId="10">'2011'!$A$1:$O$58</definedName>
    <definedName name="_xlnm.Print_Area" localSheetId="9">'2012'!$A$1:$O$59</definedName>
    <definedName name="_xlnm.Print_Area" localSheetId="8">'2013'!$A$1:$O$65</definedName>
    <definedName name="_xlnm.Print_Area" localSheetId="7">'2014'!$A$1:$O$66</definedName>
    <definedName name="_xlnm.Print_Area" localSheetId="6">'2015'!$A$1:$O$61</definedName>
    <definedName name="_xlnm.Print_Area" localSheetId="5">'2016'!$A$1:$O$67</definedName>
    <definedName name="_xlnm.Print_Area" localSheetId="4">'2017'!$A$1:$O$64</definedName>
    <definedName name="_xlnm.Print_Area" localSheetId="3">'2018'!$A$1:$O$67</definedName>
    <definedName name="_xlnm.Print_Area" localSheetId="2">'2019'!$A$1:$O$69</definedName>
    <definedName name="_xlnm.Print_Area" localSheetId="1">'2020'!$A$1:$O$66</definedName>
    <definedName name="_xlnm.Print_Area" localSheetId="0">'2021'!$A$1:$P$57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<sst xmlns="http://schemas.openxmlformats.org/spreadsheetml/2006/main" count="1059" uniqueCount="174">
  <si>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</si>
  <si>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</si>
  <si>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</si>
  <si>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</si>
  <si>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</si>
  <si>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</si>
  <si>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</si>
  <si>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</si>
  <si>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</si>
  <si>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</si>
  <si>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</si>
  <si>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</si>
  <si>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</si>
  <si>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</si>
  <si>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</si>
  <si>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</si>
  <si>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</si>
  <si>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</si>
  <si>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</si>
  <si>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</si>
  <si>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</si>
  <si>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</si>
  <si>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</si>
  <si>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</si>
  <si>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Transportation</t>
  </si>
  <si>
    <t>Impact Fees - Residential - Culture / Recreation</t>
  </si>
  <si>
    <t>Impact Fees - Residential - Other</t>
  </si>
  <si>
    <t>Impact Fees - Commercial - Other</t>
  </si>
  <si>
    <t>Intergovernmental Revenue</t>
  </si>
  <si>
    <t>State Grant - Public Safety</t>
  </si>
  <si>
    <t>Federal Grant - Physical Environment - Sewer / Wastewater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</si>
  <si>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</si>
  <si>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</si>
  <si>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</si>
  <si>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</si>
  <si>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</si>
  <si>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</si>
  <si>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</si>
  <si>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</si>
  <si>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</si>
  <si>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</si>
  <si>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</si>
  <si>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</si>
  <si>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</si>
  <si>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</si>
  <si>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</si>
  <si>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</si>
  <si>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</si>
  <si>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</si>
  <si>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Transportation (User Fees) - Other Transportation Charges</t>
  </si>
  <si>
    <t>Culture / Recreation - Libraries</t>
  </si>
  <si>
    <t>Culture / Recreation - Cultural Services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</si>
  <si>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</si>
  <si>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</si>
  <si>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</si>
  <si>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</si>
  <si>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</si>
  <si>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</si>
  <si>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</si>
  <si>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</si>
  <si>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</si>
  <si>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</si>
  <si>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</si>
  <si>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</si>
  <si>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</si>
  <si>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</si>
  <si>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</si>
  <si>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</si>
  <si>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</si>
  <si>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</si>
  <si>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</si>
  <si>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</si>
  <si>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</si>
  <si>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Frostproof Revenues Reported by Account Code and Fund Type</t>
  </si>
  <si>
    <t>Local Fiscal Year Ended September 30, 2010</t>
  </si>
  <si>
    <t>Utility Service Tax - Fuel Oil</t>
  </si>
  <si>
    <t>Franchise Fee - Telecommunications</t>
  </si>
  <si>
    <t>Franchise Fee - Solid Waste</t>
  </si>
  <si>
    <t>Impact Fees - Residential - Physical Environment</t>
  </si>
  <si>
    <t>State Grant - Economic Environment</t>
  </si>
  <si>
    <t>Culture / Recreation - Other Culture / Recreation Charges</t>
  </si>
  <si>
    <t>Disposition of Fixed Assets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</si>
  <si>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</si>
  <si>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</si>
  <si>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</si>
  <si>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</si>
  <si>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</si>
  <si>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Casualty Insurance Premium Tax for Police Officers' Retirement</t>
  </si>
  <si>
    <t>Federal Grant - Public Safety</t>
  </si>
  <si>
    <t>State Grant - Physical Environment - Sewer / Wastewater</t>
  </si>
  <si>
    <t>Shared Revenue from Other Local Units</t>
  </si>
  <si>
    <t>Court-Ordered Judgments and Fines - As Decided by County Court Civil</t>
  </si>
  <si>
    <t>2011 Municipal Population:</t>
  </si>
  <si>
    <t>Local Fiscal Year Ended September 30, 2012</t>
  </si>
  <si>
    <t>Local Option Taxes</t>
  </si>
  <si>
    <t>2012 Municipal Population:</t>
  </si>
  <si>
    <t>Local Fiscal Year Ended September 30, 2008</t>
  </si>
  <si>
    <t>Utility Service Tax - Telecommunications</t>
  </si>
  <si>
    <t>Permits and Franchise Fees</t>
  </si>
  <si>
    <t>Franchise Fee - Sewer</t>
  </si>
  <si>
    <t>Federal Grant - Culture / Recreation</t>
  </si>
  <si>
    <t>General Gov't (Not Court-Related) - Recording Fees</t>
  </si>
  <si>
    <t>General Gov't (Not Court-Related) - Other General Gov't Charges and Fees</t>
  </si>
  <si>
    <t>Public Safety - Other Public Safety Charges and Fees</t>
  </si>
  <si>
    <t>Economic Environment - Other Economic Environment Charges</t>
  </si>
  <si>
    <t>Culture / Recreation - Parks and Recreation</t>
  </si>
  <si>
    <t>Impact Fees - Public Safety</t>
  </si>
  <si>
    <t>Impact Fees - Physical Environment</t>
  </si>
  <si>
    <t>Impact Fees - Culture / Recreation</t>
  </si>
  <si>
    <t>Impact Fees - Other</t>
  </si>
  <si>
    <t>Proprietary Non-Operating Sources - Other Non-Operating Sources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</si>
  <si>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</si>
  <si>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</si>
  <si>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</si>
  <si>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</si>
  <si>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</si>
  <si>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</si>
  <si>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</si>
  <si>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</si>
  <si>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</si>
  <si>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</si>
  <si>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Other Public Safety</t>
  </si>
  <si>
    <t>Transportation - Other Transportation Charges</t>
  </si>
  <si>
    <t>Court-Ordered Judgments and Fines - Other Court-Ordered</t>
  </si>
  <si>
    <t>Interest and Other Earnings - Gain (Loss) on Sale of Investments</t>
  </si>
  <si>
    <t>2013 Municipal Population:</t>
  </si>
  <si>
    <t>Local Fiscal Year Ended September 30, 2014</t>
  </si>
  <si>
    <t>Impact Fees - Residential - Economic Environment</t>
  </si>
  <si>
    <t>State Grant - Physical Environment - Water Supply System</t>
  </si>
  <si>
    <t>Grants from Other Local Units - Other</t>
  </si>
  <si>
    <t>Physical Environment - Other Physical Environment Charges</t>
  </si>
  <si>
    <t>Sales - Disposition of Fixed Assets</t>
  </si>
  <si>
    <t>2014 Municipal Population:</t>
  </si>
  <si>
    <t>Local Fiscal Year Ended September 30, 2015</t>
  </si>
  <si>
    <t>General Government - Other General Government Charges and Fees</t>
  </si>
  <si>
    <t>Culture / Recreation - Special Events</t>
  </si>
  <si>
    <t>2015 Municipal Population:</t>
  </si>
  <si>
    <t>Local Fiscal Year Ended September 30, 2016</t>
  </si>
  <si>
    <t>Other Permits, Fees, and Special Assessments</t>
  </si>
  <si>
    <t>State Shared Revenues - Transportation - Other Transportation</t>
  </si>
  <si>
    <t>Grants from Other Local Units - Public Safety</t>
  </si>
  <si>
    <t>2016 Municipal Population:</t>
  </si>
  <si>
    <t>Local Fiscal Year Ended September 30, 2017</t>
  </si>
  <si>
    <t>State Shared Revenues - General Government - Sales and Uses Taxes to Counties</t>
  </si>
  <si>
    <t>Other Judgments, Fines, and Forfeits</t>
  </si>
  <si>
    <t>2017 Municipal Population:</t>
  </si>
  <si>
    <t>Local Fiscal Year Ended September 30, 2018</t>
  </si>
  <si>
    <t>Federal Grant - Economic Environment</t>
  </si>
  <si>
    <t>State Grant - Culture / Recreation</t>
  </si>
  <si>
    <t>Grants from Other Local Units - Physical Environment</t>
  </si>
  <si>
    <t>Fines - Local Ordinance Violations</t>
  </si>
  <si>
    <t>Other Miscellaneous Revenues - Settlements</t>
  </si>
  <si>
    <t>2018 Municipal Population:</t>
  </si>
  <si>
    <t>Local Fiscal Year Ended September 30, 2019</t>
  </si>
  <si>
    <t>Federal Grant - General Government</t>
  </si>
  <si>
    <t>Public Safety - Protective Inspection Fees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</si>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</sst>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164</v>
      </c>
      <c r="B5" s="26"/>
      <c r="C5" s="26"/>
      <c r="D5" s="27">
        <f>SUM(D6:D14)</f>
        <v>1746357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1746357</v>
      </c>
      <c r="P5" s="33">
        <f>(O5/P$55)</f>
        <v>593.1919157608696</v>
      </c>
      <c r="Q5" s="6"/>
    </row>
    <row r="6" spans="1:17" ht="15">
      <c r="A6" s="12"/>
      <c r="B6" s="25">
        <v>311</v>
      </c>
      <c r="C6" s="20" t="s">
        <v>3</v>
      </c>
      <c r="D6" s="46">
        <v>922403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922403</v>
      </c>
      <c r="P6" s="47">
        <f>(O6/P$55)</f>
        <v>313.3162364130435</v>
      </c>
      <c r="Q6" s="9"/>
    </row>
    <row r="7" spans="1:17" ht="15">
      <c r="A7" s="12"/>
      <c r="B7" s="25">
        <v>312.41</v>
      </c>
      <c r="C7" s="20" t="s">
        <v>165</v>
      </c>
      <c r="D7" s="46">
        <v>179150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179150</v>
      </c>
      <c r="P7" s="47">
        <f>(O7/P$55)</f>
        <v>60.85258152173913</v>
      </c>
      <c r="Q7" s="9"/>
    </row>
    <row r="8" spans="1:17" ht="15">
      <c r="A8" s="12"/>
      <c r="B8" s="25">
        <v>312.43</v>
      </c>
      <c r="C8" s="20" t="s">
        <v>166</v>
      </c>
      <c r="D8" s="46">
        <v>113227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113227</v>
      </c>
      <c r="P8" s="47">
        <f>(O8/P$55)</f>
        <v>38.460258152173914</v>
      </c>
      <c r="Q8" s="9"/>
    </row>
    <row r="9" spans="1:17" ht="15">
      <c r="A9" s="12"/>
      <c r="B9" s="25">
        <v>312.52</v>
      </c>
      <c r="C9" s="20" t="s">
        <v>113</v>
      </c>
      <c r="D9" s="46">
        <v>26963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26963</v>
      </c>
      <c r="P9" s="47">
        <f>(O9/P$55)</f>
        <v>9.158627717391305</v>
      </c>
      <c r="Q9" s="9"/>
    </row>
    <row r="10" spans="1:17" ht="15">
      <c r="A10" s="12"/>
      <c r="B10" s="25">
        <v>314.1</v>
      </c>
      <c r="C10" s="20" t="s">
        <v>14</v>
      </c>
      <c r="D10" s="46">
        <v>374734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374734</v>
      </c>
      <c r="P10" s="47">
        <f>(O10/P$55)</f>
        <v>127.28736413043478</v>
      </c>
      <c r="Q10" s="9"/>
    </row>
    <row r="11" spans="1:17" ht="15">
      <c r="A11" s="12"/>
      <c r="B11" s="25">
        <v>314.4</v>
      </c>
      <c r="C11" s="20" t="s">
        <v>15</v>
      </c>
      <c r="D11" s="46">
        <v>10740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10740</v>
      </c>
      <c r="P11" s="47">
        <f>(O11/P$55)</f>
        <v>3.6480978260869565</v>
      </c>
      <c r="Q11" s="9"/>
    </row>
    <row r="12" spans="1:17" ht="15">
      <c r="A12" s="12"/>
      <c r="B12" s="25">
        <v>314.8</v>
      </c>
      <c r="C12" s="20" t="s">
        <v>16</v>
      </c>
      <c r="D12" s="46">
        <v>9054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9054</v>
      </c>
      <c r="P12" s="47">
        <f>(O12/P$55)</f>
        <v>3.0754076086956523</v>
      </c>
      <c r="Q12" s="9"/>
    </row>
    <row r="13" spans="1:17" ht="15">
      <c r="A13" s="12"/>
      <c r="B13" s="25">
        <v>315.1</v>
      </c>
      <c r="C13" s="20" t="s">
        <v>167</v>
      </c>
      <c r="D13" s="46">
        <v>85675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85675</v>
      </c>
      <c r="P13" s="47">
        <f>(O13/P$55)</f>
        <v>29.1015625</v>
      </c>
      <c r="Q13" s="9"/>
    </row>
    <row r="14" spans="1:17" ht="15">
      <c r="A14" s="12"/>
      <c r="B14" s="25">
        <v>316</v>
      </c>
      <c r="C14" s="20" t="s">
        <v>115</v>
      </c>
      <c r="D14" s="46">
        <v>24411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24411</v>
      </c>
      <c r="P14" s="47">
        <f>(O14/P$55)</f>
        <v>8.291779891304348</v>
      </c>
      <c r="Q14" s="9"/>
    </row>
    <row r="15" spans="1:17" ht="15.75">
      <c r="A15" s="29" t="s">
        <v>20</v>
      </c>
      <c r="B15" s="30"/>
      <c r="C15" s="31"/>
      <c r="D15" s="32">
        <f>SUM(D16:D20)</f>
        <v>451155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15000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337225</v>
      </c>
      <c r="N15" s="32">
        <f>SUM(N16:N20)</f>
        <v>0</v>
      </c>
      <c r="O15" s="44">
        <f>SUM(D15:N15)</f>
        <v>803380</v>
      </c>
      <c r="P15" s="45">
        <f>(O15/P$55)</f>
        <v>272.88722826086956</v>
      </c>
      <c r="Q15" s="10"/>
    </row>
    <row r="16" spans="1:17" ht="15">
      <c r="A16" s="12"/>
      <c r="B16" s="25">
        <v>322</v>
      </c>
      <c r="C16" s="20" t="s">
        <v>168</v>
      </c>
      <c r="D16" s="46">
        <v>121812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121812</v>
      </c>
      <c r="P16" s="47">
        <f>(O16/P$55)</f>
        <v>41.37635869565217</v>
      </c>
      <c r="Q16" s="9"/>
    </row>
    <row r="17" spans="1:17" ht="15">
      <c r="A17" s="12"/>
      <c r="B17" s="25">
        <v>322.9</v>
      </c>
      <c r="C17" s="20" t="s">
        <v>169</v>
      </c>
      <c r="D17" s="46">
        <v>19026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337225</v>
      </c>
      <c r="N17" s="46">
        <v>0</v>
      </c>
      <c r="O17" s="46">
        <f>SUM(D17:N17)</f>
        <v>356251</v>
      </c>
      <c r="P17" s="47">
        <f>(O17/P$55)</f>
        <v>121.00917119565217</v>
      </c>
      <c r="Q17" s="9"/>
    </row>
    <row r="18" spans="1:17" ht="15">
      <c r="A18" s="12"/>
      <c r="B18" s="25">
        <v>323.1</v>
      </c>
      <c r="C18" s="20" t="s">
        <v>21</v>
      </c>
      <c r="D18" s="46">
        <v>289668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289668</v>
      </c>
      <c r="P18" s="47">
        <f>(O18/P$55)</f>
        <v>98.39266304347827</v>
      </c>
      <c r="Q18" s="9"/>
    </row>
    <row r="19" spans="1:17" ht="15">
      <c r="A19" s="12"/>
      <c r="B19" s="25">
        <v>323.4</v>
      </c>
      <c r="C19" s="20" t="s">
        <v>22</v>
      </c>
      <c r="D19" s="46">
        <v>20649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20649</v>
      </c>
      <c r="P19" s="47">
        <f>(O19/P$55)</f>
        <v>7.013926630434782</v>
      </c>
      <c r="Q19" s="9"/>
    </row>
    <row r="20" spans="1:17" ht="15">
      <c r="A20" s="12"/>
      <c r="B20" s="25">
        <v>323.7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15000</v>
      </c>
      <c r="P20" s="47">
        <f>(O20/P$55)</f>
        <v>5.095108695652174</v>
      </c>
      <c r="Q20" s="9"/>
    </row>
    <row r="21" spans="1:17" ht="15.75">
      <c r="A21" s="29" t="s">
        <v>170</v>
      </c>
      <c r="B21" s="30"/>
      <c r="C21" s="31"/>
      <c r="D21" s="32">
        <f>SUM(D22:D27)</f>
        <v>443327</v>
      </c>
      <c r="E21" s="32">
        <f>SUM(E22:E27)</f>
        <v>0</v>
      </c>
      <c r="F21" s="32">
        <f>SUM(F22:F27)</f>
        <v>0</v>
      </c>
      <c r="G21" s="32">
        <f>SUM(G22:G27)</f>
        <v>0</v>
      </c>
      <c r="H21" s="32">
        <f>SUM(H22:H27)</f>
        <v>0</v>
      </c>
      <c r="I21" s="32">
        <f>SUM(I22:I27)</f>
        <v>78320</v>
      </c>
      <c r="J21" s="32">
        <f>SUM(J22:J27)</f>
        <v>0</v>
      </c>
      <c r="K21" s="32">
        <f>SUM(K22:K27)</f>
        <v>0</v>
      </c>
      <c r="L21" s="32">
        <f>SUM(L22:L27)</f>
        <v>0</v>
      </c>
      <c r="M21" s="32">
        <f>SUM(M22:M27)</f>
        <v>0</v>
      </c>
      <c r="N21" s="32">
        <f>SUM(N22:N27)</f>
        <v>0</v>
      </c>
      <c r="O21" s="44">
        <f>SUM(D21:N21)</f>
        <v>521647</v>
      </c>
      <c r="P21" s="45">
        <f>(O21/P$55)</f>
        <v>177.1898777173913</v>
      </c>
      <c r="Q21" s="10"/>
    </row>
    <row r="22" spans="1:17" ht="15">
      <c r="A22" s="12"/>
      <c r="B22" s="25">
        <v>334.35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78320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78320</v>
      </c>
      <c r="P22" s="47">
        <f>(O22/P$55)</f>
        <v>26.60326086956522</v>
      </c>
      <c r="Q22" s="9"/>
    </row>
    <row r="23" spans="1:17" ht="15">
      <c r="A23" s="12"/>
      <c r="B23" s="25">
        <v>335.125</v>
      </c>
      <c r="C23" s="20" t="s">
        <v>171</v>
      </c>
      <c r="D23" s="46">
        <v>139909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139909</v>
      </c>
      <c r="P23" s="47">
        <f>(O23/P$55)</f>
        <v>47.5234375</v>
      </c>
      <c r="Q23" s="9"/>
    </row>
    <row r="24" spans="1:17" ht="15">
      <c r="A24" s="12"/>
      <c r="B24" s="25">
        <v>335.14</v>
      </c>
      <c r="C24" s="20" t="s">
        <v>118</v>
      </c>
      <c r="D24" s="46">
        <v>19810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19810</v>
      </c>
      <c r="P24" s="47">
        <f>(O24/P$55)</f>
        <v>6.728940217391305</v>
      </c>
      <c r="Q24" s="9"/>
    </row>
    <row r="25" spans="1:17" ht="15">
      <c r="A25" s="12"/>
      <c r="B25" s="25">
        <v>335.15</v>
      </c>
      <c r="C25" s="20" t="s">
        <v>119</v>
      </c>
      <c r="D25" s="46">
        <v>1419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1419</v>
      </c>
      <c r="P25" s="47">
        <f>(O25/P$55)</f>
        <v>0.4819972826086957</v>
      </c>
      <c r="Q25" s="9"/>
    </row>
    <row r="26" spans="1:17" ht="15">
      <c r="A26" s="12"/>
      <c r="B26" s="25">
        <v>335.18</v>
      </c>
      <c r="C26" s="20" t="s">
        <v>172</v>
      </c>
      <c r="D26" s="46">
        <v>242346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242346</v>
      </c>
      <c r="P26" s="47">
        <f>(O26/P$55)</f>
        <v>82.31861413043478</v>
      </c>
      <c r="Q26" s="9"/>
    </row>
    <row r="27" spans="1:17" ht="15">
      <c r="A27" s="12"/>
      <c r="B27" s="25">
        <v>338</v>
      </c>
      <c r="C27" s="20" t="s">
        <v>90</v>
      </c>
      <c r="D27" s="46">
        <v>39843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39843</v>
      </c>
      <c r="P27" s="47">
        <f>(O27/P$55)</f>
        <v>13.533627717391305</v>
      </c>
      <c r="Q27" s="9"/>
    </row>
    <row r="28" spans="1:17" ht="15.75">
      <c r="A28" s="29" t="s">
        <v>40</v>
      </c>
      <c r="B28" s="30"/>
      <c r="C28" s="31"/>
      <c r="D28" s="32">
        <f>SUM(D29:D39)</f>
        <v>430556</v>
      </c>
      <c r="E28" s="32">
        <f>SUM(E29:E39)</f>
        <v>0</v>
      </c>
      <c r="F28" s="32">
        <f>SUM(F29:F39)</f>
        <v>0</v>
      </c>
      <c r="G28" s="32">
        <f>SUM(G29:G39)</f>
        <v>0</v>
      </c>
      <c r="H28" s="32">
        <f>SUM(H29:H39)</f>
        <v>0</v>
      </c>
      <c r="I28" s="32">
        <f>SUM(I29:I39)</f>
        <v>1984978</v>
      </c>
      <c r="J28" s="32">
        <f>SUM(J29:J39)</f>
        <v>0</v>
      </c>
      <c r="K28" s="32">
        <f>SUM(K29:K39)</f>
        <v>0</v>
      </c>
      <c r="L28" s="32">
        <f>SUM(L29:L39)</f>
        <v>0</v>
      </c>
      <c r="M28" s="32">
        <f>SUM(M29:M39)</f>
        <v>0</v>
      </c>
      <c r="N28" s="32">
        <f>SUM(N29:N39)</f>
        <v>0</v>
      </c>
      <c r="O28" s="32">
        <f>SUM(D28:N28)</f>
        <v>2415534</v>
      </c>
      <c r="P28" s="45">
        <f>(O28/P$55)</f>
        <v>820.4938858695652</v>
      </c>
      <c r="Q28" s="10"/>
    </row>
    <row r="29" spans="1:17" ht="15">
      <c r="A29" s="12"/>
      <c r="B29" s="25">
        <v>341.9</v>
      </c>
      <c r="C29" s="20" t="s">
        <v>134</v>
      </c>
      <c r="D29" s="46">
        <v>2976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1" ref="O29:O39">SUM(D29:N29)</f>
        <v>2976</v>
      </c>
      <c r="P29" s="47">
        <f>(O29/P$55)</f>
        <v>1.0108695652173914</v>
      </c>
      <c r="Q29" s="9"/>
    </row>
    <row r="30" spans="1:17" ht="15">
      <c r="A30" s="12"/>
      <c r="B30" s="25">
        <v>342.2</v>
      </c>
      <c r="C30" s="20" t="s">
        <v>42</v>
      </c>
      <c r="D30" s="46">
        <v>256114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256114</v>
      </c>
      <c r="P30" s="47">
        <f>(O30/P$55)</f>
        <v>86.99524456521739</v>
      </c>
      <c r="Q30" s="9"/>
    </row>
    <row r="31" spans="1:17" ht="15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608502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608502</v>
      </c>
      <c r="P31" s="47">
        <f>(O31/P$55)</f>
        <v>206.6922554347826</v>
      </c>
      <c r="Q31" s="9"/>
    </row>
    <row r="32" spans="1:17" ht="15">
      <c r="A32" s="12"/>
      <c r="B32" s="25">
        <v>343.4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465531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465531</v>
      </c>
      <c r="P32" s="47">
        <f>(O32/P$55)</f>
        <v>158.12873641304347</v>
      </c>
      <c r="Q32" s="9"/>
    </row>
    <row r="33" spans="1:17" ht="15">
      <c r="A33" s="12"/>
      <c r="B33" s="25">
        <v>343.5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802032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802032</v>
      </c>
      <c r="P33" s="47">
        <f>(O33/P$55)</f>
        <v>272.42934782608694</v>
      </c>
      <c r="Q33" s="9"/>
    </row>
    <row r="34" spans="1:17" ht="15">
      <c r="A34" s="12"/>
      <c r="B34" s="25">
        <v>343.6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51244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51244</v>
      </c>
      <c r="P34" s="47">
        <f>(O34/P$55)</f>
        <v>17.40625</v>
      </c>
      <c r="Q34" s="9"/>
    </row>
    <row r="35" spans="1:17" ht="15">
      <c r="A35" s="12"/>
      <c r="B35" s="25">
        <v>343.8</v>
      </c>
      <c r="C35" s="20" t="s">
        <v>48</v>
      </c>
      <c r="D35" s="46">
        <v>64026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64026</v>
      </c>
      <c r="P35" s="47">
        <f>(O35/P$55)</f>
        <v>21.74796195652174</v>
      </c>
      <c r="Q35" s="9"/>
    </row>
    <row r="36" spans="1:17" ht="15">
      <c r="A36" s="12"/>
      <c r="B36" s="25">
        <v>343.9</v>
      </c>
      <c r="C36" s="20" t="s">
        <v>130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57669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57669</v>
      </c>
      <c r="P36" s="47">
        <f>(O36/P$55)</f>
        <v>19.588654891304348</v>
      </c>
      <c r="Q36" s="9"/>
    </row>
    <row r="37" spans="1:17" ht="15">
      <c r="A37" s="12"/>
      <c r="B37" s="25">
        <v>344.9</v>
      </c>
      <c r="C37" s="20" t="s">
        <v>122</v>
      </c>
      <c r="D37" s="46">
        <v>26881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"/>
        <v>26881</v>
      </c>
      <c r="P37" s="47">
        <f>(O37/P$55)</f>
        <v>9.130774456521738</v>
      </c>
      <c r="Q37" s="9"/>
    </row>
    <row r="38" spans="1:17" ht="15">
      <c r="A38" s="12"/>
      <c r="B38" s="25">
        <v>347.1</v>
      </c>
      <c r="C38" s="20" t="s">
        <v>50</v>
      </c>
      <c r="D38" s="46">
        <v>79799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"/>
        <v>79799</v>
      </c>
      <c r="P38" s="47">
        <f>(O38/P$55)</f>
        <v>27.105638586956523</v>
      </c>
      <c r="Q38" s="9"/>
    </row>
    <row r="39" spans="1:17" ht="15">
      <c r="A39" s="12"/>
      <c r="B39" s="25">
        <v>347.4</v>
      </c>
      <c r="C39" s="20" t="s">
        <v>135</v>
      </c>
      <c r="D39" s="46">
        <v>760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"/>
        <v>760</v>
      </c>
      <c r="P39" s="47">
        <f>(O39/P$55)</f>
        <v>0.25815217391304346</v>
      </c>
      <c r="Q39" s="9"/>
    </row>
    <row r="40" spans="1:17" ht="15.75">
      <c r="A40" s="29" t="s">
        <v>41</v>
      </c>
      <c r="B40" s="30"/>
      <c r="C40" s="31"/>
      <c r="D40" s="32">
        <f>SUM(D41:D44)</f>
        <v>31119</v>
      </c>
      <c r="E40" s="32">
        <f>SUM(E41:E44)</f>
        <v>0</v>
      </c>
      <c r="F40" s="32">
        <f>SUM(F41:F44)</f>
        <v>0</v>
      </c>
      <c r="G40" s="32">
        <f>SUM(G41:G44)</f>
        <v>0</v>
      </c>
      <c r="H40" s="32">
        <f>SUM(H41:H44)</f>
        <v>0</v>
      </c>
      <c r="I40" s="32">
        <f>SUM(I41:I44)</f>
        <v>0</v>
      </c>
      <c r="J40" s="32">
        <f>SUM(J41:J44)</f>
        <v>0</v>
      </c>
      <c r="K40" s="32">
        <f>SUM(K41:K44)</f>
        <v>0</v>
      </c>
      <c r="L40" s="32">
        <f>SUM(L41:L44)</f>
        <v>0</v>
      </c>
      <c r="M40" s="32">
        <f>SUM(M41:M44)</f>
        <v>0</v>
      </c>
      <c r="N40" s="32">
        <f>SUM(N41:N44)</f>
        <v>0</v>
      </c>
      <c r="O40" s="32">
        <f>SUM(D40:N40)</f>
        <v>31119</v>
      </c>
      <c r="P40" s="45">
        <f>(O40/P$55)</f>
        <v>10.5703125</v>
      </c>
      <c r="Q40" s="10"/>
    </row>
    <row r="41" spans="1:17" ht="15">
      <c r="A41" s="13"/>
      <c r="B41" s="39">
        <v>351.1</v>
      </c>
      <c r="C41" s="21" t="s">
        <v>55</v>
      </c>
      <c r="D41" s="46">
        <v>845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845</v>
      </c>
      <c r="P41" s="47">
        <f>(O41/P$55)</f>
        <v>0.28702445652173914</v>
      </c>
      <c r="Q41" s="9"/>
    </row>
    <row r="42" spans="1:17" ht="15">
      <c r="A42" s="13"/>
      <c r="B42" s="39">
        <v>352</v>
      </c>
      <c r="C42" s="21" t="s">
        <v>56</v>
      </c>
      <c r="D42" s="46">
        <v>299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299</v>
      </c>
      <c r="P42" s="47">
        <f>(O42/P$55)</f>
        <v>0.1015625</v>
      </c>
      <c r="Q42" s="9"/>
    </row>
    <row r="43" spans="1:17" ht="15">
      <c r="A43" s="13"/>
      <c r="B43" s="39">
        <v>354</v>
      </c>
      <c r="C43" s="21" t="s">
        <v>150</v>
      </c>
      <c r="D43" s="46">
        <v>28305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28305</v>
      </c>
      <c r="P43" s="47">
        <f>(O43/P$55)</f>
        <v>9.614470108695652</v>
      </c>
      <c r="Q43" s="9"/>
    </row>
    <row r="44" spans="1:17" ht="15">
      <c r="A44" s="13"/>
      <c r="B44" s="39">
        <v>359</v>
      </c>
      <c r="C44" s="21" t="s">
        <v>144</v>
      </c>
      <c r="D44" s="46">
        <v>1670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1670</v>
      </c>
      <c r="P44" s="47">
        <f>(O44/P$55)</f>
        <v>0.5672554347826086</v>
      </c>
      <c r="Q44" s="9"/>
    </row>
    <row r="45" spans="1:17" ht="15.75">
      <c r="A45" s="29" t="s">
        <v>4</v>
      </c>
      <c r="B45" s="30"/>
      <c r="C45" s="31"/>
      <c r="D45" s="32">
        <f>SUM(D46:D52)</f>
        <v>132298</v>
      </c>
      <c r="E45" s="32">
        <f>SUM(E46:E52)</f>
        <v>7</v>
      </c>
      <c r="F45" s="32">
        <f>SUM(F46:F52)</f>
        <v>0</v>
      </c>
      <c r="G45" s="32">
        <f>SUM(G46:G52)</f>
        <v>0</v>
      </c>
      <c r="H45" s="32">
        <f>SUM(H46:H52)</f>
        <v>0</v>
      </c>
      <c r="I45" s="32">
        <f>SUM(I46:I52)</f>
        <v>-4327</v>
      </c>
      <c r="J45" s="32">
        <f>SUM(J46:J52)</f>
        <v>0</v>
      </c>
      <c r="K45" s="32">
        <f>SUM(K46:K52)</f>
        <v>1294168</v>
      </c>
      <c r="L45" s="32">
        <f>SUM(L46:L52)</f>
        <v>0</v>
      </c>
      <c r="M45" s="32">
        <f>SUM(M46:M52)</f>
        <v>0</v>
      </c>
      <c r="N45" s="32">
        <f>SUM(N46:N52)</f>
        <v>0</v>
      </c>
      <c r="O45" s="32">
        <f>SUM(D45:N45)</f>
        <v>1422146</v>
      </c>
      <c r="P45" s="45">
        <f>(O45/P$55)</f>
        <v>483.06589673913044</v>
      </c>
      <c r="Q45" s="10"/>
    </row>
    <row r="46" spans="1:17" ht="15">
      <c r="A46" s="12"/>
      <c r="B46" s="25">
        <v>361.1</v>
      </c>
      <c r="C46" s="20" t="s">
        <v>57</v>
      </c>
      <c r="D46" s="46">
        <v>3132</v>
      </c>
      <c r="E46" s="46">
        <v>7</v>
      </c>
      <c r="F46" s="46">
        <v>0</v>
      </c>
      <c r="G46" s="46">
        <v>0</v>
      </c>
      <c r="H46" s="46">
        <v>0</v>
      </c>
      <c r="I46" s="46">
        <v>752</v>
      </c>
      <c r="J46" s="46">
        <v>0</v>
      </c>
      <c r="K46" s="46">
        <v>87536</v>
      </c>
      <c r="L46" s="46">
        <v>0</v>
      </c>
      <c r="M46" s="46">
        <v>0</v>
      </c>
      <c r="N46" s="46">
        <v>0</v>
      </c>
      <c r="O46" s="46">
        <f>SUM(D46:N46)</f>
        <v>91427</v>
      </c>
      <c r="P46" s="47">
        <f>(O46/P$55)</f>
        <v>31.055366847826086</v>
      </c>
      <c r="Q46" s="9"/>
    </row>
    <row r="47" spans="1:17" ht="15">
      <c r="A47" s="12"/>
      <c r="B47" s="25">
        <v>361.3</v>
      </c>
      <c r="C47" s="20" t="s">
        <v>59</v>
      </c>
      <c r="D47" s="46">
        <v>-293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1061046</v>
      </c>
      <c r="L47" s="46">
        <v>0</v>
      </c>
      <c r="M47" s="46">
        <v>0</v>
      </c>
      <c r="N47" s="46">
        <v>0</v>
      </c>
      <c r="O47" s="46">
        <f aca="true" t="shared" si="2" ref="O47:O52">SUM(D47:N47)</f>
        <v>1060753</v>
      </c>
      <c r="P47" s="47">
        <f>(O47/P$55)</f>
        <v>360.3101222826087</v>
      </c>
      <c r="Q47" s="9"/>
    </row>
    <row r="48" spans="1:17" ht="15">
      <c r="A48" s="12"/>
      <c r="B48" s="25">
        <v>362</v>
      </c>
      <c r="C48" s="20" t="s">
        <v>61</v>
      </c>
      <c r="D48" s="46">
        <v>17932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17932</v>
      </c>
      <c r="P48" s="47">
        <f>(O48/P$55)</f>
        <v>6.091032608695652</v>
      </c>
      <c r="Q48" s="9"/>
    </row>
    <row r="49" spans="1:17" ht="15">
      <c r="A49" s="12"/>
      <c r="B49" s="25">
        <v>366</v>
      </c>
      <c r="C49" s="20" t="s">
        <v>63</v>
      </c>
      <c r="D49" s="46">
        <v>71793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71793</v>
      </c>
      <c r="P49" s="47">
        <f>(O49/P$55)</f>
        <v>24.386209239130434</v>
      </c>
      <c r="Q49" s="9"/>
    </row>
    <row r="50" spans="1:17" ht="15">
      <c r="A50" s="12"/>
      <c r="B50" s="25">
        <v>368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145586</v>
      </c>
      <c r="L50" s="46">
        <v>0</v>
      </c>
      <c r="M50" s="46">
        <v>0</v>
      </c>
      <c r="N50" s="46">
        <v>0</v>
      </c>
      <c r="O50" s="46">
        <f t="shared" si="2"/>
        <v>145586</v>
      </c>
      <c r="P50" s="47">
        <f>(O50/P$55)</f>
        <v>49.45176630434783</v>
      </c>
      <c r="Q50" s="9"/>
    </row>
    <row r="51" spans="1:17" ht="15">
      <c r="A51" s="12"/>
      <c r="B51" s="25">
        <v>369.3</v>
      </c>
      <c r="C51" s="20" t="s">
        <v>151</v>
      </c>
      <c r="D51" s="46">
        <v>24929</v>
      </c>
      <c r="E51" s="46">
        <v>0</v>
      </c>
      <c r="F51" s="46">
        <v>0</v>
      </c>
      <c r="G51" s="46">
        <v>0</v>
      </c>
      <c r="H51" s="46">
        <v>0</v>
      </c>
      <c r="I51" s="46">
        <v>-5079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2"/>
        <v>19850</v>
      </c>
      <c r="P51" s="47">
        <f>(O51/P$55)</f>
        <v>6.742527173913044</v>
      </c>
      <c r="Q51" s="9"/>
    </row>
    <row r="52" spans="1:17" ht="15.75" thickBot="1">
      <c r="A52" s="12"/>
      <c r="B52" s="25">
        <v>369.9</v>
      </c>
      <c r="C52" s="20" t="s">
        <v>65</v>
      </c>
      <c r="D52" s="46">
        <v>14805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2"/>
        <v>14805</v>
      </c>
      <c r="P52" s="47">
        <f>(O52/P$55)</f>
        <v>5.028872282608695</v>
      </c>
      <c r="Q52" s="9"/>
    </row>
    <row r="53" spans="1:120" ht="16.5" thickBot="1">
      <c r="A53" s="14" t="s">
        <v>53</v>
      </c>
      <c r="B53" s="23"/>
      <c r="C53" s="22"/>
      <c r="D53" s="15">
        <f>SUM(D5,D15,D21,D28,D40,D45)</f>
        <v>3234812</v>
      </c>
      <c r="E53" s="15">
        <f aca="true" t="shared" si="3" ref="E53:N53">SUM(E5,E15,E21,E28,E40,E45)</f>
        <v>7</v>
      </c>
      <c r="F53" s="15">
        <f t="shared" si="3"/>
        <v>0</v>
      </c>
      <c r="G53" s="15">
        <f t="shared" si="3"/>
        <v>0</v>
      </c>
      <c r="H53" s="15">
        <f t="shared" si="3"/>
        <v>0</v>
      </c>
      <c r="I53" s="15">
        <f t="shared" si="3"/>
        <v>2073971</v>
      </c>
      <c r="J53" s="15">
        <f t="shared" si="3"/>
        <v>0</v>
      </c>
      <c r="K53" s="15">
        <f t="shared" si="3"/>
        <v>1294168</v>
      </c>
      <c r="L53" s="15">
        <f t="shared" si="3"/>
        <v>0</v>
      </c>
      <c r="M53" s="15">
        <f t="shared" si="3"/>
        <v>337225</v>
      </c>
      <c r="N53" s="15">
        <f t="shared" si="3"/>
        <v>0</v>
      </c>
      <c r="O53" s="15">
        <f>SUM(D53:N53)</f>
        <v>6940183</v>
      </c>
      <c r="P53" s="38">
        <f>(O53/P$55)</f>
        <v>2357.399116847826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6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6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173</v>
      </c>
      <c r="N55" s="48"/>
      <c r="O55" s="48"/>
      <c r="P55" s="43">
        <v>2944</v>
      </c>
    </row>
    <row r="56" spans="1:16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6" ht="15.75" customHeight="1" thickBot="1">
      <c r="A57" s="52" t="s">
        <v>85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sheetProtection/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1540121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1540121</v>
      </c>
      <c r="O5" s="33">
        <f aca="true" t="shared" si="1" ref="O5:O36">(N5/O$57)</f>
        <v>519.2585974376265</v>
      </c>
      <c r="P5" s="6"/>
    </row>
    <row r="6" spans="1:16" ht="15">
      <c r="A6" s="12"/>
      <c r="B6" s="25">
        <v>311</v>
      </c>
      <c r="C6" s="20" t="s">
        <v>3</v>
      </c>
      <c r="D6" s="46">
        <v>898601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898601</v>
      </c>
      <c r="O6" s="47">
        <f t="shared" si="1"/>
        <v>302.9672960215779</v>
      </c>
      <c r="P6" s="9"/>
    </row>
    <row r="7" spans="1:16" ht="15">
      <c r="A7" s="12"/>
      <c r="B7" s="25">
        <v>312.1</v>
      </c>
      <c r="C7" s="20" t="s">
        <v>94</v>
      </c>
      <c r="D7" s="46">
        <v>136299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136299</v>
      </c>
      <c r="O7" s="47">
        <f t="shared" si="1"/>
        <v>45.95380984490897</v>
      </c>
      <c r="P7" s="9"/>
    </row>
    <row r="8" spans="1:16" ht="15">
      <c r="A8" s="12"/>
      <c r="B8" s="25">
        <v>312.3</v>
      </c>
      <c r="C8" s="20" t="s">
        <v>11</v>
      </c>
      <c r="D8" s="46">
        <v>22645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22645</v>
      </c>
      <c r="O8" s="47">
        <f t="shared" si="1"/>
        <v>7.634861766689144</v>
      </c>
      <c r="P8" s="9"/>
    </row>
    <row r="9" spans="1:16" ht="15">
      <c r="A9" s="12"/>
      <c r="B9" s="25">
        <v>312.42</v>
      </c>
      <c r="C9" s="20" t="s">
        <v>12</v>
      </c>
      <c r="D9" s="46">
        <v>85813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85813</v>
      </c>
      <c r="O9" s="47">
        <f t="shared" si="1"/>
        <v>28.932231962238706</v>
      </c>
      <c r="P9" s="9"/>
    </row>
    <row r="10" spans="1:16" ht="15">
      <c r="A10" s="12"/>
      <c r="B10" s="25">
        <v>312.52</v>
      </c>
      <c r="C10" s="20" t="s">
        <v>87</v>
      </c>
      <c r="D10" s="46">
        <v>23428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23428</v>
      </c>
      <c r="O10" s="47">
        <f t="shared" si="1"/>
        <v>7.898853674983142</v>
      </c>
      <c r="P10" s="9"/>
    </row>
    <row r="11" spans="1:16" ht="15">
      <c r="A11" s="12"/>
      <c r="B11" s="25">
        <v>314.1</v>
      </c>
      <c r="C11" s="20" t="s">
        <v>14</v>
      </c>
      <c r="D11" s="46">
        <v>227516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227516</v>
      </c>
      <c r="O11" s="47">
        <f t="shared" si="1"/>
        <v>76.708024275118</v>
      </c>
      <c r="P11" s="9"/>
    </row>
    <row r="12" spans="1:16" ht="15">
      <c r="A12" s="12"/>
      <c r="B12" s="25">
        <v>314.4</v>
      </c>
      <c r="C12" s="20" t="s">
        <v>15</v>
      </c>
      <c r="D12" s="46">
        <v>1924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1924</v>
      </c>
      <c r="O12" s="47">
        <f t="shared" si="1"/>
        <v>0.6486850977747809</v>
      </c>
      <c r="P12" s="9"/>
    </row>
    <row r="13" spans="1:16" ht="15">
      <c r="A13" s="12"/>
      <c r="B13" s="25">
        <v>314.8</v>
      </c>
      <c r="C13" s="20" t="s">
        <v>16</v>
      </c>
      <c r="D13" s="46">
        <v>1153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1153</v>
      </c>
      <c r="O13" s="47">
        <f t="shared" si="1"/>
        <v>0.3887390424814565</v>
      </c>
      <c r="P13" s="9"/>
    </row>
    <row r="14" spans="1:16" ht="15">
      <c r="A14" s="12"/>
      <c r="B14" s="25">
        <v>315</v>
      </c>
      <c r="C14" s="20" t="s">
        <v>17</v>
      </c>
      <c r="D14" s="46">
        <v>111478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111478</v>
      </c>
      <c r="O14" s="47">
        <f t="shared" si="1"/>
        <v>37.585300067430886</v>
      </c>
      <c r="P14" s="9"/>
    </row>
    <row r="15" spans="1:16" ht="15">
      <c r="A15" s="12"/>
      <c r="B15" s="25">
        <v>316</v>
      </c>
      <c r="C15" s="20" t="s">
        <v>18</v>
      </c>
      <c r="D15" s="46">
        <v>30332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30332</v>
      </c>
      <c r="O15" s="47">
        <f t="shared" si="1"/>
        <v>10.22656776803776</v>
      </c>
      <c r="P15" s="9"/>
    </row>
    <row r="16" spans="1:16" ht="15">
      <c r="A16" s="12"/>
      <c r="B16" s="25">
        <v>319</v>
      </c>
      <c r="C16" s="20" t="s">
        <v>19</v>
      </c>
      <c r="D16" s="46">
        <v>932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932</v>
      </c>
      <c r="O16" s="47">
        <f t="shared" si="1"/>
        <v>0.31422791638570463</v>
      </c>
      <c r="P16" s="9"/>
    </row>
    <row r="17" spans="1:16" ht="15.75">
      <c r="A17" s="29" t="s">
        <v>20</v>
      </c>
      <c r="B17" s="30"/>
      <c r="C17" s="31"/>
      <c r="D17" s="32">
        <f aca="true" t="shared" si="3" ref="D17:M17">SUM(D18:D22)</f>
        <v>256937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50884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31">SUM(D17:M17)</f>
        <v>307821</v>
      </c>
      <c r="O17" s="45">
        <f t="shared" si="1"/>
        <v>103.7832097100472</v>
      </c>
      <c r="P17" s="10"/>
    </row>
    <row r="18" spans="1:16" ht="15">
      <c r="A18" s="12"/>
      <c r="B18" s="25">
        <v>322</v>
      </c>
      <c r="C18" s="20" t="s">
        <v>0</v>
      </c>
      <c r="D18" s="46">
        <v>17942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17942</v>
      </c>
      <c r="O18" s="47">
        <f t="shared" si="1"/>
        <v>6.049224544841538</v>
      </c>
      <c r="P18" s="9"/>
    </row>
    <row r="19" spans="1:16" ht="15">
      <c r="A19" s="12"/>
      <c r="B19" s="25">
        <v>323.1</v>
      </c>
      <c r="C19" s="20" t="s">
        <v>21</v>
      </c>
      <c r="D19" s="46">
        <v>220301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220301</v>
      </c>
      <c r="O19" s="47">
        <f t="shared" si="1"/>
        <v>74.27545515846258</v>
      </c>
      <c r="P19" s="9"/>
    </row>
    <row r="20" spans="1:16" ht="15">
      <c r="A20" s="12"/>
      <c r="B20" s="25">
        <v>323.2</v>
      </c>
      <c r="C20" s="20" t="s">
        <v>76</v>
      </c>
      <c r="D20" s="46">
        <v>16139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16139</v>
      </c>
      <c r="O20" s="47">
        <f t="shared" si="1"/>
        <v>5.441335131490223</v>
      </c>
      <c r="P20" s="9"/>
    </row>
    <row r="21" spans="1:16" ht="15">
      <c r="A21" s="12"/>
      <c r="B21" s="25">
        <v>323.4</v>
      </c>
      <c r="C21" s="20" t="s">
        <v>22</v>
      </c>
      <c r="D21" s="46">
        <v>2555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2555</v>
      </c>
      <c r="O21" s="47">
        <f t="shared" si="1"/>
        <v>0.861429534726905</v>
      </c>
      <c r="P21" s="9"/>
    </row>
    <row r="22" spans="1:16" ht="15">
      <c r="A22" s="12"/>
      <c r="B22" s="25">
        <v>324.72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50884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50884</v>
      </c>
      <c r="O22" s="47">
        <f t="shared" si="1"/>
        <v>17.15576534052596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SUM(D24:D30)</f>
        <v>255531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52570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308101</v>
      </c>
      <c r="O23" s="45">
        <f t="shared" si="1"/>
        <v>103.8776129467296</v>
      </c>
      <c r="P23" s="10"/>
    </row>
    <row r="24" spans="1:16" ht="15">
      <c r="A24" s="12"/>
      <c r="B24" s="25">
        <v>334.2</v>
      </c>
      <c r="C24" s="20" t="s">
        <v>29</v>
      </c>
      <c r="D24" s="46">
        <v>5058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5058</v>
      </c>
      <c r="O24" s="47">
        <f t="shared" si="1"/>
        <v>1.705327039784221</v>
      </c>
      <c r="P24" s="9"/>
    </row>
    <row r="25" spans="1:16" ht="15">
      <c r="A25" s="12"/>
      <c r="B25" s="25">
        <v>334.35</v>
      </c>
      <c r="C25" s="20" t="s">
        <v>89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52570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52570</v>
      </c>
      <c r="O25" s="47">
        <f t="shared" si="1"/>
        <v>17.7242076871207</v>
      </c>
      <c r="P25" s="9"/>
    </row>
    <row r="26" spans="1:16" ht="15">
      <c r="A26" s="12"/>
      <c r="B26" s="25">
        <v>335.12</v>
      </c>
      <c r="C26" s="20" t="s">
        <v>32</v>
      </c>
      <c r="D26" s="46">
        <v>88067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88067</v>
      </c>
      <c r="O26" s="47">
        <f t="shared" si="1"/>
        <v>29.69217801753203</v>
      </c>
      <c r="P26" s="9"/>
    </row>
    <row r="27" spans="1:16" ht="15">
      <c r="A27" s="12"/>
      <c r="B27" s="25">
        <v>335.14</v>
      </c>
      <c r="C27" s="20" t="s">
        <v>33</v>
      </c>
      <c r="D27" s="46">
        <v>12266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12266</v>
      </c>
      <c r="O27" s="47">
        <f t="shared" si="1"/>
        <v>4.135536075522589</v>
      </c>
      <c r="P27" s="9"/>
    </row>
    <row r="28" spans="1:16" ht="15">
      <c r="A28" s="12"/>
      <c r="B28" s="25">
        <v>335.15</v>
      </c>
      <c r="C28" s="20" t="s">
        <v>34</v>
      </c>
      <c r="D28" s="46">
        <v>441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441</v>
      </c>
      <c r="O28" s="47">
        <f t="shared" si="1"/>
        <v>0.14868509777478084</v>
      </c>
      <c r="P28" s="9"/>
    </row>
    <row r="29" spans="1:16" ht="15">
      <c r="A29" s="12"/>
      <c r="B29" s="25">
        <v>335.18</v>
      </c>
      <c r="C29" s="20" t="s">
        <v>35</v>
      </c>
      <c r="D29" s="46">
        <v>147971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147971</v>
      </c>
      <c r="O29" s="47">
        <f t="shared" si="1"/>
        <v>49.88907619689818</v>
      </c>
      <c r="P29" s="9"/>
    </row>
    <row r="30" spans="1:16" ht="15">
      <c r="A30" s="12"/>
      <c r="B30" s="25">
        <v>338</v>
      </c>
      <c r="C30" s="20" t="s">
        <v>90</v>
      </c>
      <c r="D30" s="46">
        <v>1728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1728</v>
      </c>
      <c r="O30" s="47">
        <f t="shared" si="1"/>
        <v>0.5826028320971005</v>
      </c>
      <c r="P30" s="9"/>
    </row>
    <row r="31" spans="1:16" ht="15.75">
      <c r="A31" s="29" t="s">
        <v>40</v>
      </c>
      <c r="B31" s="30"/>
      <c r="C31" s="31"/>
      <c r="D31" s="32">
        <f aca="true" t="shared" si="6" ref="D31:M31">SUM(D32:D41)</f>
        <v>339651</v>
      </c>
      <c r="E31" s="32">
        <f t="shared" si="6"/>
        <v>9922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1671964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2021537</v>
      </c>
      <c r="O31" s="45">
        <f t="shared" si="1"/>
        <v>681.5701281186783</v>
      </c>
      <c r="P31" s="10"/>
    </row>
    <row r="32" spans="1:16" ht="15">
      <c r="A32" s="12"/>
      <c r="B32" s="25">
        <v>342.2</v>
      </c>
      <c r="C32" s="20" t="s">
        <v>42</v>
      </c>
      <c r="D32" s="46">
        <v>255465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1">SUM(D32:M32)</f>
        <v>255465</v>
      </c>
      <c r="O32" s="47">
        <f t="shared" si="1"/>
        <v>86.13115306810519</v>
      </c>
      <c r="P32" s="9"/>
    </row>
    <row r="33" spans="1:16" ht="15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469418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469418</v>
      </c>
      <c r="O33" s="47">
        <f t="shared" si="1"/>
        <v>158.26635198921105</v>
      </c>
      <c r="P33" s="9"/>
    </row>
    <row r="34" spans="1:16" ht="15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394012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394012</v>
      </c>
      <c r="O34" s="47">
        <f t="shared" si="1"/>
        <v>132.84288604180713</v>
      </c>
      <c r="P34" s="9"/>
    </row>
    <row r="35" spans="1:16" ht="15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808534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808534</v>
      </c>
      <c r="O35" s="47">
        <f t="shared" si="1"/>
        <v>272.60080917060014</v>
      </c>
      <c r="P35" s="9"/>
    </row>
    <row r="36" spans="1:16" ht="15">
      <c r="A36" s="12"/>
      <c r="B36" s="25">
        <v>343.8</v>
      </c>
      <c r="C36" s="20" t="s">
        <v>48</v>
      </c>
      <c r="D36" s="46">
        <v>10120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10120</v>
      </c>
      <c r="O36" s="47">
        <f t="shared" si="1"/>
        <v>3.4120026972353337</v>
      </c>
      <c r="P36" s="9"/>
    </row>
    <row r="37" spans="1:16" ht="15">
      <c r="A37" s="12"/>
      <c r="B37" s="25">
        <v>344.9</v>
      </c>
      <c r="C37" s="20" t="s">
        <v>49</v>
      </c>
      <c r="D37" s="46">
        <v>25534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25534</v>
      </c>
      <c r="O37" s="47">
        <f aca="true" t="shared" si="8" ref="O37:O55">(N37/O$57)</f>
        <v>8.608900876601483</v>
      </c>
      <c r="P37" s="9"/>
    </row>
    <row r="38" spans="1:16" ht="15">
      <c r="A38" s="12"/>
      <c r="B38" s="25">
        <v>347.1</v>
      </c>
      <c r="C38" s="20" t="s">
        <v>50</v>
      </c>
      <c r="D38" s="46">
        <v>40154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40154</v>
      </c>
      <c r="O38" s="47">
        <f t="shared" si="8"/>
        <v>13.538098449089683</v>
      </c>
      <c r="P38" s="9"/>
    </row>
    <row r="39" spans="1:16" ht="15">
      <c r="A39" s="12"/>
      <c r="B39" s="25">
        <v>347.3</v>
      </c>
      <c r="C39" s="20" t="s">
        <v>51</v>
      </c>
      <c r="D39" s="46">
        <v>0</v>
      </c>
      <c r="E39" s="46">
        <v>9271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9271</v>
      </c>
      <c r="O39" s="47">
        <f t="shared" si="8"/>
        <v>3.1257585974376263</v>
      </c>
      <c r="P39" s="9"/>
    </row>
    <row r="40" spans="1:16" ht="15">
      <c r="A40" s="12"/>
      <c r="B40" s="25">
        <v>347.5</v>
      </c>
      <c r="C40" s="20" t="s">
        <v>52</v>
      </c>
      <c r="D40" s="46">
        <v>3099</v>
      </c>
      <c r="E40" s="46">
        <v>651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3750</v>
      </c>
      <c r="O40" s="47">
        <f t="shared" si="8"/>
        <v>1.2643290627107215</v>
      </c>
      <c r="P40" s="9"/>
    </row>
    <row r="41" spans="1:16" ht="15">
      <c r="A41" s="12"/>
      <c r="B41" s="25">
        <v>349</v>
      </c>
      <c r="C41" s="20" t="s">
        <v>1</v>
      </c>
      <c r="D41" s="46">
        <v>5279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5279</v>
      </c>
      <c r="O41" s="47">
        <f t="shared" si="8"/>
        <v>1.7798381658799731</v>
      </c>
      <c r="P41" s="9"/>
    </row>
    <row r="42" spans="1:16" ht="15.75">
      <c r="A42" s="29" t="s">
        <v>41</v>
      </c>
      <c r="B42" s="30"/>
      <c r="C42" s="31"/>
      <c r="D42" s="32">
        <f aca="true" t="shared" si="9" ref="D42:M42">SUM(D43:D44)</f>
        <v>2048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2048</v>
      </c>
      <c r="O42" s="45">
        <f t="shared" si="8"/>
        <v>0.6904922454484154</v>
      </c>
      <c r="P42" s="10"/>
    </row>
    <row r="43" spans="1:16" ht="15">
      <c r="A43" s="13"/>
      <c r="B43" s="39">
        <v>351.3</v>
      </c>
      <c r="C43" s="21" t="s">
        <v>91</v>
      </c>
      <c r="D43" s="46">
        <v>1041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1041</v>
      </c>
      <c r="O43" s="47">
        <f t="shared" si="8"/>
        <v>0.3509777478084963</v>
      </c>
      <c r="P43" s="9"/>
    </row>
    <row r="44" spans="1:16" ht="15">
      <c r="A44" s="13"/>
      <c r="B44" s="39">
        <v>352</v>
      </c>
      <c r="C44" s="21" t="s">
        <v>56</v>
      </c>
      <c r="D44" s="46">
        <v>1007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1007</v>
      </c>
      <c r="O44" s="47">
        <f t="shared" si="8"/>
        <v>0.3395144976399191</v>
      </c>
      <c r="P44" s="9"/>
    </row>
    <row r="45" spans="1:16" ht="15.75">
      <c r="A45" s="29" t="s">
        <v>4</v>
      </c>
      <c r="B45" s="30"/>
      <c r="C45" s="31"/>
      <c r="D45" s="32">
        <f aca="true" t="shared" si="10" ref="D45:M45">SUM(D46:D54)</f>
        <v>42798</v>
      </c>
      <c r="E45" s="32">
        <f t="shared" si="10"/>
        <v>297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-105024</v>
      </c>
      <c r="J45" s="32">
        <f t="shared" si="10"/>
        <v>0</v>
      </c>
      <c r="K45" s="32">
        <f t="shared" si="10"/>
        <v>767002</v>
      </c>
      <c r="L45" s="32">
        <f t="shared" si="10"/>
        <v>0</v>
      </c>
      <c r="M45" s="32">
        <f t="shared" si="10"/>
        <v>0</v>
      </c>
      <c r="N45" s="32">
        <f>SUM(D45:M45)</f>
        <v>705073</v>
      </c>
      <c r="O45" s="45">
        <f t="shared" si="8"/>
        <v>237.71847606203642</v>
      </c>
      <c r="P45" s="10"/>
    </row>
    <row r="46" spans="1:16" ht="15">
      <c r="A46" s="12"/>
      <c r="B46" s="25">
        <v>361.1</v>
      </c>
      <c r="C46" s="20" t="s">
        <v>57</v>
      </c>
      <c r="D46" s="46">
        <v>28744</v>
      </c>
      <c r="E46" s="46">
        <v>22</v>
      </c>
      <c r="F46" s="46">
        <v>0</v>
      </c>
      <c r="G46" s="46">
        <v>0</v>
      </c>
      <c r="H46" s="46">
        <v>0</v>
      </c>
      <c r="I46" s="46">
        <v>2152</v>
      </c>
      <c r="J46" s="46">
        <v>0</v>
      </c>
      <c r="K46" s="46">
        <v>30989</v>
      </c>
      <c r="L46" s="46">
        <v>0</v>
      </c>
      <c r="M46" s="46">
        <v>0</v>
      </c>
      <c r="N46" s="46">
        <f>SUM(D46:M46)</f>
        <v>61907</v>
      </c>
      <c r="O46" s="47">
        <f t="shared" si="8"/>
        <v>20.872218476062038</v>
      </c>
      <c r="P46" s="9"/>
    </row>
    <row r="47" spans="1:16" ht="15">
      <c r="A47" s="12"/>
      <c r="B47" s="25">
        <v>361.2</v>
      </c>
      <c r="C47" s="20" t="s">
        <v>58</v>
      </c>
      <c r="D47" s="46">
        <v>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40620</v>
      </c>
      <c r="L47" s="46">
        <v>0</v>
      </c>
      <c r="M47" s="46">
        <v>0</v>
      </c>
      <c r="N47" s="46">
        <f aca="true" t="shared" si="11" ref="N47:N54">SUM(D47:M47)</f>
        <v>40623</v>
      </c>
      <c r="O47" s="47">
        <f t="shared" si="8"/>
        <v>13.696223870532704</v>
      </c>
      <c r="P47" s="9"/>
    </row>
    <row r="48" spans="1:16" ht="15">
      <c r="A48" s="12"/>
      <c r="B48" s="25">
        <v>361.3</v>
      </c>
      <c r="C48" s="20" t="s">
        <v>59</v>
      </c>
      <c r="D48" s="46">
        <v>-6564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368363</v>
      </c>
      <c r="L48" s="46">
        <v>0</v>
      </c>
      <c r="M48" s="46">
        <v>0</v>
      </c>
      <c r="N48" s="46">
        <f t="shared" si="11"/>
        <v>361799</v>
      </c>
      <c r="O48" s="47">
        <f t="shared" si="8"/>
        <v>121.98213081591369</v>
      </c>
      <c r="P48" s="9"/>
    </row>
    <row r="49" spans="1:16" ht="15">
      <c r="A49" s="12"/>
      <c r="B49" s="25">
        <v>361.4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194297</v>
      </c>
      <c r="L49" s="46">
        <v>0</v>
      </c>
      <c r="M49" s="46">
        <v>0</v>
      </c>
      <c r="N49" s="46">
        <f t="shared" si="11"/>
        <v>194297</v>
      </c>
      <c r="O49" s="47">
        <f t="shared" si="8"/>
        <v>65.50809170600135</v>
      </c>
      <c r="P49" s="9"/>
    </row>
    <row r="50" spans="1:16" ht="15">
      <c r="A50" s="12"/>
      <c r="B50" s="25">
        <v>362</v>
      </c>
      <c r="C50" s="20" t="s">
        <v>61</v>
      </c>
      <c r="D50" s="46">
        <v>4400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4400</v>
      </c>
      <c r="O50" s="47">
        <f t="shared" si="8"/>
        <v>1.4834794335805799</v>
      </c>
      <c r="P50" s="9"/>
    </row>
    <row r="51" spans="1:16" ht="15">
      <c r="A51" s="12"/>
      <c r="B51" s="25">
        <v>364</v>
      </c>
      <c r="C51" s="20" t="s">
        <v>81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-121676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-121676</v>
      </c>
      <c r="O51" s="47">
        <f t="shared" si="8"/>
        <v>-41.0236008091706</v>
      </c>
      <c r="P51" s="9"/>
    </row>
    <row r="52" spans="1:16" ht="15">
      <c r="A52" s="12"/>
      <c r="B52" s="25">
        <v>366</v>
      </c>
      <c r="C52" s="20" t="s">
        <v>63</v>
      </c>
      <c r="D52" s="46">
        <v>1990</v>
      </c>
      <c r="E52" s="46">
        <v>275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2265</v>
      </c>
      <c r="O52" s="47">
        <f t="shared" si="8"/>
        <v>0.7636547538772758</v>
      </c>
      <c r="P52" s="9"/>
    </row>
    <row r="53" spans="1:16" ht="15">
      <c r="A53" s="12"/>
      <c r="B53" s="25">
        <v>368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132530</v>
      </c>
      <c r="L53" s="46">
        <v>0</v>
      </c>
      <c r="M53" s="46">
        <v>0</v>
      </c>
      <c r="N53" s="46">
        <f t="shared" si="11"/>
        <v>132530</v>
      </c>
      <c r="O53" s="47">
        <f t="shared" si="8"/>
        <v>44.68307484828051</v>
      </c>
      <c r="P53" s="9"/>
    </row>
    <row r="54" spans="1:16" ht="15.75" thickBot="1">
      <c r="A54" s="12"/>
      <c r="B54" s="25">
        <v>369.9</v>
      </c>
      <c r="C54" s="20" t="s">
        <v>65</v>
      </c>
      <c r="D54" s="46">
        <v>14225</v>
      </c>
      <c r="E54" s="46">
        <v>0</v>
      </c>
      <c r="F54" s="46">
        <v>0</v>
      </c>
      <c r="G54" s="46">
        <v>0</v>
      </c>
      <c r="H54" s="46">
        <v>0</v>
      </c>
      <c r="I54" s="46">
        <v>14500</v>
      </c>
      <c r="J54" s="46">
        <v>0</v>
      </c>
      <c r="K54" s="46">
        <v>203</v>
      </c>
      <c r="L54" s="46">
        <v>0</v>
      </c>
      <c r="M54" s="46">
        <v>0</v>
      </c>
      <c r="N54" s="46">
        <f t="shared" si="11"/>
        <v>28928</v>
      </c>
      <c r="O54" s="47">
        <f t="shared" si="8"/>
        <v>9.753202966958867</v>
      </c>
      <c r="P54" s="9"/>
    </row>
    <row r="55" spans="1:119" ht="16.5" thickBot="1">
      <c r="A55" s="14" t="s">
        <v>53</v>
      </c>
      <c r="B55" s="23"/>
      <c r="C55" s="22"/>
      <c r="D55" s="15">
        <f>SUM(D5,D17,D23,D31,D42,D45)</f>
        <v>2437086</v>
      </c>
      <c r="E55" s="15">
        <f aca="true" t="shared" si="12" ref="E55:M55">SUM(E5,E17,E23,E31,E42,E45)</f>
        <v>10219</v>
      </c>
      <c r="F55" s="15">
        <f t="shared" si="12"/>
        <v>0</v>
      </c>
      <c r="G55" s="15">
        <f t="shared" si="12"/>
        <v>0</v>
      </c>
      <c r="H55" s="15">
        <f t="shared" si="12"/>
        <v>0</v>
      </c>
      <c r="I55" s="15">
        <f t="shared" si="12"/>
        <v>1670394</v>
      </c>
      <c r="J55" s="15">
        <f t="shared" si="12"/>
        <v>0</v>
      </c>
      <c r="K55" s="15">
        <f t="shared" si="12"/>
        <v>767002</v>
      </c>
      <c r="L55" s="15">
        <f t="shared" si="12"/>
        <v>0</v>
      </c>
      <c r="M55" s="15">
        <f t="shared" si="12"/>
        <v>0</v>
      </c>
      <c r="N55" s="15">
        <f>SUM(D55:M55)</f>
        <v>4884701</v>
      </c>
      <c r="O55" s="38">
        <f t="shared" si="8"/>
        <v>1646.8985165205663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95</v>
      </c>
      <c r="M57" s="48"/>
      <c r="N57" s="48"/>
      <c r="O57" s="43">
        <v>2966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85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1632465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1632465</v>
      </c>
      <c r="O5" s="33">
        <f aca="true" t="shared" si="1" ref="O5:O36">(N5/O$56)</f>
        <v>542.7077792553191</v>
      </c>
      <c r="P5" s="6"/>
    </row>
    <row r="6" spans="1:16" ht="15">
      <c r="A6" s="12"/>
      <c r="B6" s="25">
        <v>311</v>
      </c>
      <c r="C6" s="20" t="s">
        <v>3</v>
      </c>
      <c r="D6" s="46">
        <v>954832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954832</v>
      </c>
      <c r="O6" s="47">
        <f t="shared" si="1"/>
        <v>317.4308510638298</v>
      </c>
      <c r="P6" s="9"/>
    </row>
    <row r="7" spans="1:16" ht="15">
      <c r="A7" s="12"/>
      <c r="B7" s="25">
        <v>312.3</v>
      </c>
      <c r="C7" s="20" t="s">
        <v>11</v>
      </c>
      <c r="D7" s="46">
        <v>27665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27665</v>
      </c>
      <c r="O7" s="47">
        <f t="shared" si="1"/>
        <v>9.197140957446809</v>
      </c>
      <c r="P7" s="9"/>
    </row>
    <row r="8" spans="1:16" ht="15">
      <c r="A8" s="12"/>
      <c r="B8" s="25">
        <v>312.41</v>
      </c>
      <c r="C8" s="20" t="s">
        <v>13</v>
      </c>
      <c r="D8" s="46">
        <v>140853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140853</v>
      </c>
      <c r="O8" s="47">
        <f t="shared" si="1"/>
        <v>46.82613031914894</v>
      </c>
      <c r="P8" s="9"/>
    </row>
    <row r="9" spans="1:16" ht="15">
      <c r="A9" s="12"/>
      <c r="B9" s="25">
        <v>312.42</v>
      </c>
      <c r="C9" s="20" t="s">
        <v>12</v>
      </c>
      <c r="D9" s="46">
        <v>87740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87740</v>
      </c>
      <c r="O9" s="47">
        <f t="shared" si="1"/>
        <v>29.168882978723403</v>
      </c>
      <c r="P9" s="9"/>
    </row>
    <row r="10" spans="1:16" ht="15">
      <c r="A10" s="12"/>
      <c r="B10" s="25">
        <v>312.52</v>
      </c>
      <c r="C10" s="20" t="s">
        <v>87</v>
      </c>
      <c r="D10" s="46">
        <v>25569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25569</v>
      </c>
      <c r="O10" s="47">
        <f t="shared" si="1"/>
        <v>8.50033244680851</v>
      </c>
      <c r="P10" s="9"/>
    </row>
    <row r="11" spans="1:16" ht="15">
      <c r="A11" s="12"/>
      <c r="B11" s="25">
        <v>314.1</v>
      </c>
      <c r="C11" s="20" t="s">
        <v>14</v>
      </c>
      <c r="D11" s="46">
        <v>249053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249053</v>
      </c>
      <c r="O11" s="47">
        <f t="shared" si="1"/>
        <v>82.796875</v>
      </c>
      <c r="P11" s="9"/>
    </row>
    <row r="12" spans="1:16" ht="15">
      <c r="A12" s="12"/>
      <c r="B12" s="25">
        <v>314.4</v>
      </c>
      <c r="C12" s="20" t="s">
        <v>15</v>
      </c>
      <c r="D12" s="46">
        <v>2674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2674</v>
      </c>
      <c r="O12" s="47">
        <f t="shared" si="1"/>
        <v>0.8889627659574468</v>
      </c>
      <c r="P12" s="9"/>
    </row>
    <row r="13" spans="1:16" ht="15">
      <c r="A13" s="12"/>
      <c r="B13" s="25">
        <v>314.8</v>
      </c>
      <c r="C13" s="20" t="s">
        <v>16</v>
      </c>
      <c r="D13" s="46">
        <v>1746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1746</v>
      </c>
      <c r="O13" s="47">
        <f t="shared" si="1"/>
        <v>0.5804521276595744</v>
      </c>
      <c r="P13" s="9"/>
    </row>
    <row r="14" spans="1:16" ht="15">
      <c r="A14" s="12"/>
      <c r="B14" s="25">
        <v>315</v>
      </c>
      <c r="C14" s="20" t="s">
        <v>17</v>
      </c>
      <c r="D14" s="46">
        <v>108740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108740</v>
      </c>
      <c r="O14" s="47">
        <f t="shared" si="1"/>
        <v>36.150265957446805</v>
      </c>
      <c r="P14" s="9"/>
    </row>
    <row r="15" spans="1:16" ht="15">
      <c r="A15" s="12"/>
      <c r="B15" s="25">
        <v>316</v>
      </c>
      <c r="C15" s="20" t="s">
        <v>18</v>
      </c>
      <c r="D15" s="46">
        <v>32572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32572</v>
      </c>
      <c r="O15" s="47">
        <f t="shared" si="1"/>
        <v>10.82845744680851</v>
      </c>
      <c r="P15" s="9"/>
    </row>
    <row r="16" spans="1:16" ht="15">
      <c r="A16" s="12"/>
      <c r="B16" s="25">
        <v>319</v>
      </c>
      <c r="C16" s="20" t="s">
        <v>19</v>
      </c>
      <c r="D16" s="46">
        <v>1021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1021</v>
      </c>
      <c r="O16" s="47">
        <f t="shared" si="1"/>
        <v>0.3394281914893617</v>
      </c>
      <c r="P16" s="9"/>
    </row>
    <row r="17" spans="1:16" ht="15.75">
      <c r="A17" s="29" t="s">
        <v>20</v>
      </c>
      <c r="B17" s="30"/>
      <c r="C17" s="31"/>
      <c r="D17" s="32">
        <f aca="true" t="shared" si="3" ref="D17:M17">SUM(D18:D22)</f>
        <v>268751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51564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31">SUM(D17:M17)</f>
        <v>320315</v>
      </c>
      <c r="O17" s="45">
        <f t="shared" si="1"/>
        <v>106.48769946808511</v>
      </c>
      <c r="P17" s="10"/>
    </row>
    <row r="18" spans="1:16" ht="15">
      <c r="A18" s="12"/>
      <c r="B18" s="25">
        <v>322</v>
      </c>
      <c r="C18" s="20" t="s">
        <v>0</v>
      </c>
      <c r="D18" s="46">
        <v>17204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17204</v>
      </c>
      <c r="O18" s="47">
        <f t="shared" si="1"/>
        <v>5.719414893617022</v>
      </c>
      <c r="P18" s="9"/>
    </row>
    <row r="19" spans="1:16" ht="15">
      <c r="A19" s="12"/>
      <c r="B19" s="25">
        <v>323.1</v>
      </c>
      <c r="C19" s="20" t="s">
        <v>21</v>
      </c>
      <c r="D19" s="46">
        <v>235388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235388</v>
      </c>
      <c r="O19" s="47">
        <f t="shared" si="1"/>
        <v>78.25398936170212</v>
      </c>
      <c r="P19" s="9"/>
    </row>
    <row r="20" spans="1:16" ht="15">
      <c r="A20" s="12"/>
      <c r="B20" s="25">
        <v>323.2</v>
      </c>
      <c r="C20" s="20" t="s">
        <v>76</v>
      </c>
      <c r="D20" s="46">
        <v>15517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15517</v>
      </c>
      <c r="O20" s="47">
        <f t="shared" si="1"/>
        <v>5.158577127659575</v>
      </c>
      <c r="P20" s="9"/>
    </row>
    <row r="21" spans="1:16" ht="15">
      <c r="A21" s="12"/>
      <c r="B21" s="25">
        <v>323.4</v>
      </c>
      <c r="C21" s="20" t="s">
        <v>22</v>
      </c>
      <c r="D21" s="46">
        <v>642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642</v>
      </c>
      <c r="O21" s="47">
        <f t="shared" si="1"/>
        <v>0.21343085106382978</v>
      </c>
      <c r="P21" s="9"/>
    </row>
    <row r="22" spans="1:16" ht="15">
      <c r="A22" s="12"/>
      <c r="B22" s="25">
        <v>324.72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51564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51564</v>
      </c>
      <c r="O22" s="47">
        <f t="shared" si="1"/>
        <v>17.142287234042552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SUM(D24:D30)</f>
        <v>244655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150282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394937</v>
      </c>
      <c r="O23" s="45">
        <f t="shared" si="1"/>
        <v>131.29554521276594</v>
      </c>
      <c r="P23" s="10"/>
    </row>
    <row r="24" spans="1:16" ht="15">
      <c r="A24" s="12"/>
      <c r="B24" s="25">
        <v>331.2</v>
      </c>
      <c r="C24" s="20" t="s">
        <v>88</v>
      </c>
      <c r="D24" s="46">
        <v>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5500</v>
      </c>
      <c r="O24" s="47">
        <f t="shared" si="1"/>
        <v>1.8284574468085106</v>
      </c>
      <c r="P24" s="9"/>
    </row>
    <row r="25" spans="1:16" ht="15">
      <c r="A25" s="12"/>
      <c r="B25" s="25">
        <v>334.35</v>
      </c>
      <c r="C25" s="20" t="s">
        <v>89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150282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150282</v>
      </c>
      <c r="O25" s="47">
        <f t="shared" si="1"/>
        <v>49.96077127659574</v>
      </c>
      <c r="P25" s="9"/>
    </row>
    <row r="26" spans="1:16" ht="15">
      <c r="A26" s="12"/>
      <c r="B26" s="25">
        <v>335.12</v>
      </c>
      <c r="C26" s="20" t="s">
        <v>32</v>
      </c>
      <c r="D26" s="46">
        <v>87600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87600</v>
      </c>
      <c r="O26" s="47">
        <f t="shared" si="1"/>
        <v>29.122340425531913</v>
      </c>
      <c r="P26" s="9"/>
    </row>
    <row r="27" spans="1:16" ht="15">
      <c r="A27" s="12"/>
      <c r="B27" s="25">
        <v>335.14</v>
      </c>
      <c r="C27" s="20" t="s">
        <v>33</v>
      </c>
      <c r="D27" s="46">
        <v>11541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11541</v>
      </c>
      <c r="O27" s="47">
        <f t="shared" si="1"/>
        <v>3.8367686170212765</v>
      </c>
      <c r="P27" s="9"/>
    </row>
    <row r="28" spans="1:16" ht="15">
      <c r="A28" s="12"/>
      <c r="B28" s="25">
        <v>335.15</v>
      </c>
      <c r="C28" s="20" t="s">
        <v>34</v>
      </c>
      <c r="D28" s="46">
        <v>343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343</v>
      </c>
      <c r="O28" s="47">
        <f t="shared" si="1"/>
        <v>0.11402925531914894</v>
      </c>
      <c r="P28" s="9"/>
    </row>
    <row r="29" spans="1:16" ht="15">
      <c r="A29" s="12"/>
      <c r="B29" s="25">
        <v>335.18</v>
      </c>
      <c r="C29" s="20" t="s">
        <v>35</v>
      </c>
      <c r="D29" s="46">
        <v>135432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135432</v>
      </c>
      <c r="O29" s="47">
        <f t="shared" si="1"/>
        <v>45.023936170212764</v>
      </c>
      <c r="P29" s="9"/>
    </row>
    <row r="30" spans="1:16" ht="15">
      <c r="A30" s="12"/>
      <c r="B30" s="25">
        <v>338</v>
      </c>
      <c r="C30" s="20" t="s">
        <v>90</v>
      </c>
      <c r="D30" s="46">
        <v>4239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4239</v>
      </c>
      <c r="O30" s="47">
        <f t="shared" si="1"/>
        <v>1.4092420212765957</v>
      </c>
      <c r="P30" s="9"/>
    </row>
    <row r="31" spans="1:16" ht="15.75">
      <c r="A31" s="29" t="s">
        <v>40</v>
      </c>
      <c r="B31" s="30"/>
      <c r="C31" s="31"/>
      <c r="D31" s="32">
        <f aca="true" t="shared" si="6" ref="D31:M31">SUM(D32:D41)</f>
        <v>351548</v>
      </c>
      <c r="E31" s="32">
        <f t="shared" si="6"/>
        <v>32099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1710925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2094572</v>
      </c>
      <c r="O31" s="45">
        <f t="shared" si="1"/>
        <v>696.3337765957447</v>
      </c>
      <c r="P31" s="10"/>
    </row>
    <row r="32" spans="1:16" ht="15">
      <c r="A32" s="12"/>
      <c r="B32" s="25">
        <v>342.2</v>
      </c>
      <c r="C32" s="20" t="s">
        <v>42</v>
      </c>
      <c r="D32" s="46">
        <v>236710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1">SUM(D32:M32)</f>
        <v>236710</v>
      </c>
      <c r="O32" s="47">
        <f t="shared" si="1"/>
        <v>78.6934840425532</v>
      </c>
      <c r="P32" s="9"/>
    </row>
    <row r="33" spans="1:16" ht="15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489980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489980</v>
      </c>
      <c r="O33" s="47">
        <f t="shared" si="1"/>
        <v>162.89228723404256</v>
      </c>
      <c r="P33" s="9"/>
    </row>
    <row r="34" spans="1:16" ht="15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415483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415483</v>
      </c>
      <c r="O34" s="47">
        <f t="shared" si="1"/>
        <v>138.12599734042553</v>
      </c>
      <c r="P34" s="9"/>
    </row>
    <row r="35" spans="1:16" ht="15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805462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805462</v>
      </c>
      <c r="O35" s="47">
        <f t="shared" si="1"/>
        <v>267.7732712765957</v>
      </c>
      <c r="P35" s="9"/>
    </row>
    <row r="36" spans="1:16" ht="15">
      <c r="A36" s="12"/>
      <c r="B36" s="25">
        <v>343.8</v>
      </c>
      <c r="C36" s="20" t="s">
        <v>48</v>
      </c>
      <c r="D36" s="46">
        <v>23050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23050</v>
      </c>
      <c r="O36" s="47">
        <f t="shared" si="1"/>
        <v>7.662898936170213</v>
      </c>
      <c r="P36" s="9"/>
    </row>
    <row r="37" spans="1:16" ht="15">
      <c r="A37" s="12"/>
      <c r="B37" s="25">
        <v>344.9</v>
      </c>
      <c r="C37" s="20" t="s">
        <v>49</v>
      </c>
      <c r="D37" s="46">
        <v>25053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25053</v>
      </c>
      <c r="O37" s="47">
        <f aca="true" t="shared" si="8" ref="O37:O54">(N37/O$56)</f>
        <v>8.32878989361702</v>
      </c>
      <c r="P37" s="9"/>
    </row>
    <row r="38" spans="1:16" ht="15">
      <c r="A38" s="12"/>
      <c r="B38" s="25">
        <v>347.1</v>
      </c>
      <c r="C38" s="20" t="s">
        <v>50</v>
      </c>
      <c r="D38" s="46">
        <v>49970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49970</v>
      </c>
      <c r="O38" s="47">
        <f t="shared" si="8"/>
        <v>16.612367021276597</v>
      </c>
      <c r="P38" s="9"/>
    </row>
    <row r="39" spans="1:16" ht="15">
      <c r="A39" s="12"/>
      <c r="B39" s="25">
        <v>347.3</v>
      </c>
      <c r="C39" s="20" t="s">
        <v>51</v>
      </c>
      <c r="D39" s="46">
        <v>0</v>
      </c>
      <c r="E39" s="46">
        <v>32099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32099</v>
      </c>
      <c r="O39" s="47">
        <f t="shared" si="8"/>
        <v>10.67121010638298</v>
      </c>
      <c r="P39" s="9"/>
    </row>
    <row r="40" spans="1:16" ht="15">
      <c r="A40" s="12"/>
      <c r="B40" s="25">
        <v>347.5</v>
      </c>
      <c r="C40" s="20" t="s">
        <v>52</v>
      </c>
      <c r="D40" s="46">
        <v>2529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2529</v>
      </c>
      <c r="O40" s="47">
        <f t="shared" si="8"/>
        <v>0.8407579787234043</v>
      </c>
      <c r="P40" s="9"/>
    </row>
    <row r="41" spans="1:16" ht="15">
      <c r="A41" s="12"/>
      <c r="B41" s="25">
        <v>349</v>
      </c>
      <c r="C41" s="20" t="s">
        <v>1</v>
      </c>
      <c r="D41" s="46">
        <v>14236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14236</v>
      </c>
      <c r="O41" s="47">
        <f t="shared" si="8"/>
        <v>4.732712765957447</v>
      </c>
      <c r="P41" s="9"/>
    </row>
    <row r="42" spans="1:16" ht="15.75">
      <c r="A42" s="29" t="s">
        <v>41</v>
      </c>
      <c r="B42" s="30"/>
      <c r="C42" s="31"/>
      <c r="D42" s="32">
        <f aca="true" t="shared" si="9" ref="D42:M42">SUM(D43:D44)</f>
        <v>2638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2638</v>
      </c>
      <c r="O42" s="45">
        <f t="shared" si="8"/>
        <v>0.8769946808510638</v>
      </c>
      <c r="P42" s="10"/>
    </row>
    <row r="43" spans="1:16" ht="15">
      <c r="A43" s="13"/>
      <c r="B43" s="39">
        <v>351.3</v>
      </c>
      <c r="C43" s="21" t="s">
        <v>91</v>
      </c>
      <c r="D43" s="46">
        <v>1397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1397</v>
      </c>
      <c r="O43" s="47">
        <f t="shared" si="8"/>
        <v>0.4644281914893617</v>
      </c>
      <c r="P43" s="9"/>
    </row>
    <row r="44" spans="1:16" ht="15">
      <c r="A44" s="13"/>
      <c r="B44" s="39">
        <v>352</v>
      </c>
      <c r="C44" s="21" t="s">
        <v>56</v>
      </c>
      <c r="D44" s="46">
        <v>1241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1241</v>
      </c>
      <c r="O44" s="47">
        <f t="shared" si="8"/>
        <v>0.41256648936170215</v>
      </c>
      <c r="P44" s="9"/>
    </row>
    <row r="45" spans="1:16" ht="15.75">
      <c r="A45" s="29" t="s">
        <v>4</v>
      </c>
      <c r="B45" s="30"/>
      <c r="C45" s="31"/>
      <c r="D45" s="32">
        <f aca="true" t="shared" si="10" ref="D45:M45">SUM(D46:D53)</f>
        <v>80206</v>
      </c>
      <c r="E45" s="32">
        <f t="shared" si="10"/>
        <v>4580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30651</v>
      </c>
      <c r="J45" s="32">
        <f t="shared" si="10"/>
        <v>0</v>
      </c>
      <c r="K45" s="32">
        <f t="shared" si="10"/>
        <v>45074</v>
      </c>
      <c r="L45" s="32">
        <f t="shared" si="10"/>
        <v>0</v>
      </c>
      <c r="M45" s="32">
        <f t="shared" si="10"/>
        <v>0</v>
      </c>
      <c r="N45" s="32">
        <f>SUM(D45:M45)</f>
        <v>160511</v>
      </c>
      <c r="O45" s="45">
        <f t="shared" si="8"/>
        <v>53.36136968085106</v>
      </c>
      <c r="P45" s="10"/>
    </row>
    <row r="46" spans="1:16" ht="15">
      <c r="A46" s="12"/>
      <c r="B46" s="25">
        <v>361.1</v>
      </c>
      <c r="C46" s="20" t="s">
        <v>57</v>
      </c>
      <c r="D46" s="46">
        <v>46509</v>
      </c>
      <c r="E46" s="46">
        <v>45</v>
      </c>
      <c r="F46" s="46">
        <v>0</v>
      </c>
      <c r="G46" s="46">
        <v>0</v>
      </c>
      <c r="H46" s="46">
        <v>0</v>
      </c>
      <c r="I46" s="46">
        <v>987</v>
      </c>
      <c r="J46" s="46">
        <v>0</v>
      </c>
      <c r="K46" s="46">
        <v>38270</v>
      </c>
      <c r="L46" s="46">
        <v>0</v>
      </c>
      <c r="M46" s="46">
        <v>0</v>
      </c>
      <c r="N46" s="46">
        <f>SUM(D46:M46)</f>
        <v>85811</v>
      </c>
      <c r="O46" s="47">
        <f t="shared" si="8"/>
        <v>28.527593085106382</v>
      </c>
      <c r="P46" s="9"/>
    </row>
    <row r="47" spans="1:16" ht="15">
      <c r="A47" s="12"/>
      <c r="B47" s="25">
        <v>361.2</v>
      </c>
      <c r="C47" s="20" t="s">
        <v>58</v>
      </c>
      <c r="D47" s="46">
        <v>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34092</v>
      </c>
      <c r="L47" s="46">
        <v>0</v>
      </c>
      <c r="M47" s="46">
        <v>0</v>
      </c>
      <c r="N47" s="46">
        <f aca="true" t="shared" si="11" ref="N47:N53">SUM(D47:M47)</f>
        <v>34108</v>
      </c>
      <c r="O47" s="47">
        <f t="shared" si="8"/>
        <v>11.33909574468085</v>
      </c>
      <c r="P47" s="9"/>
    </row>
    <row r="48" spans="1:16" ht="15">
      <c r="A48" s="12"/>
      <c r="B48" s="25">
        <v>361.3</v>
      </c>
      <c r="C48" s="20" t="s">
        <v>59</v>
      </c>
      <c r="D48" s="46">
        <v>-4392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-4392</v>
      </c>
      <c r="O48" s="47">
        <f t="shared" si="8"/>
        <v>-1.4601063829787233</v>
      </c>
      <c r="P48" s="9"/>
    </row>
    <row r="49" spans="1:16" ht="15">
      <c r="A49" s="12"/>
      <c r="B49" s="25">
        <v>361.4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-135930</v>
      </c>
      <c r="L49" s="46">
        <v>0</v>
      </c>
      <c r="M49" s="46">
        <v>0</v>
      </c>
      <c r="N49" s="46">
        <f t="shared" si="11"/>
        <v>-135930</v>
      </c>
      <c r="O49" s="47">
        <f t="shared" si="8"/>
        <v>-45.18949468085106</v>
      </c>
      <c r="P49" s="9"/>
    </row>
    <row r="50" spans="1:16" ht="15">
      <c r="A50" s="12"/>
      <c r="B50" s="25">
        <v>362</v>
      </c>
      <c r="C50" s="20" t="s">
        <v>61</v>
      </c>
      <c r="D50" s="46">
        <v>4400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4400</v>
      </c>
      <c r="O50" s="47">
        <f t="shared" si="8"/>
        <v>1.4627659574468086</v>
      </c>
      <c r="P50" s="9"/>
    </row>
    <row r="51" spans="1:16" ht="15">
      <c r="A51" s="12"/>
      <c r="B51" s="25">
        <v>366</v>
      </c>
      <c r="C51" s="20" t="s">
        <v>63</v>
      </c>
      <c r="D51" s="46">
        <v>1990</v>
      </c>
      <c r="E51" s="46">
        <v>4535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6525</v>
      </c>
      <c r="O51" s="47">
        <f t="shared" si="8"/>
        <v>2.169215425531915</v>
      </c>
      <c r="P51" s="9"/>
    </row>
    <row r="52" spans="1:16" ht="15">
      <c r="A52" s="12"/>
      <c r="B52" s="25">
        <v>368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108327</v>
      </c>
      <c r="L52" s="46">
        <v>0</v>
      </c>
      <c r="M52" s="46">
        <v>0</v>
      </c>
      <c r="N52" s="46">
        <f t="shared" si="11"/>
        <v>108327</v>
      </c>
      <c r="O52" s="47">
        <f t="shared" si="8"/>
        <v>36.01296542553192</v>
      </c>
      <c r="P52" s="9"/>
    </row>
    <row r="53" spans="1:16" ht="15.75" thickBot="1">
      <c r="A53" s="12"/>
      <c r="B53" s="25">
        <v>369.9</v>
      </c>
      <c r="C53" s="20" t="s">
        <v>65</v>
      </c>
      <c r="D53" s="46">
        <v>31683</v>
      </c>
      <c r="E53" s="46">
        <v>0</v>
      </c>
      <c r="F53" s="46">
        <v>0</v>
      </c>
      <c r="G53" s="46">
        <v>0</v>
      </c>
      <c r="H53" s="46">
        <v>0</v>
      </c>
      <c r="I53" s="46">
        <v>29664</v>
      </c>
      <c r="J53" s="46">
        <v>0</v>
      </c>
      <c r="K53" s="46">
        <v>315</v>
      </c>
      <c r="L53" s="46">
        <v>0</v>
      </c>
      <c r="M53" s="46">
        <v>0</v>
      </c>
      <c r="N53" s="46">
        <f t="shared" si="11"/>
        <v>61662</v>
      </c>
      <c r="O53" s="47">
        <f t="shared" si="8"/>
        <v>20.49933510638298</v>
      </c>
      <c r="P53" s="9"/>
    </row>
    <row r="54" spans="1:119" ht="16.5" thickBot="1">
      <c r="A54" s="14" t="s">
        <v>53</v>
      </c>
      <c r="B54" s="23"/>
      <c r="C54" s="22"/>
      <c r="D54" s="15">
        <f>SUM(D5,D17,D23,D31,D42,D45)</f>
        <v>2580263</v>
      </c>
      <c r="E54" s="15">
        <f aca="true" t="shared" si="12" ref="E54:M54">SUM(E5,E17,E23,E31,E42,E45)</f>
        <v>36679</v>
      </c>
      <c r="F54" s="15">
        <f t="shared" si="12"/>
        <v>0</v>
      </c>
      <c r="G54" s="15">
        <f t="shared" si="12"/>
        <v>0</v>
      </c>
      <c r="H54" s="15">
        <f t="shared" si="12"/>
        <v>0</v>
      </c>
      <c r="I54" s="15">
        <f t="shared" si="12"/>
        <v>1943422</v>
      </c>
      <c r="J54" s="15">
        <f t="shared" si="12"/>
        <v>0</v>
      </c>
      <c r="K54" s="15">
        <f t="shared" si="12"/>
        <v>45074</v>
      </c>
      <c r="L54" s="15">
        <f t="shared" si="12"/>
        <v>0</v>
      </c>
      <c r="M54" s="15">
        <f t="shared" si="12"/>
        <v>0</v>
      </c>
      <c r="N54" s="15">
        <f>SUM(D54:M54)</f>
        <v>4605438</v>
      </c>
      <c r="O54" s="38">
        <f t="shared" si="8"/>
        <v>1531.063164893617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92</v>
      </c>
      <c r="M56" s="48"/>
      <c r="N56" s="48"/>
      <c r="O56" s="43">
        <v>3008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85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1761134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1761134</v>
      </c>
      <c r="O5" s="33">
        <f aca="true" t="shared" si="1" ref="O5:O36">(N5/O$58)</f>
        <v>588.6143048128342</v>
      </c>
      <c r="P5" s="6"/>
    </row>
    <row r="6" spans="1:16" ht="15">
      <c r="A6" s="12"/>
      <c r="B6" s="25">
        <v>311</v>
      </c>
      <c r="C6" s="20" t="s">
        <v>3</v>
      </c>
      <c r="D6" s="46">
        <v>1064374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1064374</v>
      </c>
      <c r="O6" s="47">
        <f t="shared" si="1"/>
        <v>355.7399732620321</v>
      </c>
      <c r="P6" s="9"/>
    </row>
    <row r="7" spans="1:16" ht="15">
      <c r="A7" s="12"/>
      <c r="B7" s="25">
        <v>312.3</v>
      </c>
      <c r="C7" s="20" t="s">
        <v>11</v>
      </c>
      <c r="D7" s="46">
        <v>26633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26633</v>
      </c>
      <c r="O7" s="47">
        <f t="shared" si="1"/>
        <v>8.901403743315509</v>
      </c>
      <c r="P7" s="9"/>
    </row>
    <row r="8" spans="1:16" ht="15">
      <c r="A8" s="12"/>
      <c r="B8" s="25">
        <v>312.41</v>
      </c>
      <c r="C8" s="20" t="s">
        <v>13</v>
      </c>
      <c r="D8" s="46">
        <v>147591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147591</v>
      </c>
      <c r="O8" s="47">
        <f t="shared" si="1"/>
        <v>49.32854278074866</v>
      </c>
      <c r="P8" s="9"/>
    </row>
    <row r="9" spans="1:16" ht="15">
      <c r="A9" s="12"/>
      <c r="B9" s="25">
        <v>312.42</v>
      </c>
      <c r="C9" s="20" t="s">
        <v>12</v>
      </c>
      <c r="D9" s="46">
        <v>92001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92001</v>
      </c>
      <c r="O9" s="47">
        <f t="shared" si="1"/>
        <v>30.74899732620321</v>
      </c>
      <c r="P9" s="9"/>
    </row>
    <row r="10" spans="1:16" ht="15">
      <c r="A10" s="12"/>
      <c r="B10" s="25">
        <v>314.1</v>
      </c>
      <c r="C10" s="20" t="s">
        <v>14</v>
      </c>
      <c r="D10" s="46">
        <v>296640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296640</v>
      </c>
      <c r="O10" s="47">
        <f t="shared" si="1"/>
        <v>99.14438502673796</v>
      </c>
      <c r="P10" s="9"/>
    </row>
    <row r="11" spans="1:16" ht="15">
      <c r="A11" s="12"/>
      <c r="B11" s="25">
        <v>314.4</v>
      </c>
      <c r="C11" s="20" t="s">
        <v>15</v>
      </c>
      <c r="D11" s="46">
        <v>2951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2951</v>
      </c>
      <c r="O11" s="47">
        <f t="shared" si="1"/>
        <v>0.9862967914438503</v>
      </c>
      <c r="P11" s="9"/>
    </row>
    <row r="12" spans="1:16" ht="15">
      <c r="A12" s="12"/>
      <c r="B12" s="25">
        <v>314.7</v>
      </c>
      <c r="C12" s="20" t="s">
        <v>75</v>
      </c>
      <c r="D12" s="46">
        <v>1071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1071</v>
      </c>
      <c r="O12" s="47">
        <f t="shared" si="1"/>
        <v>0.35795454545454547</v>
      </c>
      <c r="P12" s="9"/>
    </row>
    <row r="13" spans="1:16" ht="15">
      <c r="A13" s="12"/>
      <c r="B13" s="25">
        <v>314.8</v>
      </c>
      <c r="C13" s="20" t="s">
        <v>16</v>
      </c>
      <c r="D13" s="46">
        <v>2430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2430</v>
      </c>
      <c r="O13" s="47">
        <f t="shared" si="1"/>
        <v>0.8121657754010695</v>
      </c>
      <c r="P13" s="9"/>
    </row>
    <row r="14" spans="1:16" ht="15">
      <c r="A14" s="12"/>
      <c r="B14" s="25">
        <v>315</v>
      </c>
      <c r="C14" s="20" t="s">
        <v>17</v>
      </c>
      <c r="D14" s="46">
        <v>99097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99097</v>
      </c>
      <c r="O14" s="47">
        <f t="shared" si="1"/>
        <v>33.1206550802139</v>
      </c>
      <c r="P14" s="9"/>
    </row>
    <row r="15" spans="1:16" ht="15">
      <c r="A15" s="12"/>
      <c r="B15" s="25">
        <v>316</v>
      </c>
      <c r="C15" s="20" t="s">
        <v>18</v>
      </c>
      <c r="D15" s="46">
        <v>28346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28346</v>
      </c>
      <c r="O15" s="47">
        <f t="shared" si="1"/>
        <v>9.473930481283423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SUM(D17:D22)</f>
        <v>311087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70954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1">SUM(D16:M16)</f>
        <v>382041</v>
      </c>
      <c r="O16" s="45">
        <f t="shared" si="1"/>
        <v>127.6875</v>
      </c>
      <c r="P16" s="10"/>
    </row>
    <row r="17" spans="1:16" ht="15">
      <c r="A17" s="12"/>
      <c r="B17" s="25">
        <v>322</v>
      </c>
      <c r="C17" s="20" t="s">
        <v>0</v>
      </c>
      <c r="D17" s="46">
        <v>17833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17833</v>
      </c>
      <c r="O17" s="47">
        <f t="shared" si="1"/>
        <v>5.9602272727272725</v>
      </c>
      <c r="P17" s="9"/>
    </row>
    <row r="18" spans="1:16" ht="15">
      <c r="A18" s="12"/>
      <c r="B18" s="25">
        <v>323.1</v>
      </c>
      <c r="C18" s="20" t="s">
        <v>21</v>
      </c>
      <c r="D18" s="46">
        <v>282395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282395</v>
      </c>
      <c r="O18" s="47">
        <f t="shared" si="1"/>
        <v>94.38335561497327</v>
      </c>
      <c r="P18" s="9"/>
    </row>
    <row r="19" spans="1:16" ht="15">
      <c r="A19" s="12"/>
      <c r="B19" s="25">
        <v>323.2</v>
      </c>
      <c r="C19" s="20" t="s">
        <v>76</v>
      </c>
      <c r="D19" s="46">
        <v>9958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9958</v>
      </c>
      <c r="O19" s="47">
        <f t="shared" si="1"/>
        <v>3.3282085561497325</v>
      </c>
      <c r="P19" s="9"/>
    </row>
    <row r="20" spans="1:16" ht="15">
      <c r="A20" s="12"/>
      <c r="B20" s="25">
        <v>323.4</v>
      </c>
      <c r="C20" s="20" t="s">
        <v>22</v>
      </c>
      <c r="D20" s="46">
        <v>901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901</v>
      </c>
      <c r="O20" s="47">
        <f t="shared" si="1"/>
        <v>0.30113636363636365</v>
      </c>
      <c r="P20" s="9"/>
    </row>
    <row r="21" spans="1:16" ht="15">
      <c r="A21" s="12"/>
      <c r="B21" s="25">
        <v>323.7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6.684491978609626</v>
      </c>
      <c r="P21" s="9"/>
    </row>
    <row r="22" spans="1:16" ht="15">
      <c r="A22" s="12"/>
      <c r="B22" s="25">
        <v>324.21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50954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50954</v>
      </c>
      <c r="O22" s="47">
        <f t="shared" si="1"/>
        <v>17.030080213903744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SUM(D24:D30)</f>
        <v>256272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1894981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2151253</v>
      </c>
      <c r="O23" s="45">
        <f t="shared" si="1"/>
        <v>719.0016711229947</v>
      </c>
      <c r="P23" s="10"/>
    </row>
    <row r="24" spans="1:16" ht="15">
      <c r="A24" s="12"/>
      <c r="B24" s="25">
        <v>331.35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1894981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1894981</v>
      </c>
      <c r="O24" s="47">
        <f t="shared" si="1"/>
        <v>633.3492647058823</v>
      </c>
      <c r="P24" s="9"/>
    </row>
    <row r="25" spans="1:16" ht="15">
      <c r="A25" s="12"/>
      <c r="B25" s="25">
        <v>334.2</v>
      </c>
      <c r="C25" s="20" t="s">
        <v>29</v>
      </c>
      <c r="D25" s="46">
        <v>21119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21119</v>
      </c>
      <c r="O25" s="47">
        <f t="shared" si="1"/>
        <v>7.058489304812834</v>
      </c>
      <c r="P25" s="9"/>
    </row>
    <row r="26" spans="1:16" ht="15">
      <c r="A26" s="12"/>
      <c r="B26" s="25">
        <v>334.5</v>
      </c>
      <c r="C26" s="20" t="s">
        <v>79</v>
      </c>
      <c r="D26" s="46">
        <v>5031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5031</v>
      </c>
      <c r="O26" s="47">
        <f t="shared" si="1"/>
        <v>1.6814839572192513</v>
      </c>
      <c r="P26" s="9"/>
    </row>
    <row r="27" spans="1:16" ht="15">
      <c r="A27" s="12"/>
      <c r="B27" s="25">
        <v>335.12</v>
      </c>
      <c r="C27" s="20" t="s">
        <v>32</v>
      </c>
      <c r="D27" s="46">
        <v>87699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87699</v>
      </c>
      <c r="O27" s="47">
        <f t="shared" si="1"/>
        <v>29.31116310160428</v>
      </c>
      <c r="P27" s="9"/>
    </row>
    <row r="28" spans="1:16" ht="15">
      <c r="A28" s="12"/>
      <c r="B28" s="25">
        <v>335.14</v>
      </c>
      <c r="C28" s="20" t="s">
        <v>33</v>
      </c>
      <c r="D28" s="46">
        <v>10711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10711</v>
      </c>
      <c r="O28" s="47">
        <f t="shared" si="1"/>
        <v>3.579879679144385</v>
      </c>
      <c r="P28" s="9"/>
    </row>
    <row r="29" spans="1:16" ht="15">
      <c r="A29" s="12"/>
      <c r="B29" s="25">
        <v>335.15</v>
      </c>
      <c r="C29" s="20" t="s">
        <v>34</v>
      </c>
      <c r="D29" s="46">
        <v>464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464</v>
      </c>
      <c r="O29" s="47">
        <f t="shared" si="1"/>
        <v>0.15508021390374332</v>
      </c>
      <c r="P29" s="9"/>
    </row>
    <row r="30" spans="1:16" ht="15">
      <c r="A30" s="12"/>
      <c r="B30" s="25">
        <v>335.18</v>
      </c>
      <c r="C30" s="20" t="s">
        <v>35</v>
      </c>
      <c r="D30" s="46">
        <v>131248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131248</v>
      </c>
      <c r="O30" s="47">
        <f t="shared" si="1"/>
        <v>43.86631016042781</v>
      </c>
      <c r="P30" s="9"/>
    </row>
    <row r="31" spans="1:16" ht="15.75">
      <c r="A31" s="29" t="s">
        <v>40</v>
      </c>
      <c r="B31" s="30"/>
      <c r="C31" s="31"/>
      <c r="D31" s="32">
        <f aca="true" t="shared" si="6" ref="D31:M31">SUM(D32:D42)</f>
        <v>350865</v>
      </c>
      <c r="E31" s="32">
        <f t="shared" si="6"/>
        <v>21704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1530049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1902618</v>
      </c>
      <c r="O31" s="45">
        <f t="shared" si="1"/>
        <v>635.9017379679144</v>
      </c>
      <c r="P31" s="10"/>
    </row>
    <row r="32" spans="1:16" ht="15">
      <c r="A32" s="12"/>
      <c r="B32" s="25">
        <v>342.2</v>
      </c>
      <c r="C32" s="20" t="s">
        <v>42</v>
      </c>
      <c r="D32" s="46">
        <v>236970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2">SUM(D32:M32)</f>
        <v>236970</v>
      </c>
      <c r="O32" s="47">
        <f t="shared" si="1"/>
        <v>79.20120320855615</v>
      </c>
      <c r="P32" s="9"/>
    </row>
    <row r="33" spans="1:16" ht="15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546793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546793</v>
      </c>
      <c r="O33" s="47">
        <f t="shared" si="1"/>
        <v>182.75167112299465</v>
      </c>
      <c r="P33" s="9"/>
    </row>
    <row r="34" spans="1:16" ht="15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386880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386880</v>
      </c>
      <c r="O34" s="47">
        <f t="shared" si="1"/>
        <v>129.3048128342246</v>
      </c>
      <c r="P34" s="9"/>
    </row>
    <row r="35" spans="1:16" ht="15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553367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553367</v>
      </c>
      <c r="O35" s="47">
        <f t="shared" si="1"/>
        <v>184.94886363636363</v>
      </c>
      <c r="P35" s="9"/>
    </row>
    <row r="36" spans="1:16" ht="15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43009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43009</v>
      </c>
      <c r="O36" s="47">
        <f t="shared" si="1"/>
        <v>14.37466577540107</v>
      </c>
      <c r="P36" s="9"/>
    </row>
    <row r="37" spans="1:16" ht="15">
      <c r="A37" s="12"/>
      <c r="B37" s="25">
        <v>343.8</v>
      </c>
      <c r="C37" s="20" t="s">
        <v>48</v>
      </c>
      <c r="D37" s="46">
        <v>13563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13563</v>
      </c>
      <c r="O37" s="47">
        <f aca="true" t="shared" si="8" ref="O37:O56">(N37/O$58)</f>
        <v>4.533088235294118</v>
      </c>
      <c r="P37" s="9"/>
    </row>
    <row r="38" spans="1:16" ht="15">
      <c r="A38" s="12"/>
      <c r="B38" s="25">
        <v>344.9</v>
      </c>
      <c r="C38" s="20" t="s">
        <v>49</v>
      </c>
      <c r="D38" s="46">
        <v>22990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22990</v>
      </c>
      <c r="O38" s="47">
        <f t="shared" si="8"/>
        <v>7.6838235294117645</v>
      </c>
      <c r="P38" s="9"/>
    </row>
    <row r="39" spans="1:16" ht="15">
      <c r="A39" s="12"/>
      <c r="B39" s="25">
        <v>347.1</v>
      </c>
      <c r="C39" s="20" t="s">
        <v>50</v>
      </c>
      <c r="D39" s="46">
        <v>4982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4982</v>
      </c>
      <c r="O39" s="47">
        <f t="shared" si="8"/>
        <v>1.6651069518716577</v>
      </c>
      <c r="P39" s="9"/>
    </row>
    <row r="40" spans="1:16" ht="15">
      <c r="A40" s="12"/>
      <c r="B40" s="25">
        <v>347.3</v>
      </c>
      <c r="C40" s="20" t="s">
        <v>51</v>
      </c>
      <c r="D40" s="46">
        <v>1879</v>
      </c>
      <c r="E40" s="46">
        <v>21704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23583</v>
      </c>
      <c r="O40" s="47">
        <f t="shared" si="8"/>
        <v>7.88201871657754</v>
      </c>
      <c r="P40" s="9"/>
    </row>
    <row r="41" spans="1:16" ht="15">
      <c r="A41" s="12"/>
      <c r="B41" s="25">
        <v>347.9</v>
      </c>
      <c r="C41" s="20" t="s">
        <v>80</v>
      </c>
      <c r="D41" s="46">
        <v>58567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58567</v>
      </c>
      <c r="O41" s="47">
        <f t="shared" si="8"/>
        <v>19.574532085561497</v>
      </c>
      <c r="P41" s="9"/>
    </row>
    <row r="42" spans="1:16" ht="15">
      <c r="A42" s="12"/>
      <c r="B42" s="25">
        <v>349</v>
      </c>
      <c r="C42" s="20" t="s">
        <v>1</v>
      </c>
      <c r="D42" s="46">
        <v>11914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11914</v>
      </c>
      <c r="O42" s="47">
        <f t="shared" si="8"/>
        <v>3.981951871657754</v>
      </c>
      <c r="P42" s="9"/>
    </row>
    <row r="43" spans="1:16" ht="15.75">
      <c r="A43" s="29" t="s">
        <v>41</v>
      </c>
      <c r="B43" s="30"/>
      <c r="C43" s="31"/>
      <c r="D43" s="32">
        <f aca="true" t="shared" si="9" ref="D43:M43">SUM(D44:D44)</f>
        <v>1453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1453</v>
      </c>
      <c r="O43" s="45">
        <f t="shared" si="8"/>
        <v>0.48562834224598933</v>
      </c>
      <c r="P43" s="10"/>
    </row>
    <row r="44" spans="1:16" ht="15">
      <c r="A44" s="13"/>
      <c r="B44" s="39">
        <v>352</v>
      </c>
      <c r="C44" s="21" t="s">
        <v>56</v>
      </c>
      <c r="D44" s="46">
        <v>1453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1453</v>
      </c>
      <c r="O44" s="47">
        <f t="shared" si="8"/>
        <v>0.48562834224598933</v>
      </c>
      <c r="P44" s="9"/>
    </row>
    <row r="45" spans="1:16" ht="15.75">
      <c r="A45" s="29" t="s">
        <v>4</v>
      </c>
      <c r="B45" s="30"/>
      <c r="C45" s="31"/>
      <c r="D45" s="32">
        <f aca="true" t="shared" si="10" ref="D45:M45">SUM(D46:D53)</f>
        <v>55781</v>
      </c>
      <c r="E45" s="32">
        <f t="shared" si="10"/>
        <v>76340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1969</v>
      </c>
      <c r="J45" s="32">
        <f t="shared" si="10"/>
        <v>0</v>
      </c>
      <c r="K45" s="32">
        <f t="shared" si="10"/>
        <v>330215</v>
      </c>
      <c r="L45" s="32">
        <f t="shared" si="10"/>
        <v>0</v>
      </c>
      <c r="M45" s="32">
        <f t="shared" si="10"/>
        <v>0</v>
      </c>
      <c r="N45" s="32">
        <f>SUM(D45:M45)</f>
        <v>464305</v>
      </c>
      <c r="O45" s="45">
        <f t="shared" si="8"/>
        <v>155.18215240641712</v>
      </c>
      <c r="P45" s="10"/>
    </row>
    <row r="46" spans="1:16" ht="15">
      <c r="A46" s="12"/>
      <c r="B46" s="25">
        <v>361.1</v>
      </c>
      <c r="C46" s="20" t="s">
        <v>57</v>
      </c>
      <c r="D46" s="46">
        <v>40544</v>
      </c>
      <c r="E46" s="46">
        <v>85</v>
      </c>
      <c r="F46" s="46">
        <v>0</v>
      </c>
      <c r="G46" s="46">
        <v>0</v>
      </c>
      <c r="H46" s="46">
        <v>0</v>
      </c>
      <c r="I46" s="46">
        <v>1969</v>
      </c>
      <c r="J46" s="46">
        <v>0</v>
      </c>
      <c r="K46" s="46">
        <v>18308</v>
      </c>
      <c r="L46" s="46">
        <v>0</v>
      </c>
      <c r="M46" s="46">
        <v>0</v>
      </c>
      <c r="N46" s="46">
        <f>SUM(D46:M46)</f>
        <v>60906</v>
      </c>
      <c r="O46" s="47">
        <f t="shared" si="8"/>
        <v>20.356283422459892</v>
      </c>
      <c r="P46" s="9"/>
    </row>
    <row r="47" spans="1:16" ht="15">
      <c r="A47" s="12"/>
      <c r="B47" s="25">
        <v>361.2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32481</v>
      </c>
      <c r="L47" s="46">
        <v>0</v>
      </c>
      <c r="M47" s="46">
        <v>0</v>
      </c>
      <c r="N47" s="46">
        <f aca="true" t="shared" si="11" ref="N47:N53">SUM(D47:M47)</f>
        <v>32481</v>
      </c>
      <c r="O47" s="47">
        <f t="shared" si="8"/>
        <v>10.855949197860962</v>
      </c>
      <c r="P47" s="9"/>
    </row>
    <row r="48" spans="1:16" ht="15">
      <c r="A48" s="12"/>
      <c r="B48" s="25">
        <v>361.4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216039</v>
      </c>
      <c r="L48" s="46">
        <v>0</v>
      </c>
      <c r="M48" s="46">
        <v>0</v>
      </c>
      <c r="N48" s="46">
        <f t="shared" si="11"/>
        <v>216039</v>
      </c>
      <c r="O48" s="47">
        <f t="shared" si="8"/>
        <v>72.20554812834224</v>
      </c>
      <c r="P48" s="9"/>
    </row>
    <row r="49" spans="1:16" ht="15">
      <c r="A49" s="12"/>
      <c r="B49" s="25">
        <v>362</v>
      </c>
      <c r="C49" s="20" t="s">
        <v>61</v>
      </c>
      <c r="D49" s="46">
        <v>10593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10593</v>
      </c>
      <c r="O49" s="47">
        <f t="shared" si="8"/>
        <v>3.5404411764705883</v>
      </c>
      <c r="P49" s="9"/>
    </row>
    <row r="50" spans="1:16" ht="15">
      <c r="A50" s="12"/>
      <c r="B50" s="25">
        <v>364</v>
      </c>
      <c r="C50" s="20" t="s">
        <v>81</v>
      </c>
      <c r="D50" s="46">
        <v>2802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2802</v>
      </c>
      <c r="O50" s="47">
        <f t="shared" si="8"/>
        <v>0.9364973262032086</v>
      </c>
      <c r="P50" s="9"/>
    </row>
    <row r="51" spans="1:16" ht="15">
      <c r="A51" s="12"/>
      <c r="B51" s="25">
        <v>366</v>
      </c>
      <c r="C51" s="20" t="s">
        <v>63</v>
      </c>
      <c r="D51" s="46">
        <v>1000</v>
      </c>
      <c r="E51" s="46">
        <v>76255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77255</v>
      </c>
      <c r="O51" s="47">
        <f t="shared" si="8"/>
        <v>25.82052139037433</v>
      </c>
      <c r="P51" s="9"/>
    </row>
    <row r="52" spans="1:16" ht="15">
      <c r="A52" s="12"/>
      <c r="B52" s="25">
        <v>368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63387</v>
      </c>
      <c r="L52" s="46">
        <v>0</v>
      </c>
      <c r="M52" s="46">
        <v>0</v>
      </c>
      <c r="N52" s="46">
        <f t="shared" si="11"/>
        <v>63387</v>
      </c>
      <c r="O52" s="47">
        <f t="shared" si="8"/>
        <v>21.185494652406415</v>
      </c>
      <c r="P52" s="9"/>
    </row>
    <row r="53" spans="1:16" ht="15">
      <c r="A53" s="12"/>
      <c r="B53" s="25">
        <v>369.9</v>
      </c>
      <c r="C53" s="20" t="s">
        <v>65</v>
      </c>
      <c r="D53" s="46">
        <v>842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842</v>
      </c>
      <c r="O53" s="47">
        <f t="shared" si="8"/>
        <v>0.28141711229946526</v>
      </c>
      <c r="P53" s="9"/>
    </row>
    <row r="54" spans="1:16" ht="15.75">
      <c r="A54" s="29" t="s">
        <v>82</v>
      </c>
      <c r="B54" s="30"/>
      <c r="C54" s="31"/>
      <c r="D54" s="32">
        <f aca="true" t="shared" si="12" ref="D54:M54">SUM(D55:D55)</f>
        <v>0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341880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341880</v>
      </c>
      <c r="O54" s="45">
        <f t="shared" si="8"/>
        <v>114.26470588235294</v>
      </c>
      <c r="P54" s="9"/>
    </row>
    <row r="55" spans="1:16" ht="15.75" thickBot="1">
      <c r="A55" s="12"/>
      <c r="B55" s="25">
        <v>381</v>
      </c>
      <c r="C55" s="20" t="s">
        <v>83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341880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341880</v>
      </c>
      <c r="O55" s="47">
        <f t="shared" si="8"/>
        <v>114.26470588235294</v>
      </c>
      <c r="P55" s="9"/>
    </row>
    <row r="56" spans="1:119" ht="16.5" thickBot="1">
      <c r="A56" s="14" t="s">
        <v>53</v>
      </c>
      <c r="B56" s="23"/>
      <c r="C56" s="22"/>
      <c r="D56" s="15">
        <f aca="true" t="shared" si="13" ref="D56:M56">SUM(D5,D16,D23,D31,D43,D45,D54)</f>
        <v>2736592</v>
      </c>
      <c r="E56" s="15">
        <f t="shared" si="13"/>
        <v>98044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3839833</v>
      </c>
      <c r="J56" s="15">
        <f t="shared" si="13"/>
        <v>0</v>
      </c>
      <c r="K56" s="15">
        <f t="shared" si="13"/>
        <v>330215</v>
      </c>
      <c r="L56" s="15">
        <f t="shared" si="13"/>
        <v>0</v>
      </c>
      <c r="M56" s="15">
        <f t="shared" si="13"/>
        <v>0</v>
      </c>
      <c r="N56" s="15">
        <f>SUM(D56:M56)</f>
        <v>7004684</v>
      </c>
      <c r="O56" s="38">
        <f t="shared" si="8"/>
        <v>2341.1377005347595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84</v>
      </c>
      <c r="M58" s="48"/>
      <c r="N58" s="48"/>
      <c r="O58" s="43">
        <v>2992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SUM(D6:D15)</f>
        <v>1654558</v>
      </c>
      <c r="E5" s="27">
        <f aca="true" t="shared" si="0" ref="E5:M5">SUM(E6:E15)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1654558</v>
      </c>
      <c r="O5" s="33">
        <f aca="true" t="shared" si="1" ref="O5:O36">(N5/O$62)</f>
        <v>582.7960549489256</v>
      </c>
      <c r="P5" s="6"/>
    </row>
    <row r="6" spans="1:16" ht="15">
      <c r="A6" s="12"/>
      <c r="B6" s="25">
        <v>311</v>
      </c>
      <c r="C6" s="20" t="s">
        <v>3</v>
      </c>
      <c r="D6" s="46">
        <v>976742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976742</v>
      </c>
      <c r="O6" s="47">
        <f t="shared" si="1"/>
        <v>344.04438182458614</v>
      </c>
      <c r="P6" s="9"/>
    </row>
    <row r="7" spans="1:16" ht="15">
      <c r="A7" s="12"/>
      <c r="B7" s="25">
        <v>312.3</v>
      </c>
      <c r="C7" s="20" t="s">
        <v>11</v>
      </c>
      <c r="D7" s="46">
        <v>27359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27359</v>
      </c>
      <c r="O7" s="47">
        <f t="shared" si="1"/>
        <v>9.636843959140542</v>
      </c>
      <c r="P7" s="9"/>
    </row>
    <row r="8" spans="1:16" ht="15">
      <c r="A8" s="12"/>
      <c r="B8" s="25">
        <v>312.41</v>
      </c>
      <c r="C8" s="20" t="s">
        <v>13</v>
      </c>
      <c r="D8" s="46">
        <v>149237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149237</v>
      </c>
      <c r="O8" s="47">
        <f t="shared" si="1"/>
        <v>52.56674885523071</v>
      </c>
      <c r="P8" s="9"/>
    </row>
    <row r="9" spans="1:16" ht="15">
      <c r="A9" s="12"/>
      <c r="B9" s="25">
        <v>312.42</v>
      </c>
      <c r="C9" s="20" t="s">
        <v>12</v>
      </c>
      <c r="D9" s="46">
        <v>94539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94539</v>
      </c>
      <c r="O9" s="47">
        <f t="shared" si="1"/>
        <v>33.30010567101092</v>
      </c>
      <c r="P9" s="9"/>
    </row>
    <row r="10" spans="1:16" ht="15">
      <c r="A10" s="12"/>
      <c r="B10" s="25">
        <v>314.1</v>
      </c>
      <c r="C10" s="20" t="s">
        <v>14</v>
      </c>
      <c r="D10" s="46">
        <v>253361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253361</v>
      </c>
      <c r="O10" s="47">
        <f t="shared" si="1"/>
        <v>89.24304332511447</v>
      </c>
      <c r="P10" s="9"/>
    </row>
    <row r="11" spans="1:16" ht="15">
      <c r="A11" s="12"/>
      <c r="B11" s="25">
        <v>314.4</v>
      </c>
      <c r="C11" s="20" t="s">
        <v>15</v>
      </c>
      <c r="D11" s="46">
        <v>2578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2578</v>
      </c>
      <c r="O11" s="47">
        <f t="shared" si="1"/>
        <v>0.9080662205001762</v>
      </c>
      <c r="P11" s="9"/>
    </row>
    <row r="12" spans="1:16" ht="15">
      <c r="A12" s="12"/>
      <c r="B12" s="25">
        <v>314.8</v>
      </c>
      <c r="C12" s="20" t="s">
        <v>16</v>
      </c>
      <c r="D12" s="46">
        <v>1667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1667</v>
      </c>
      <c r="O12" s="47">
        <f t="shared" si="1"/>
        <v>0.5871785840084537</v>
      </c>
      <c r="P12" s="9"/>
    </row>
    <row r="13" spans="1:16" ht="15">
      <c r="A13" s="12"/>
      <c r="B13" s="25">
        <v>315</v>
      </c>
      <c r="C13" s="20" t="s">
        <v>17</v>
      </c>
      <c r="D13" s="46">
        <v>116557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116557</v>
      </c>
      <c r="O13" s="47">
        <f t="shared" si="1"/>
        <v>41.055653399084186</v>
      </c>
      <c r="P13" s="9"/>
    </row>
    <row r="14" spans="1:16" ht="15">
      <c r="A14" s="12"/>
      <c r="B14" s="25">
        <v>316</v>
      </c>
      <c r="C14" s="20" t="s">
        <v>18</v>
      </c>
      <c r="D14" s="46">
        <v>31356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31356</v>
      </c>
      <c r="O14" s="47">
        <f t="shared" si="1"/>
        <v>11.044734061289187</v>
      </c>
      <c r="P14" s="9"/>
    </row>
    <row r="15" spans="1:16" ht="15">
      <c r="A15" s="12"/>
      <c r="B15" s="25">
        <v>319</v>
      </c>
      <c r="C15" s="20" t="s">
        <v>19</v>
      </c>
      <c r="D15" s="46">
        <v>1162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1162</v>
      </c>
      <c r="O15" s="47">
        <f t="shared" si="1"/>
        <v>0.40929904896090175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SUM(D17:D25)</f>
        <v>273429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68078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341507</v>
      </c>
      <c r="O16" s="45">
        <f t="shared" si="1"/>
        <v>120.2912997534343</v>
      </c>
      <c r="P16" s="10"/>
    </row>
    <row r="17" spans="1:16" ht="15">
      <c r="A17" s="12"/>
      <c r="B17" s="25">
        <v>322</v>
      </c>
      <c r="C17" s="20" t="s">
        <v>0</v>
      </c>
      <c r="D17" s="46">
        <v>22562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22562</v>
      </c>
      <c r="O17" s="47">
        <f t="shared" si="1"/>
        <v>7.947164494540331</v>
      </c>
      <c r="P17" s="9"/>
    </row>
    <row r="18" spans="1:16" ht="15">
      <c r="A18" s="12"/>
      <c r="B18" s="25">
        <v>323.1</v>
      </c>
      <c r="C18" s="20" t="s">
        <v>21</v>
      </c>
      <c r="D18" s="46">
        <v>238209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238209</v>
      </c>
      <c r="O18" s="47">
        <f t="shared" si="1"/>
        <v>83.9059528002818</v>
      </c>
      <c r="P18" s="9"/>
    </row>
    <row r="19" spans="1:16" ht="15">
      <c r="A19" s="12"/>
      <c r="B19" s="25">
        <v>323.4</v>
      </c>
      <c r="C19" s="20" t="s">
        <v>22</v>
      </c>
      <c r="D19" s="46">
        <v>5106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5106</v>
      </c>
      <c r="O19" s="47">
        <f t="shared" si="1"/>
        <v>1.7985206058471293</v>
      </c>
      <c r="P19" s="9"/>
    </row>
    <row r="20" spans="1:16" ht="15">
      <c r="A20" s="12"/>
      <c r="B20" s="25">
        <v>324.02</v>
      </c>
      <c r="C20" s="20" t="s">
        <v>23</v>
      </c>
      <c r="D20" s="46">
        <v>1079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1079</v>
      </c>
      <c r="O20" s="47">
        <f t="shared" si="1"/>
        <v>0.3800634026065516</v>
      </c>
      <c r="P20" s="9"/>
    </row>
    <row r="21" spans="1:16" ht="15">
      <c r="A21" s="12"/>
      <c r="B21" s="25">
        <v>324.04</v>
      </c>
      <c r="C21" s="20" t="s">
        <v>24</v>
      </c>
      <c r="D21" s="46">
        <v>1079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1079</v>
      </c>
      <c r="O21" s="47">
        <f t="shared" si="1"/>
        <v>0.3800634026065516</v>
      </c>
      <c r="P21" s="9"/>
    </row>
    <row r="22" spans="1:16" ht="15">
      <c r="A22" s="12"/>
      <c r="B22" s="25">
        <v>324.07</v>
      </c>
      <c r="C22" s="20" t="s">
        <v>25</v>
      </c>
      <c r="D22" s="46">
        <v>2877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2877</v>
      </c>
      <c r="O22" s="47">
        <f t="shared" si="1"/>
        <v>1.0133849947164495</v>
      </c>
      <c r="P22" s="9"/>
    </row>
    <row r="23" spans="1:16" ht="15">
      <c r="A23" s="12"/>
      <c r="B23" s="25">
        <v>324.09</v>
      </c>
      <c r="C23" s="20" t="s">
        <v>26</v>
      </c>
      <c r="D23" s="46">
        <v>1438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1438</v>
      </c>
      <c r="O23" s="47">
        <f t="shared" si="1"/>
        <v>0.5065163790066926</v>
      </c>
      <c r="P23" s="9"/>
    </row>
    <row r="24" spans="1:16" ht="15">
      <c r="A24" s="12"/>
      <c r="B24" s="25">
        <v>324.091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68078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68078</v>
      </c>
      <c r="O24" s="47">
        <f t="shared" si="1"/>
        <v>23.97957027122226</v>
      </c>
      <c r="P24" s="9"/>
    </row>
    <row r="25" spans="1:16" ht="15">
      <c r="A25" s="12"/>
      <c r="B25" s="25">
        <v>324.11</v>
      </c>
      <c r="C25" s="20" t="s">
        <v>23</v>
      </c>
      <c r="D25" s="46">
        <v>1079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1079</v>
      </c>
      <c r="O25" s="47">
        <f t="shared" si="1"/>
        <v>0.3800634026065516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SUM(D27:D33)</f>
        <v>249219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2340701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2589920</v>
      </c>
      <c r="O26" s="45">
        <f t="shared" si="1"/>
        <v>912.2648820007045</v>
      </c>
      <c r="P26" s="10"/>
    </row>
    <row r="27" spans="1:16" ht="15">
      <c r="A27" s="12"/>
      <c r="B27" s="25">
        <v>331.35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2338557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2338557</v>
      </c>
      <c r="O27" s="47">
        <f t="shared" si="1"/>
        <v>823.7256076083128</v>
      </c>
      <c r="P27" s="9"/>
    </row>
    <row r="28" spans="1:16" ht="15">
      <c r="A28" s="12"/>
      <c r="B28" s="25">
        <v>334.2</v>
      </c>
      <c r="C28" s="20" t="s">
        <v>29</v>
      </c>
      <c r="D28" s="46">
        <v>11584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11584</v>
      </c>
      <c r="O28" s="47">
        <f t="shared" si="1"/>
        <v>4.080309968298697</v>
      </c>
      <c r="P28" s="9"/>
    </row>
    <row r="29" spans="1:16" ht="15">
      <c r="A29" s="12"/>
      <c r="B29" s="25">
        <v>334.9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2144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2144</v>
      </c>
      <c r="O29" s="47">
        <f t="shared" si="1"/>
        <v>0.7551954913702008</v>
      </c>
      <c r="P29" s="9"/>
    </row>
    <row r="30" spans="1:16" ht="15">
      <c r="A30" s="12"/>
      <c r="B30" s="25">
        <v>335.12</v>
      </c>
      <c r="C30" s="20" t="s">
        <v>32</v>
      </c>
      <c r="D30" s="46">
        <v>88041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88041</v>
      </c>
      <c r="O30" s="47">
        <f t="shared" si="1"/>
        <v>31.011271574498064</v>
      </c>
      <c r="P30" s="9"/>
    </row>
    <row r="31" spans="1:16" ht="15">
      <c r="A31" s="12"/>
      <c r="B31" s="25">
        <v>335.14</v>
      </c>
      <c r="C31" s="20" t="s">
        <v>33</v>
      </c>
      <c r="D31" s="46">
        <v>10359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10359</v>
      </c>
      <c r="O31" s="47">
        <f t="shared" si="1"/>
        <v>3.648820007044734</v>
      </c>
      <c r="P31" s="9"/>
    </row>
    <row r="32" spans="1:16" ht="15">
      <c r="A32" s="12"/>
      <c r="B32" s="25">
        <v>335.15</v>
      </c>
      <c r="C32" s="20" t="s">
        <v>34</v>
      </c>
      <c r="D32" s="46">
        <v>331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331</v>
      </c>
      <c r="O32" s="47">
        <f t="shared" si="1"/>
        <v>0.11659034871433603</v>
      </c>
      <c r="P32" s="9"/>
    </row>
    <row r="33" spans="1:16" ht="15">
      <c r="A33" s="12"/>
      <c r="B33" s="25">
        <v>335.18</v>
      </c>
      <c r="C33" s="20" t="s">
        <v>35</v>
      </c>
      <c r="D33" s="46">
        <v>138904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138904</v>
      </c>
      <c r="O33" s="47">
        <f t="shared" si="1"/>
        <v>48.927087002465655</v>
      </c>
      <c r="P33" s="9"/>
    </row>
    <row r="34" spans="1:16" ht="15.75">
      <c r="A34" s="29" t="s">
        <v>40</v>
      </c>
      <c r="B34" s="30"/>
      <c r="C34" s="31"/>
      <c r="D34" s="32">
        <f aca="true" t="shared" si="7" ref="D34:M34">SUM(D35:D46)</f>
        <v>376869</v>
      </c>
      <c r="E34" s="32">
        <f t="shared" si="7"/>
        <v>2295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1484973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1864137</v>
      </c>
      <c r="O34" s="45">
        <f t="shared" si="1"/>
        <v>656.617470940472</v>
      </c>
      <c r="P34" s="10"/>
    </row>
    <row r="35" spans="1:16" ht="15">
      <c r="A35" s="12"/>
      <c r="B35" s="25">
        <v>342.2</v>
      </c>
      <c r="C35" s="20" t="s">
        <v>42</v>
      </c>
      <c r="D35" s="46">
        <v>235799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5">SUM(D35:M35)</f>
        <v>235799</v>
      </c>
      <c r="O35" s="47">
        <f t="shared" si="1"/>
        <v>83.05706234589644</v>
      </c>
      <c r="P35" s="9"/>
    </row>
    <row r="36" spans="1:16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571088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571088</v>
      </c>
      <c r="O36" s="47">
        <f t="shared" si="1"/>
        <v>201.15815427967595</v>
      </c>
      <c r="P36" s="9"/>
    </row>
    <row r="37" spans="1:16" ht="15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412365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412365</v>
      </c>
      <c r="O37" s="47">
        <f aca="true" t="shared" si="9" ref="O37:O60">(N37/O$62)</f>
        <v>145.25008805917577</v>
      </c>
      <c r="P37" s="9"/>
    </row>
    <row r="38" spans="1:16" ht="15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448768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448768</v>
      </c>
      <c r="O38" s="47">
        <f t="shared" si="9"/>
        <v>158.07256076083127</v>
      </c>
      <c r="P38" s="9"/>
    </row>
    <row r="39" spans="1:16" ht="15">
      <c r="A39" s="12"/>
      <c r="B39" s="25">
        <v>343.6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48964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48964</v>
      </c>
      <c r="O39" s="47">
        <f t="shared" si="9"/>
        <v>17.246917928848188</v>
      </c>
      <c r="P39" s="9"/>
    </row>
    <row r="40" spans="1:16" ht="15">
      <c r="A40" s="12"/>
      <c r="B40" s="25">
        <v>343.7</v>
      </c>
      <c r="C40" s="20" t="s">
        <v>47</v>
      </c>
      <c r="D40" s="46">
        <v>9518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9518</v>
      </c>
      <c r="O40" s="47">
        <f t="shared" si="9"/>
        <v>3.3525889397675237</v>
      </c>
      <c r="P40" s="9"/>
    </row>
    <row r="41" spans="1:16" ht="15">
      <c r="A41" s="12"/>
      <c r="B41" s="25">
        <v>343.8</v>
      </c>
      <c r="C41" s="20" t="s">
        <v>48</v>
      </c>
      <c r="D41" s="46">
        <v>21025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21025</v>
      </c>
      <c r="O41" s="47">
        <f t="shared" si="9"/>
        <v>7.4057766819302575</v>
      </c>
      <c r="P41" s="9"/>
    </row>
    <row r="42" spans="1:16" ht="15">
      <c r="A42" s="12"/>
      <c r="B42" s="25">
        <v>344.9</v>
      </c>
      <c r="C42" s="20" t="s">
        <v>49</v>
      </c>
      <c r="D42" s="46">
        <v>35661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35661</v>
      </c>
      <c r="O42" s="47">
        <f t="shared" si="9"/>
        <v>12.561113067981683</v>
      </c>
      <c r="P42" s="9"/>
    </row>
    <row r="43" spans="1:16" ht="15">
      <c r="A43" s="12"/>
      <c r="B43" s="25">
        <v>347.1</v>
      </c>
      <c r="C43" s="20" t="s">
        <v>50</v>
      </c>
      <c r="D43" s="46">
        <v>69195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69195</v>
      </c>
      <c r="O43" s="47">
        <f t="shared" si="9"/>
        <v>24.373018668545264</v>
      </c>
      <c r="P43" s="9"/>
    </row>
    <row r="44" spans="1:16" ht="15">
      <c r="A44" s="12"/>
      <c r="B44" s="25">
        <v>347.3</v>
      </c>
      <c r="C44" s="20" t="s">
        <v>51</v>
      </c>
      <c r="D44" s="46">
        <v>0</v>
      </c>
      <c r="E44" s="46">
        <v>2295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2295</v>
      </c>
      <c r="O44" s="47">
        <f t="shared" si="9"/>
        <v>0.8083832335329342</v>
      </c>
      <c r="P44" s="9"/>
    </row>
    <row r="45" spans="1:16" ht="15">
      <c r="A45" s="12"/>
      <c r="B45" s="25">
        <v>347.5</v>
      </c>
      <c r="C45" s="20" t="s">
        <v>52</v>
      </c>
      <c r="D45" s="46">
        <v>5671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5671</v>
      </c>
      <c r="O45" s="47">
        <f t="shared" si="9"/>
        <v>1.9975343430785488</v>
      </c>
      <c r="P45" s="9"/>
    </row>
    <row r="46" spans="1:16" ht="15">
      <c r="A46" s="12"/>
      <c r="B46" s="25">
        <v>349</v>
      </c>
      <c r="C46" s="20" t="s">
        <v>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3788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51">SUM(D46:M46)</f>
        <v>3788</v>
      </c>
      <c r="O46" s="47">
        <f t="shared" si="9"/>
        <v>1.3342726312081719</v>
      </c>
      <c r="P46" s="9"/>
    </row>
    <row r="47" spans="1:16" ht="15.75">
      <c r="A47" s="29" t="s">
        <v>41</v>
      </c>
      <c r="B47" s="30"/>
      <c r="C47" s="31"/>
      <c r="D47" s="32">
        <f aca="true" t="shared" si="11" ref="D47:M47">SUM(D48:D49)</f>
        <v>5813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5813</v>
      </c>
      <c r="O47" s="45">
        <f t="shared" si="9"/>
        <v>2.047551954913702</v>
      </c>
      <c r="P47" s="10"/>
    </row>
    <row r="48" spans="1:16" ht="15">
      <c r="A48" s="13"/>
      <c r="B48" s="39">
        <v>351.1</v>
      </c>
      <c r="C48" s="21" t="s">
        <v>55</v>
      </c>
      <c r="D48" s="46">
        <v>4319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4319</v>
      </c>
      <c r="O48" s="47">
        <f t="shared" si="9"/>
        <v>1.5213103205353997</v>
      </c>
      <c r="P48" s="9"/>
    </row>
    <row r="49" spans="1:16" ht="15">
      <c r="A49" s="13"/>
      <c r="B49" s="39">
        <v>352</v>
      </c>
      <c r="C49" s="21" t="s">
        <v>56</v>
      </c>
      <c r="D49" s="46">
        <v>1494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1494</v>
      </c>
      <c r="O49" s="47">
        <f t="shared" si="9"/>
        <v>0.5262416343783022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SUM(D51:D59)</f>
        <v>63271</v>
      </c>
      <c r="E50" s="32">
        <f t="shared" si="12"/>
        <v>57256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8569</v>
      </c>
      <c r="J50" s="32">
        <f t="shared" si="12"/>
        <v>0</v>
      </c>
      <c r="K50" s="32">
        <f t="shared" si="12"/>
        <v>85448</v>
      </c>
      <c r="L50" s="32">
        <f t="shared" si="12"/>
        <v>0</v>
      </c>
      <c r="M50" s="32">
        <f t="shared" si="12"/>
        <v>0</v>
      </c>
      <c r="N50" s="32">
        <f t="shared" si="10"/>
        <v>214544</v>
      </c>
      <c r="O50" s="45">
        <f t="shared" si="9"/>
        <v>75.57027122226135</v>
      </c>
      <c r="P50" s="10"/>
    </row>
    <row r="51" spans="1:16" ht="15">
      <c r="A51" s="12"/>
      <c r="B51" s="25">
        <v>361.1</v>
      </c>
      <c r="C51" s="20" t="s">
        <v>57</v>
      </c>
      <c r="D51" s="46">
        <v>39774</v>
      </c>
      <c r="E51" s="46">
        <v>416</v>
      </c>
      <c r="F51" s="46">
        <v>0</v>
      </c>
      <c r="G51" s="46">
        <v>0</v>
      </c>
      <c r="H51" s="46">
        <v>0</v>
      </c>
      <c r="I51" s="46">
        <v>8569</v>
      </c>
      <c r="J51" s="46">
        <v>0</v>
      </c>
      <c r="K51" s="46">
        <v>13387</v>
      </c>
      <c r="L51" s="46">
        <v>0</v>
      </c>
      <c r="M51" s="46">
        <v>0</v>
      </c>
      <c r="N51" s="46">
        <f t="shared" si="10"/>
        <v>62146</v>
      </c>
      <c r="O51" s="47">
        <f t="shared" si="9"/>
        <v>21.890102148643887</v>
      </c>
      <c r="P51" s="9"/>
    </row>
    <row r="52" spans="1:16" ht="15">
      <c r="A52" s="12"/>
      <c r="B52" s="25">
        <v>361.2</v>
      </c>
      <c r="C52" s="20" t="s">
        <v>58</v>
      </c>
      <c r="D52" s="46">
        <v>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37489</v>
      </c>
      <c r="L52" s="46">
        <v>0</v>
      </c>
      <c r="M52" s="46">
        <v>0</v>
      </c>
      <c r="N52" s="46">
        <f aca="true" t="shared" si="13" ref="N52:N59">SUM(D52:M52)</f>
        <v>37492</v>
      </c>
      <c r="O52" s="47">
        <f t="shared" si="9"/>
        <v>13.206058471292708</v>
      </c>
      <c r="P52" s="9"/>
    </row>
    <row r="53" spans="1:16" ht="15">
      <c r="A53" s="12"/>
      <c r="B53" s="25">
        <v>361.3</v>
      </c>
      <c r="C53" s="20" t="s">
        <v>59</v>
      </c>
      <c r="D53" s="46">
        <v>12102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12102</v>
      </c>
      <c r="O53" s="47">
        <f t="shared" si="9"/>
        <v>4.262768580486087</v>
      </c>
      <c r="P53" s="9"/>
    </row>
    <row r="54" spans="1:16" ht="15">
      <c r="A54" s="12"/>
      <c r="B54" s="25">
        <v>361.4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-53385</v>
      </c>
      <c r="L54" s="46">
        <v>0</v>
      </c>
      <c r="M54" s="46">
        <v>0</v>
      </c>
      <c r="N54" s="46">
        <f t="shared" si="13"/>
        <v>-53385</v>
      </c>
      <c r="O54" s="47">
        <f t="shared" si="9"/>
        <v>-18.80415639309616</v>
      </c>
      <c r="P54" s="9"/>
    </row>
    <row r="55" spans="1:16" ht="15">
      <c r="A55" s="12"/>
      <c r="B55" s="25">
        <v>362</v>
      </c>
      <c r="C55" s="20" t="s">
        <v>61</v>
      </c>
      <c r="D55" s="46">
        <v>4400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4400</v>
      </c>
      <c r="O55" s="47">
        <f t="shared" si="9"/>
        <v>1.549841493483621</v>
      </c>
      <c r="P55" s="9"/>
    </row>
    <row r="56" spans="1:16" ht="15">
      <c r="A56" s="12"/>
      <c r="B56" s="25">
        <v>365</v>
      </c>
      <c r="C56" s="20" t="s">
        <v>62</v>
      </c>
      <c r="D56" s="46">
        <v>200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200</v>
      </c>
      <c r="O56" s="47">
        <f t="shared" si="9"/>
        <v>0.07044734061289186</v>
      </c>
      <c r="P56" s="9"/>
    </row>
    <row r="57" spans="1:16" ht="15">
      <c r="A57" s="12"/>
      <c r="B57" s="25">
        <v>366</v>
      </c>
      <c r="C57" s="20" t="s">
        <v>63</v>
      </c>
      <c r="D57" s="46">
        <v>2059</v>
      </c>
      <c r="E57" s="46">
        <v>56840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58899</v>
      </c>
      <c r="O57" s="47">
        <f t="shared" si="9"/>
        <v>20.74638957379359</v>
      </c>
      <c r="P57" s="9"/>
    </row>
    <row r="58" spans="1:16" ht="15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87957</v>
      </c>
      <c r="L58" s="46">
        <v>0</v>
      </c>
      <c r="M58" s="46">
        <v>0</v>
      </c>
      <c r="N58" s="46">
        <f t="shared" si="13"/>
        <v>87957</v>
      </c>
      <c r="O58" s="47">
        <f t="shared" si="9"/>
        <v>30.981683691440647</v>
      </c>
      <c r="P58" s="9"/>
    </row>
    <row r="59" spans="1:16" ht="15.75" thickBot="1">
      <c r="A59" s="12"/>
      <c r="B59" s="25">
        <v>369.9</v>
      </c>
      <c r="C59" s="20" t="s">
        <v>65</v>
      </c>
      <c r="D59" s="46">
        <v>4733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4733</v>
      </c>
      <c r="O59" s="47">
        <f t="shared" si="9"/>
        <v>1.667136315604086</v>
      </c>
      <c r="P59" s="9"/>
    </row>
    <row r="60" spans="1:119" ht="16.5" thickBot="1">
      <c r="A60" s="14" t="s">
        <v>53</v>
      </c>
      <c r="B60" s="23"/>
      <c r="C60" s="22"/>
      <c r="D60" s="15">
        <f>SUM(D5,D16,D26,D34,D47,D50)</f>
        <v>2623159</v>
      </c>
      <c r="E60" s="15">
        <f aca="true" t="shared" si="14" ref="E60:M60">SUM(E5,E16,E26,E34,E47,E50)</f>
        <v>59551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3902321</v>
      </c>
      <c r="J60" s="15">
        <f t="shared" si="14"/>
        <v>0</v>
      </c>
      <c r="K60" s="15">
        <f t="shared" si="14"/>
        <v>85448</v>
      </c>
      <c r="L60" s="15">
        <f t="shared" si="14"/>
        <v>0</v>
      </c>
      <c r="M60" s="15">
        <f t="shared" si="14"/>
        <v>0</v>
      </c>
      <c r="N60" s="15">
        <f>SUM(D60:M60)</f>
        <v>6670479</v>
      </c>
      <c r="O60" s="38">
        <f t="shared" si="9"/>
        <v>2349.5875308207114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72</v>
      </c>
      <c r="M62" s="48"/>
      <c r="N62" s="48"/>
      <c r="O62" s="43">
        <v>2839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A64:O64"/>
    <mergeCell ref="A63:O63"/>
    <mergeCell ref="L62:N6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1574093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1574093</v>
      </c>
      <c r="O5" s="33">
        <f aca="true" t="shared" si="1" ref="O5:O36">(N5/O$65)</f>
        <v>549.0383676316708</v>
      </c>
      <c r="P5" s="6"/>
    </row>
    <row r="6" spans="1:16" ht="15">
      <c r="A6" s="12"/>
      <c r="B6" s="25">
        <v>311</v>
      </c>
      <c r="C6" s="20" t="s">
        <v>3</v>
      </c>
      <c r="D6" s="46">
        <v>951139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951139</v>
      </c>
      <c r="O6" s="47">
        <f t="shared" si="1"/>
        <v>331.75409836065575</v>
      </c>
      <c r="P6" s="9"/>
    </row>
    <row r="7" spans="1:16" ht="15">
      <c r="A7" s="12"/>
      <c r="B7" s="25">
        <v>312.3</v>
      </c>
      <c r="C7" s="20" t="s">
        <v>11</v>
      </c>
      <c r="D7" s="46">
        <v>26893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26893</v>
      </c>
      <c r="O7" s="47">
        <f t="shared" si="1"/>
        <v>9.380188350191839</v>
      </c>
      <c r="P7" s="9"/>
    </row>
    <row r="8" spans="1:16" ht="15">
      <c r="A8" s="12"/>
      <c r="B8" s="25">
        <v>312.41</v>
      </c>
      <c r="C8" s="20" t="s">
        <v>13</v>
      </c>
      <c r="D8" s="46">
        <v>159284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159284</v>
      </c>
      <c r="O8" s="47">
        <f t="shared" si="1"/>
        <v>55.55772584583188</v>
      </c>
      <c r="P8" s="9"/>
    </row>
    <row r="9" spans="1:16" ht="15">
      <c r="A9" s="12"/>
      <c r="B9" s="25">
        <v>312.42</v>
      </c>
      <c r="C9" s="20" t="s">
        <v>12</v>
      </c>
      <c r="D9" s="46">
        <v>99127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99127</v>
      </c>
      <c r="O9" s="47">
        <f t="shared" si="1"/>
        <v>34.57516567840949</v>
      </c>
      <c r="P9" s="9"/>
    </row>
    <row r="10" spans="1:16" ht="15">
      <c r="A10" s="12"/>
      <c r="B10" s="25">
        <v>314.1</v>
      </c>
      <c r="C10" s="20" t="s">
        <v>14</v>
      </c>
      <c r="D10" s="46">
        <v>207563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207563</v>
      </c>
      <c r="O10" s="47">
        <f t="shared" si="1"/>
        <v>72.39727938611789</v>
      </c>
      <c r="P10" s="9"/>
    </row>
    <row r="11" spans="1:16" ht="15">
      <c r="A11" s="12"/>
      <c r="B11" s="25">
        <v>314.2</v>
      </c>
      <c r="C11" s="20" t="s">
        <v>97</v>
      </c>
      <c r="D11" s="46">
        <v>104658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104658</v>
      </c>
      <c r="O11" s="47">
        <f t="shared" si="1"/>
        <v>36.5043599581444</v>
      </c>
      <c r="P11" s="9"/>
    </row>
    <row r="12" spans="1:16" ht="15">
      <c r="A12" s="12"/>
      <c r="B12" s="25">
        <v>314.4</v>
      </c>
      <c r="C12" s="20" t="s">
        <v>15</v>
      </c>
      <c r="D12" s="46">
        <v>3468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3468</v>
      </c>
      <c r="O12" s="47">
        <f t="shared" si="1"/>
        <v>1.2096267875828393</v>
      </c>
      <c r="P12" s="9"/>
    </row>
    <row r="13" spans="1:16" ht="15">
      <c r="A13" s="12"/>
      <c r="B13" s="25">
        <v>314.8</v>
      </c>
      <c r="C13" s="20" t="s">
        <v>16</v>
      </c>
      <c r="D13" s="46">
        <v>992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992</v>
      </c>
      <c r="O13" s="47">
        <f t="shared" si="1"/>
        <v>0.3460062783397279</v>
      </c>
      <c r="P13" s="9"/>
    </row>
    <row r="14" spans="1:16" ht="15">
      <c r="A14" s="12"/>
      <c r="B14" s="25">
        <v>316</v>
      </c>
      <c r="C14" s="20" t="s">
        <v>18</v>
      </c>
      <c r="D14" s="46">
        <v>20969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20969</v>
      </c>
      <c r="O14" s="47">
        <f t="shared" si="1"/>
        <v>7.31391698639693</v>
      </c>
      <c r="P14" s="9"/>
    </row>
    <row r="15" spans="1:16" ht="15.75">
      <c r="A15" s="29" t="s">
        <v>98</v>
      </c>
      <c r="B15" s="30"/>
      <c r="C15" s="31"/>
      <c r="D15" s="32">
        <f aca="true" t="shared" si="3" ref="D15:M15">SUM(D16:D19)</f>
        <v>241443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8126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0">SUM(D15:M15)</f>
        <v>249569</v>
      </c>
      <c r="O15" s="45">
        <f t="shared" si="1"/>
        <v>87.0488315312173</v>
      </c>
      <c r="P15" s="10"/>
    </row>
    <row r="16" spans="1:16" ht="15">
      <c r="A16" s="12"/>
      <c r="B16" s="25">
        <v>322</v>
      </c>
      <c r="C16" s="20" t="s">
        <v>0</v>
      </c>
      <c r="D16" s="46">
        <v>36012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36012</v>
      </c>
      <c r="O16" s="47">
        <f t="shared" si="1"/>
        <v>12.56086501569585</v>
      </c>
      <c r="P16" s="9"/>
    </row>
    <row r="17" spans="1:16" ht="15">
      <c r="A17" s="12"/>
      <c r="B17" s="25">
        <v>323.1</v>
      </c>
      <c r="C17" s="20" t="s">
        <v>21</v>
      </c>
      <c r="D17" s="46">
        <v>204585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204585</v>
      </c>
      <c r="O17" s="47">
        <f t="shared" si="1"/>
        <v>71.3585629577956</v>
      </c>
      <c r="P17" s="9"/>
    </row>
    <row r="18" spans="1:16" ht="15">
      <c r="A18" s="12"/>
      <c r="B18" s="25">
        <v>323.4</v>
      </c>
      <c r="C18" s="20" t="s">
        <v>22</v>
      </c>
      <c r="D18" s="46">
        <v>846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846</v>
      </c>
      <c r="O18" s="47">
        <f t="shared" si="1"/>
        <v>0.29508196721311475</v>
      </c>
      <c r="P18" s="9"/>
    </row>
    <row r="19" spans="1:16" ht="15">
      <c r="A19" s="12"/>
      <c r="B19" s="25">
        <v>323.6</v>
      </c>
      <c r="C19" s="20" t="s">
        <v>99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8126</v>
      </c>
      <c r="O19" s="47">
        <f t="shared" si="1"/>
        <v>2.8343215905127312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SUM(D21:D27)</f>
        <v>278944</v>
      </c>
      <c r="E20" s="32">
        <f t="shared" si="5"/>
        <v>350000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737502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1366446</v>
      </c>
      <c r="O20" s="45">
        <f t="shared" si="1"/>
        <v>476.6117893268225</v>
      </c>
      <c r="P20" s="10"/>
    </row>
    <row r="21" spans="1:16" ht="15">
      <c r="A21" s="12"/>
      <c r="B21" s="25">
        <v>331.2</v>
      </c>
      <c r="C21" s="20" t="s">
        <v>88</v>
      </c>
      <c r="D21" s="46">
        <v>3291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3291</v>
      </c>
      <c r="O21" s="47">
        <f t="shared" si="1"/>
        <v>1.1478897802581096</v>
      </c>
      <c r="P21" s="9"/>
    </row>
    <row r="22" spans="1:16" ht="15">
      <c r="A22" s="12"/>
      <c r="B22" s="25">
        <v>331.35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737502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737502</v>
      </c>
      <c r="O22" s="47">
        <f t="shared" si="1"/>
        <v>257.2382281130101</v>
      </c>
      <c r="P22" s="9"/>
    </row>
    <row r="23" spans="1:16" ht="15">
      <c r="A23" s="12"/>
      <c r="B23" s="25">
        <v>331.7</v>
      </c>
      <c r="C23" s="20" t="s">
        <v>100</v>
      </c>
      <c r="D23" s="46">
        <v>0</v>
      </c>
      <c r="E23" s="46">
        <v>350000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350000</v>
      </c>
      <c r="O23" s="47">
        <f t="shared" si="1"/>
        <v>122.07882804325078</v>
      </c>
      <c r="P23" s="9"/>
    </row>
    <row r="24" spans="1:16" ht="15">
      <c r="A24" s="12"/>
      <c r="B24" s="25">
        <v>335.12</v>
      </c>
      <c r="C24" s="20" t="s">
        <v>32</v>
      </c>
      <c r="D24" s="46">
        <v>99622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99622</v>
      </c>
      <c r="O24" s="47">
        <f t="shared" si="1"/>
        <v>34.7478200209278</v>
      </c>
      <c r="P24" s="9"/>
    </row>
    <row r="25" spans="1:16" ht="15">
      <c r="A25" s="12"/>
      <c r="B25" s="25">
        <v>335.14</v>
      </c>
      <c r="C25" s="20" t="s">
        <v>33</v>
      </c>
      <c r="D25" s="46">
        <v>10813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10813</v>
      </c>
      <c r="O25" s="47">
        <f t="shared" si="1"/>
        <v>3.771538193233345</v>
      </c>
      <c r="P25" s="9"/>
    </row>
    <row r="26" spans="1:16" ht="15">
      <c r="A26" s="12"/>
      <c r="B26" s="25">
        <v>335.15</v>
      </c>
      <c r="C26" s="20" t="s">
        <v>34</v>
      </c>
      <c r="D26" s="46">
        <v>395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395</v>
      </c>
      <c r="O26" s="47">
        <f t="shared" si="1"/>
        <v>0.13777467736309731</v>
      </c>
      <c r="P26" s="9"/>
    </row>
    <row r="27" spans="1:16" ht="15">
      <c r="A27" s="12"/>
      <c r="B27" s="25">
        <v>335.18</v>
      </c>
      <c r="C27" s="20" t="s">
        <v>35</v>
      </c>
      <c r="D27" s="46">
        <v>164823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164823</v>
      </c>
      <c r="O27" s="47">
        <f t="shared" si="1"/>
        <v>57.48971049877921</v>
      </c>
      <c r="P27" s="9"/>
    </row>
    <row r="28" spans="1:16" ht="15.75">
      <c r="A28" s="29" t="s">
        <v>40</v>
      </c>
      <c r="B28" s="30"/>
      <c r="C28" s="31"/>
      <c r="D28" s="32">
        <f aca="true" t="shared" si="7" ref="D28:M28">SUM(D29:D43)</f>
        <v>383352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1462779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1846131</v>
      </c>
      <c r="O28" s="45">
        <f t="shared" si="1"/>
        <v>643.9243111266131</v>
      </c>
      <c r="P28" s="10"/>
    </row>
    <row r="29" spans="1:16" ht="15">
      <c r="A29" s="12"/>
      <c r="B29" s="25">
        <v>341.1</v>
      </c>
      <c r="C29" s="20" t="s">
        <v>101</v>
      </c>
      <c r="D29" s="46">
        <v>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65</v>
      </c>
      <c r="O29" s="47">
        <f t="shared" si="1"/>
        <v>0.02267178235088943</v>
      </c>
      <c r="P29" s="9"/>
    </row>
    <row r="30" spans="1:16" ht="15">
      <c r="A30" s="12"/>
      <c r="B30" s="25">
        <v>341.9</v>
      </c>
      <c r="C30" s="20" t="s">
        <v>102</v>
      </c>
      <c r="D30" s="46">
        <v>32411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46">SUM(D30:M30)</f>
        <v>32411</v>
      </c>
      <c r="O30" s="47">
        <f t="shared" si="1"/>
        <v>11.304848273456575</v>
      </c>
      <c r="P30" s="9"/>
    </row>
    <row r="31" spans="1:16" ht="15">
      <c r="A31" s="12"/>
      <c r="B31" s="25">
        <v>342.2</v>
      </c>
      <c r="C31" s="20" t="s">
        <v>42</v>
      </c>
      <c r="D31" s="46">
        <v>230462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230462</v>
      </c>
      <c r="O31" s="47">
        <f t="shared" si="1"/>
        <v>80.38437391001047</v>
      </c>
      <c r="P31" s="9"/>
    </row>
    <row r="32" spans="1:16" ht="15">
      <c r="A32" s="12"/>
      <c r="B32" s="25">
        <v>342.9</v>
      </c>
      <c r="C32" s="20" t="s">
        <v>103</v>
      </c>
      <c r="D32" s="46">
        <v>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100</v>
      </c>
      <c r="O32" s="47">
        <f t="shared" si="1"/>
        <v>0.03487966515521451</v>
      </c>
      <c r="P32" s="9"/>
    </row>
    <row r="33" spans="1:16" ht="15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569314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569314</v>
      </c>
      <c r="O33" s="47">
        <f t="shared" si="1"/>
        <v>198.57481688175793</v>
      </c>
      <c r="P33" s="9"/>
    </row>
    <row r="34" spans="1:16" ht="15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380353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380353</v>
      </c>
      <c r="O34" s="47">
        <f t="shared" si="1"/>
        <v>132.66585280781305</v>
      </c>
      <c r="P34" s="9"/>
    </row>
    <row r="35" spans="1:16" ht="15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412480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412480</v>
      </c>
      <c r="O35" s="47">
        <f t="shared" si="1"/>
        <v>143.87164283222882</v>
      </c>
      <c r="P35" s="9"/>
    </row>
    <row r="36" spans="1:16" ht="15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46567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46567</v>
      </c>
      <c r="O36" s="47">
        <f t="shared" si="1"/>
        <v>16.24241367282874</v>
      </c>
      <c r="P36" s="9"/>
    </row>
    <row r="37" spans="1:16" ht="15">
      <c r="A37" s="12"/>
      <c r="B37" s="25">
        <v>343.8</v>
      </c>
      <c r="C37" s="20" t="s">
        <v>48</v>
      </c>
      <c r="D37" s="46">
        <v>15000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15000</v>
      </c>
      <c r="O37" s="47">
        <f aca="true" t="shared" si="9" ref="O37:O63">(N37/O$65)</f>
        <v>5.231949773282176</v>
      </c>
      <c r="P37" s="9"/>
    </row>
    <row r="38" spans="1:16" ht="15">
      <c r="A38" s="12"/>
      <c r="B38" s="25">
        <v>344.9</v>
      </c>
      <c r="C38" s="20" t="s">
        <v>49</v>
      </c>
      <c r="D38" s="46">
        <v>31277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31277</v>
      </c>
      <c r="O38" s="47">
        <f t="shared" si="9"/>
        <v>10.909312870596443</v>
      </c>
      <c r="P38" s="9"/>
    </row>
    <row r="39" spans="1:16" ht="15">
      <c r="A39" s="12"/>
      <c r="B39" s="25">
        <v>345.9</v>
      </c>
      <c r="C39" s="20" t="s">
        <v>104</v>
      </c>
      <c r="D39" s="46">
        <v>377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377</v>
      </c>
      <c r="O39" s="47">
        <f t="shared" si="9"/>
        <v>0.1314963376351587</v>
      </c>
      <c r="P39" s="9"/>
    </row>
    <row r="40" spans="1:16" ht="15">
      <c r="A40" s="12"/>
      <c r="B40" s="25">
        <v>347.1</v>
      </c>
      <c r="C40" s="20" t="s">
        <v>50</v>
      </c>
      <c r="D40" s="46">
        <v>69137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69137</v>
      </c>
      <c r="O40" s="47">
        <f t="shared" si="9"/>
        <v>24.114754098360656</v>
      </c>
      <c r="P40" s="9"/>
    </row>
    <row r="41" spans="1:16" ht="15">
      <c r="A41" s="12"/>
      <c r="B41" s="25">
        <v>347.2</v>
      </c>
      <c r="C41" s="20" t="s">
        <v>105</v>
      </c>
      <c r="D41" s="46">
        <v>2941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2941</v>
      </c>
      <c r="O41" s="47">
        <f t="shared" si="9"/>
        <v>1.0258109522148586</v>
      </c>
      <c r="P41" s="9"/>
    </row>
    <row r="42" spans="1:16" ht="15">
      <c r="A42" s="12"/>
      <c r="B42" s="25">
        <v>347.5</v>
      </c>
      <c r="C42" s="20" t="s">
        <v>52</v>
      </c>
      <c r="D42" s="46">
        <v>1582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1582</v>
      </c>
      <c r="O42" s="47">
        <f t="shared" si="9"/>
        <v>0.5517963027554935</v>
      </c>
      <c r="P42" s="9"/>
    </row>
    <row r="43" spans="1:16" ht="15">
      <c r="A43" s="12"/>
      <c r="B43" s="25">
        <v>349</v>
      </c>
      <c r="C43" s="20" t="s">
        <v>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54065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54065</v>
      </c>
      <c r="O43" s="47">
        <f t="shared" si="9"/>
        <v>18.857690966166725</v>
      </c>
      <c r="P43" s="9"/>
    </row>
    <row r="44" spans="1:16" ht="15.75">
      <c r="A44" s="29" t="s">
        <v>41</v>
      </c>
      <c r="B44" s="30"/>
      <c r="C44" s="31"/>
      <c r="D44" s="32">
        <f aca="true" t="shared" si="10" ref="D44:M44">SUM(D45:D46)</f>
        <v>5782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5782</v>
      </c>
      <c r="O44" s="45">
        <f t="shared" si="9"/>
        <v>2.016742239274503</v>
      </c>
      <c r="P44" s="10"/>
    </row>
    <row r="45" spans="1:16" ht="15">
      <c r="A45" s="13"/>
      <c r="B45" s="39">
        <v>351.1</v>
      </c>
      <c r="C45" s="21" t="s">
        <v>55</v>
      </c>
      <c r="D45" s="46">
        <v>4036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4036</v>
      </c>
      <c r="O45" s="47">
        <f t="shared" si="9"/>
        <v>1.4077432856644576</v>
      </c>
      <c r="P45" s="9"/>
    </row>
    <row r="46" spans="1:16" ht="15">
      <c r="A46" s="13"/>
      <c r="B46" s="39">
        <v>352</v>
      </c>
      <c r="C46" s="21" t="s">
        <v>56</v>
      </c>
      <c r="D46" s="46">
        <v>1746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1746</v>
      </c>
      <c r="O46" s="47">
        <f t="shared" si="9"/>
        <v>0.6089989536100453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SUM(D48:D60)</f>
        <v>126412</v>
      </c>
      <c r="E47" s="32">
        <f t="shared" si="11"/>
        <v>35501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36379</v>
      </c>
      <c r="J47" s="32">
        <f t="shared" si="11"/>
        <v>0</v>
      </c>
      <c r="K47" s="32">
        <f t="shared" si="11"/>
        <v>-420723</v>
      </c>
      <c r="L47" s="32">
        <f t="shared" si="11"/>
        <v>0</v>
      </c>
      <c r="M47" s="32">
        <f t="shared" si="11"/>
        <v>0</v>
      </c>
      <c r="N47" s="32">
        <f>SUM(D47:M47)</f>
        <v>-222431</v>
      </c>
      <c r="O47" s="45">
        <f t="shared" si="9"/>
        <v>-77.58318800139519</v>
      </c>
      <c r="P47" s="10"/>
    </row>
    <row r="48" spans="1:16" ht="15">
      <c r="A48" s="12"/>
      <c r="B48" s="25">
        <v>361.1</v>
      </c>
      <c r="C48" s="20" t="s">
        <v>57</v>
      </c>
      <c r="D48" s="46">
        <v>74045</v>
      </c>
      <c r="E48" s="46">
        <v>2369</v>
      </c>
      <c r="F48" s="46">
        <v>0</v>
      </c>
      <c r="G48" s="46">
        <v>0</v>
      </c>
      <c r="H48" s="46">
        <v>0</v>
      </c>
      <c r="I48" s="46">
        <v>26995</v>
      </c>
      <c r="J48" s="46">
        <v>0</v>
      </c>
      <c r="K48" s="46">
        <v>31739</v>
      </c>
      <c r="L48" s="46">
        <v>0</v>
      </c>
      <c r="M48" s="46">
        <v>0</v>
      </c>
      <c r="N48" s="46">
        <f>SUM(D48:M48)</f>
        <v>135148</v>
      </c>
      <c r="O48" s="47">
        <f t="shared" si="9"/>
        <v>47.13916986396931</v>
      </c>
      <c r="P48" s="9"/>
    </row>
    <row r="49" spans="1:16" ht="15">
      <c r="A49" s="12"/>
      <c r="B49" s="25">
        <v>361.2</v>
      </c>
      <c r="C49" s="20" t="s">
        <v>58</v>
      </c>
      <c r="D49" s="46">
        <v>3455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43892</v>
      </c>
      <c r="L49" s="46">
        <v>0</v>
      </c>
      <c r="M49" s="46">
        <v>0</v>
      </c>
      <c r="N49" s="46">
        <f aca="true" t="shared" si="12" ref="N49:N60">SUM(D49:M49)</f>
        <v>47347</v>
      </c>
      <c r="O49" s="47">
        <f t="shared" si="9"/>
        <v>16.514475061039413</v>
      </c>
      <c r="P49" s="9"/>
    </row>
    <row r="50" spans="1:16" ht="15">
      <c r="A50" s="12"/>
      <c r="B50" s="25">
        <v>361.3</v>
      </c>
      <c r="C50" s="20" t="s">
        <v>59</v>
      </c>
      <c r="D50" s="46">
        <v>-723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-723</v>
      </c>
      <c r="O50" s="47">
        <f t="shared" si="9"/>
        <v>-0.2521799790722009</v>
      </c>
      <c r="P50" s="9"/>
    </row>
    <row r="51" spans="1:16" ht="15">
      <c r="A51" s="12"/>
      <c r="B51" s="25">
        <v>361.4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-616702</v>
      </c>
      <c r="L51" s="46">
        <v>0</v>
      </c>
      <c r="M51" s="46">
        <v>0</v>
      </c>
      <c r="N51" s="46">
        <f t="shared" si="12"/>
        <v>-616702</v>
      </c>
      <c r="O51" s="47">
        <f t="shared" si="9"/>
        <v>-215.10359260551098</v>
      </c>
      <c r="P51" s="9"/>
    </row>
    <row r="52" spans="1:16" ht="15">
      <c r="A52" s="12"/>
      <c r="B52" s="25">
        <v>362</v>
      </c>
      <c r="C52" s="20" t="s">
        <v>61</v>
      </c>
      <c r="D52" s="46">
        <v>9100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9100</v>
      </c>
      <c r="O52" s="47">
        <f t="shared" si="9"/>
        <v>3.1740495291245203</v>
      </c>
      <c r="P52" s="9"/>
    </row>
    <row r="53" spans="1:16" ht="15">
      <c r="A53" s="12"/>
      <c r="B53" s="25">
        <v>363.22</v>
      </c>
      <c r="C53" s="20" t="s">
        <v>106</v>
      </c>
      <c r="D53" s="46">
        <v>3312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3312</v>
      </c>
      <c r="O53" s="47">
        <f t="shared" si="9"/>
        <v>1.1552145099407045</v>
      </c>
      <c r="P53" s="9"/>
    </row>
    <row r="54" spans="1:16" ht="15">
      <c r="A54" s="12"/>
      <c r="B54" s="25">
        <v>363.23</v>
      </c>
      <c r="C54" s="20" t="s">
        <v>107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9600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9600</v>
      </c>
      <c r="O54" s="47">
        <f t="shared" si="9"/>
        <v>3.348447854900593</v>
      </c>
      <c r="P54" s="9"/>
    </row>
    <row r="55" spans="1:16" ht="15">
      <c r="A55" s="12"/>
      <c r="B55" s="25">
        <v>363.27</v>
      </c>
      <c r="C55" s="20" t="s">
        <v>108</v>
      </c>
      <c r="D55" s="46">
        <v>3408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3408</v>
      </c>
      <c r="O55" s="47">
        <f t="shared" si="9"/>
        <v>1.1886989884897106</v>
      </c>
      <c r="P55" s="9"/>
    </row>
    <row r="56" spans="1:16" ht="15">
      <c r="A56" s="12"/>
      <c r="B56" s="25">
        <v>363.29</v>
      </c>
      <c r="C56" s="20" t="s">
        <v>109</v>
      </c>
      <c r="D56" s="46">
        <v>846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846</v>
      </c>
      <c r="O56" s="47">
        <f t="shared" si="9"/>
        <v>0.29508196721311475</v>
      </c>
      <c r="P56" s="9"/>
    </row>
    <row r="57" spans="1:16" ht="15">
      <c r="A57" s="12"/>
      <c r="B57" s="25">
        <v>364</v>
      </c>
      <c r="C57" s="20" t="s">
        <v>81</v>
      </c>
      <c r="D57" s="46">
        <v>951</v>
      </c>
      <c r="E57" s="46">
        <v>0</v>
      </c>
      <c r="F57" s="46">
        <v>0</v>
      </c>
      <c r="G57" s="46">
        <v>0</v>
      </c>
      <c r="H57" s="46">
        <v>0</v>
      </c>
      <c r="I57" s="46">
        <v>-235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716</v>
      </c>
      <c r="O57" s="47">
        <f t="shared" si="9"/>
        <v>0.2497384025113359</v>
      </c>
      <c r="P57" s="9"/>
    </row>
    <row r="58" spans="1:16" ht="15">
      <c r="A58" s="12"/>
      <c r="B58" s="25">
        <v>366</v>
      </c>
      <c r="C58" s="20" t="s">
        <v>63</v>
      </c>
      <c r="D58" s="46">
        <v>870</v>
      </c>
      <c r="E58" s="46">
        <v>33132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34002</v>
      </c>
      <c r="O58" s="47">
        <f t="shared" si="9"/>
        <v>11.859783746076038</v>
      </c>
      <c r="P58" s="9"/>
    </row>
    <row r="59" spans="1:16" ht="15">
      <c r="A59" s="12"/>
      <c r="B59" s="25">
        <v>368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120348</v>
      </c>
      <c r="L59" s="46">
        <v>0</v>
      </c>
      <c r="M59" s="46">
        <v>0</v>
      </c>
      <c r="N59" s="46">
        <f t="shared" si="12"/>
        <v>120348</v>
      </c>
      <c r="O59" s="47">
        <f t="shared" si="9"/>
        <v>41.97697942099756</v>
      </c>
      <c r="P59" s="9"/>
    </row>
    <row r="60" spans="1:16" ht="15">
      <c r="A60" s="12"/>
      <c r="B60" s="25">
        <v>369.9</v>
      </c>
      <c r="C60" s="20" t="s">
        <v>65</v>
      </c>
      <c r="D60" s="46">
        <v>31148</v>
      </c>
      <c r="E60" s="46">
        <v>0</v>
      </c>
      <c r="F60" s="46">
        <v>0</v>
      </c>
      <c r="G60" s="46">
        <v>0</v>
      </c>
      <c r="H60" s="46">
        <v>0</v>
      </c>
      <c r="I60" s="46">
        <v>19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31167</v>
      </c>
      <c r="O60" s="47">
        <f t="shared" si="9"/>
        <v>10.870945238925707</v>
      </c>
      <c r="P60" s="9"/>
    </row>
    <row r="61" spans="1:16" ht="15.75">
      <c r="A61" s="29" t="s">
        <v>82</v>
      </c>
      <c r="B61" s="30"/>
      <c r="C61" s="31"/>
      <c r="D61" s="32">
        <f aca="true" t="shared" si="13" ref="D61:M61">SUM(D62:D62)</f>
        <v>362487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362487</v>
      </c>
      <c r="O61" s="45">
        <f t="shared" si="9"/>
        <v>126.43425183118242</v>
      </c>
      <c r="P61" s="9"/>
    </row>
    <row r="62" spans="1:16" ht="15.75" thickBot="1">
      <c r="A62" s="12"/>
      <c r="B62" s="25">
        <v>389.9</v>
      </c>
      <c r="C62" s="20" t="s">
        <v>110</v>
      </c>
      <c r="D62" s="46">
        <v>362487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362487</v>
      </c>
      <c r="O62" s="47">
        <f t="shared" si="9"/>
        <v>126.43425183118242</v>
      </c>
      <c r="P62" s="9"/>
    </row>
    <row r="63" spans="1:119" ht="16.5" thickBot="1">
      <c r="A63" s="14" t="s">
        <v>53</v>
      </c>
      <c r="B63" s="23"/>
      <c r="C63" s="22"/>
      <c r="D63" s="15">
        <f aca="true" t="shared" si="14" ref="D63:M63">SUM(D5,D15,D20,D28,D44,D47,D61)</f>
        <v>2972513</v>
      </c>
      <c r="E63" s="15">
        <f t="shared" si="14"/>
        <v>385501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2244786</v>
      </c>
      <c r="J63" s="15">
        <f t="shared" si="14"/>
        <v>0</v>
      </c>
      <c r="K63" s="15">
        <f t="shared" si="14"/>
        <v>-420723</v>
      </c>
      <c r="L63" s="15">
        <f t="shared" si="14"/>
        <v>0</v>
      </c>
      <c r="M63" s="15">
        <f t="shared" si="14"/>
        <v>0</v>
      </c>
      <c r="N63" s="15">
        <f>SUM(D63:M63)</f>
        <v>5182077</v>
      </c>
      <c r="O63" s="38">
        <f t="shared" si="9"/>
        <v>1807.4911056853855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111</v>
      </c>
      <c r="M65" s="48"/>
      <c r="N65" s="48"/>
      <c r="O65" s="43">
        <v>2867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1658400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1658400</v>
      </c>
      <c r="O5" s="33">
        <f aca="true" t="shared" si="1" ref="O5:O36">(N5/O$64)</f>
        <v>480.1389693109438</v>
      </c>
      <c r="P5" s="6"/>
    </row>
    <row r="6" spans="1:16" ht="15">
      <c r="A6" s="12"/>
      <c r="B6" s="25">
        <v>311</v>
      </c>
      <c r="C6" s="20" t="s">
        <v>3</v>
      </c>
      <c r="D6" s="46">
        <v>915497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915497</v>
      </c>
      <c r="O6" s="47">
        <f t="shared" si="1"/>
        <v>265.0541401273885</v>
      </c>
      <c r="P6" s="9"/>
    </row>
    <row r="7" spans="1:16" ht="15">
      <c r="A7" s="12"/>
      <c r="B7" s="25">
        <v>312.41</v>
      </c>
      <c r="C7" s="20" t="s">
        <v>13</v>
      </c>
      <c r="D7" s="46">
        <v>165829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165829</v>
      </c>
      <c r="O7" s="47">
        <f t="shared" si="1"/>
        <v>48.010712217718584</v>
      </c>
      <c r="P7" s="9"/>
    </row>
    <row r="8" spans="1:16" ht="15">
      <c r="A8" s="12"/>
      <c r="B8" s="25">
        <v>312.42</v>
      </c>
      <c r="C8" s="20" t="s">
        <v>12</v>
      </c>
      <c r="D8" s="46">
        <v>104947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104947</v>
      </c>
      <c r="O8" s="47">
        <f t="shared" si="1"/>
        <v>30.38419224088014</v>
      </c>
      <c r="P8" s="9"/>
    </row>
    <row r="9" spans="1:16" ht="15">
      <c r="A9" s="12"/>
      <c r="B9" s="25">
        <v>312.52</v>
      </c>
      <c r="C9" s="20" t="s">
        <v>113</v>
      </c>
      <c r="D9" s="46">
        <v>28570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28570</v>
      </c>
      <c r="O9" s="47">
        <f t="shared" si="1"/>
        <v>8.271569195136074</v>
      </c>
      <c r="P9" s="9"/>
    </row>
    <row r="10" spans="1:16" ht="15">
      <c r="A10" s="12"/>
      <c r="B10" s="25">
        <v>314.1</v>
      </c>
      <c r="C10" s="20" t="s">
        <v>14</v>
      </c>
      <c r="D10" s="46">
        <v>330695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330695</v>
      </c>
      <c r="O10" s="47">
        <f t="shared" si="1"/>
        <v>95.74261725535611</v>
      </c>
      <c r="P10" s="9"/>
    </row>
    <row r="11" spans="1:16" ht="15">
      <c r="A11" s="12"/>
      <c r="B11" s="25">
        <v>314.4</v>
      </c>
      <c r="C11" s="20" t="s">
        <v>15</v>
      </c>
      <c r="D11" s="46">
        <v>7383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7383</v>
      </c>
      <c r="O11" s="47">
        <f t="shared" si="1"/>
        <v>2.137521713954835</v>
      </c>
      <c r="P11" s="9"/>
    </row>
    <row r="12" spans="1:16" ht="15">
      <c r="A12" s="12"/>
      <c r="B12" s="25">
        <v>314.8</v>
      </c>
      <c r="C12" s="20" t="s">
        <v>16</v>
      </c>
      <c r="D12" s="46">
        <v>4229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4229</v>
      </c>
      <c r="O12" s="47">
        <f t="shared" si="1"/>
        <v>1.2243775332947306</v>
      </c>
      <c r="P12" s="9"/>
    </row>
    <row r="13" spans="1:16" ht="15">
      <c r="A13" s="12"/>
      <c r="B13" s="25">
        <v>315</v>
      </c>
      <c r="C13" s="20" t="s">
        <v>114</v>
      </c>
      <c r="D13" s="46">
        <v>79470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79470</v>
      </c>
      <c r="O13" s="47">
        <f t="shared" si="1"/>
        <v>23.00810654313839</v>
      </c>
      <c r="P13" s="9"/>
    </row>
    <row r="14" spans="1:16" ht="15">
      <c r="A14" s="12"/>
      <c r="B14" s="25">
        <v>316</v>
      </c>
      <c r="C14" s="20" t="s">
        <v>115</v>
      </c>
      <c r="D14" s="46">
        <v>21780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21780</v>
      </c>
      <c r="O14" s="47">
        <f t="shared" si="1"/>
        <v>6.305732484076433</v>
      </c>
      <c r="P14" s="9"/>
    </row>
    <row r="15" spans="1:16" ht="15.75">
      <c r="A15" s="29" t="s">
        <v>20</v>
      </c>
      <c r="B15" s="30"/>
      <c r="C15" s="31"/>
      <c r="D15" s="32">
        <f aca="true" t="shared" si="3" ref="D15:M15">SUM(D16:D21)</f>
        <v>378435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401435</v>
      </c>
      <c r="O15" s="45">
        <f t="shared" si="1"/>
        <v>116.22321945570353</v>
      </c>
      <c r="P15" s="10"/>
    </row>
    <row r="16" spans="1:16" ht="15">
      <c r="A16" s="12"/>
      <c r="B16" s="25">
        <v>322</v>
      </c>
      <c r="C16" s="20" t="s">
        <v>0</v>
      </c>
      <c r="D16" s="46">
        <v>95372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95372</v>
      </c>
      <c r="O16" s="47">
        <f t="shared" si="1"/>
        <v>27.612044006948466</v>
      </c>
      <c r="P16" s="9"/>
    </row>
    <row r="17" spans="1:16" ht="15">
      <c r="A17" s="12"/>
      <c r="B17" s="25">
        <v>323.1</v>
      </c>
      <c r="C17" s="20" t="s">
        <v>21</v>
      </c>
      <c r="D17" s="46">
        <v>257743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257743</v>
      </c>
      <c r="O17" s="47">
        <f t="shared" si="1"/>
        <v>74.62159814707586</v>
      </c>
      <c r="P17" s="9"/>
    </row>
    <row r="18" spans="1:16" ht="15">
      <c r="A18" s="12"/>
      <c r="B18" s="25">
        <v>323.4</v>
      </c>
      <c r="C18" s="20" t="s">
        <v>22</v>
      </c>
      <c r="D18" s="46">
        <v>8337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8337</v>
      </c>
      <c r="O18" s="47">
        <f t="shared" si="1"/>
        <v>2.4137232194557035</v>
      </c>
      <c r="P18" s="9"/>
    </row>
    <row r="19" spans="1:16" ht="15">
      <c r="A19" s="12"/>
      <c r="B19" s="25">
        <v>323.7</v>
      </c>
      <c r="C19" s="20" t="s">
        <v>77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20000</v>
      </c>
      <c r="O19" s="47">
        <f t="shared" si="1"/>
        <v>5.790387955993052</v>
      </c>
      <c r="P19" s="9"/>
    </row>
    <row r="20" spans="1:16" ht="15">
      <c r="A20" s="12"/>
      <c r="B20" s="25">
        <v>324.21</v>
      </c>
      <c r="C20" s="20" t="s">
        <v>78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3000</v>
      </c>
      <c r="O20" s="47">
        <f t="shared" si="1"/>
        <v>0.8685581933989577</v>
      </c>
      <c r="P20" s="9"/>
    </row>
    <row r="21" spans="1:16" ht="15">
      <c r="A21" s="12"/>
      <c r="B21" s="25">
        <v>329</v>
      </c>
      <c r="C21" s="20" t="s">
        <v>138</v>
      </c>
      <c r="D21" s="46">
        <v>16983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16983</v>
      </c>
      <c r="O21" s="47">
        <f t="shared" si="1"/>
        <v>4.916907932831499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SUM(D23:D34)</f>
        <v>436916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58337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495253</v>
      </c>
      <c r="O22" s="45">
        <f t="shared" si="1"/>
        <v>143.38535031847132</v>
      </c>
      <c r="P22" s="10"/>
    </row>
    <row r="23" spans="1:16" ht="15">
      <c r="A23" s="12"/>
      <c r="B23" s="25">
        <v>331.1</v>
      </c>
      <c r="C23" s="20" t="s">
        <v>154</v>
      </c>
      <c r="D23" s="46">
        <v>17091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17091</v>
      </c>
      <c r="O23" s="47">
        <f t="shared" si="1"/>
        <v>4.9481760277938625</v>
      </c>
      <c r="P23" s="9"/>
    </row>
    <row r="24" spans="1:16" ht="15">
      <c r="A24" s="12"/>
      <c r="B24" s="25">
        <v>331.2</v>
      </c>
      <c r="C24" s="20" t="s">
        <v>88</v>
      </c>
      <c r="D24" s="46">
        <v>2078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2078</v>
      </c>
      <c r="O24" s="47">
        <f t="shared" si="1"/>
        <v>0.601621308627678</v>
      </c>
      <c r="P24" s="9"/>
    </row>
    <row r="25" spans="1:16" ht="15">
      <c r="A25" s="12"/>
      <c r="B25" s="25">
        <v>332</v>
      </c>
      <c r="C25" s="20" t="s">
        <v>158</v>
      </c>
      <c r="D25" s="46">
        <v>2051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2051</v>
      </c>
      <c r="O25" s="47">
        <f t="shared" si="1"/>
        <v>0.5938042848870875</v>
      </c>
      <c r="P25" s="9"/>
    </row>
    <row r="26" spans="1:16" ht="15">
      <c r="A26" s="12"/>
      <c r="B26" s="25">
        <v>334.31</v>
      </c>
      <c r="C26" s="20" t="s">
        <v>128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35000</v>
      </c>
      <c r="O26" s="47">
        <f t="shared" si="1"/>
        <v>10.13317892298784</v>
      </c>
      <c r="P26" s="9"/>
    </row>
    <row r="27" spans="1:16" ht="15">
      <c r="A27" s="12"/>
      <c r="B27" s="25">
        <v>334.7</v>
      </c>
      <c r="C27" s="20" t="s">
        <v>148</v>
      </c>
      <c r="D27" s="46">
        <v>24149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24149</v>
      </c>
      <c r="O27" s="47">
        <f t="shared" si="1"/>
        <v>6.99160393746381</v>
      </c>
      <c r="P27" s="9"/>
    </row>
    <row r="28" spans="1:16" ht="15">
      <c r="A28" s="12"/>
      <c r="B28" s="25">
        <v>335.12</v>
      </c>
      <c r="C28" s="20" t="s">
        <v>117</v>
      </c>
      <c r="D28" s="46">
        <v>113028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113028</v>
      </c>
      <c r="O28" s="47">
        <f t="shared" si="1"/>
        <v>32.72379849449913</v>
      </c>
      <c r="P28" s="9"/>
    </row>
    <row r="29" spans="1:16" ht="15">
      <c r="A29" s="12"/>
      <c r="B29" s="25">
        <v>335.14</v>
      </c>
      <c r="C29" s="20" t="s">
        <v>118</v>
      </c>
      <c r="D29" s="46">
        <v>19693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19693</v>
      </c>
      <c r="O29" s="47">
        <f t="shared" si="1"/>
        <v>5.701505500868558</v>
      </c>
      <c r="P29" s="9"/>
    </row>
    <row r="30" spans="1:16" ht="15">
      <c r="A30" s="12"/>
      <c r="B30" s="25">
        <v>335.15</v>
      </c>
      <c r="C30" s="20" t="s">
        <v>119</v>
      </c>
      <c r="D30" s="46">
        <v>441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441</v>
      </c>
      <c r="O30" s="47">
        <f t="shared" si="1"/>
        <v>0.12767805442964678</v>
      </c>
      <c r="P30" s="9"/>
    </row>
    <row r="31" spans="1:16" ht="15">
      <c r="A31" s="12"/>
      <c r="B31" s="25">
        <v>335.18</v>
      </c>
      <c r="C31" s="20" t="s">
        <v>120</v>
      </c>
      <c r="D31" s="46">
        <v>204437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204437</v>
      </c>
      <c r="O31" s="47">
        <f t="shared" si="1"/>
        <v>59.18847712796757</v>
      </c>
      <c r="P31" s="9"/>
    </row>
    <row r="32" spans="1:16" ht="15">
      <c r="A32" s="12"/>
      <c r="B32" s="25">
        <v>335.49</v>
      </c>
      <c r="C32" s="20" t="s">
        <v>139</v>
      </c>
      <c r="D32" s="46">
        <v>1216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1216</v>
      </c>
      <c r="O32" s="47">
        <f t="shared" si="1"/>
        <v>0.3520555877243775</v>
      </c>
      <c r="P32" s="9"/>
    </row>
    <row r="33" spans="1:16" ht="15">
      <c r="A33" s="12"/>
      <c r="B33" s="25">
        <v>337.3</v>
      </c>
      <c r="C33" s="20" t="s">
        <v>149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23337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23337</v>
      </c>
      <c r="O33" s="47">
        <f t="shared" si="1"/>
        <v>6.7565141864504925</v>
      </c>
      <c r="P33" s="9"/>
    </row>
    <row r="34" spans="1:16" ht="15">
      <c r="A34" s="12"/>
      <c r="B34" s="25">
        <v>338</v>
      </c>
      <c r="C34" s="20" t="s">
        <v>90</v>
      </c>
      <c r="D34" s="46">
        <v>52732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52732</v>
      </c>
      <c r="O34" s="47">
        <f t="shared" si="1"/>
        <v>15.26693688477128</v>
      </c>
      <c r="P34" s="9"/>
    </row>
    <row r="35" spans="1:16" ht="15.75">
      <c r="A35" s="29" t="s">
        <v>40</v>
      </c>
      <c r="B35" s="30"/>
      <c r="C35" s="31"/>
      <c r="D35" s="32">
        <f aca="true" t="shared" si="7" ref="D35:M35">SUM(D36:D46)</f>
        <v>390142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1910646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2300788</v>
      </c>
      <c r="O35" s="45">
        <f t="shared" si="1"/>
        <v>666.122756224667</v>
      </c>
      <c r="P35" s="10"/>
    </row>
    <row r="36" spans="1:16" ht="15">
      <c r="A36" s="12"/>
      <c r="B36" s="25">
        <v>341.9</v>
      </c>
      <c r="C36" s="20" t="s">
        <v>134</v>
      </c>
      <c r="D36" s="46">
        <v>2076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6">SUM(D36:M36)</f>
        <v>2076</v>
      </c>
      <c r="O36" s="47">
        <f t="shared" si="1"/>
        <v>0.6010422698320788</v>
      </c>
      <c r="P36" s="9"/>
    </row>
    <row r="37" spans="1:16" ht="15">
      <c r="A37" s="12"/>
      <c r="B37" s="25">
        <v>342.2</v>
      </c>
      <c r="C37" s="20" t="s">
        <v>42</v>
      </c>
      <c r="D37" s="46">
        <v>255399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255399</v>
      </c>
      <c r="O37" s="47">
        <f aca="true" t="shared" si="9" ref="O37:O62">(N37/O$64)</f>
        <v>73.94296467863347</v>
      </c>
      <c r="P37" s="9"/>
    </row>
    <row r="38" spans="1:16" ht="15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555266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555266</v>
      </c>
      <c r="O38" s="47">
        <f t="shared" si="9"/>
        <v>160.7602779386219</v>
      </c>
      <c r="P38" s="9"/>
    </row>
    <row r="39" spans="1:16" ht="15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432567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432567</v>
      </c>
      <c r="O39" s="47">
        <f t="shared" si="9"/>
        <v>125.23653734800232</v>
      </c>
      <c r="P39" s="9"/>
    </row>
    <row r="40" spans="1:16" ht="15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776818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776818</v>
      </c>
      <c r="O40" s="47">
        <f t="shared" si="9"/>
        <v>224.90387955993052</v>
      </c>
      <c r="P40" s="9"/>
    </row>
    <row r="41" spans="1:16" ht="15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87838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87838</v>
      </c>
      <c r="O41" s="47">
        <f t="shared" si="9"/>
        <v>25.430804863925882</v>
      </c>
      <c r="P41" s="9"/>
    </row>
    <row r="42" spans="1:16" ht="15">
      <c r="A42" s="12"/>
      <c r="B42" s="25">
        <v>343.8</v>
      </c>
      <c r="C42" s="20" t="s">
        <v>48</v>
      </c>
      <c r="D42" s="46">
        <v>38126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38126</v>
      </c>
      <c r="O42" s="47">
        <f t="shared" si="9"/>
        <v>11.038216560509554</v>
      </c>
      <c r="P42" s="9"/>
    </row>
    <row r="43" spans="1:16" ht="15">
      <c r="A43" s="12"/>
      <c r="B43" s="25">
        <v>343.9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58157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58157</v>
      </c>
      <c r="O43" s="47">
        <f t="shared" si="9"/>
        <v>16.837579617834393</v>
      </c>
      <c r="P43" s="9"/>
    </row>
    <row r="44" spans="1:16" ht="15">
      <c r="A44" s="12"/>
      <c r="B44" s="25">
        <v>344.9</v>
      </c>
      <c r="C44" s="20" t="s">
        <v>122</v>
      </c>
      <c r="D44" s="46">
        <v>27149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27149</v>
      </c>
      <c r="O44" s="47">
        <f t="shared" si="9"/>
        <v>7.860162130862768</v>
      </c>
      <c r="P44" s="9"/>
    </row>
    <row r="45" spans="1:16" ht="15">
      <c r="A45" s="12"/>
      <c r="B45" s="25">
        <v>347.1</v>
      </c>
      <c r="C45" s="20" t="s">
        <v>50</v>
      </c>
      <c r="D45" s="46">
        <v>66573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66573</v>
      </c>
      <c r="O45" s="47">
        <f t="shared" si="9"/>
        <v>19.274174869716273</v>
      </c>
      <c r="P45" s="9"/>
    </row>
    <row r="46" spans="1:16" ht="15">
      <c r="A46" s="12"/>
      <c r="B46" s="25">
        <v>347.5</v>
      </c>
      <c r="C46" s="20" t="s">
        <v>52</v>
      </c>
      <c r="D46" s="46">
        <v>819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819</v>
      </c>
      <c r="O46" s="47">
        <f t="shared" si="9"/>
        <v>0.23711638679791547</v>
      </c>
      <c r="P46" s="9"/>
    </row>
    <row r="47" spans="1:16" ht="15.75">
      <c r="A47" s="29" t="s">
        <v>41</v>
      </c>
      <c r="B47" s="30"/>
      <c r="C47" s="31"/>
      <c r="D47" s="32">
        <f aca="true" t="shared" si="10" ref="D47:M47">SUM(D48:D51)</f>
        <v>22554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3">SUM(D47:M47)</f>
        <v>22554</v>
      </c>
      <c r="O47" s="45">
        <f t="shared" si="9"/>
        <v>6.529820497973364</v>
      </c>
      <c r="P47" s="10"/>
    </row>
    <row r="48" spans="1:16" ht="15">
      <c r="A48" s="13"/>
      <c r="B48" s="39">
        <v>351.1</v>
      </c>
      <c r="C48" s="21" t="s">
        <v>55</v>
      </c>
      <c r="D48" s="46">
        <v>1302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1302</v>
      </c>
      <c r="O48" s="47">
        <f t="shared" si="9"/>
        <v>0.37695425593514764</v>
      </c>
      <c r="P48" s="9"/>
    </row>
    <row r="49" spans="1:16" ht="15">
      <c r="A49" s="13"/>
      <c r="B49" s="39">
        <v>352</v>
      </c>
      <c r="C49" s="21" t="s">
        <v>56</v>
      </c>
      <c r="D49" s="46">
        <v>477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477</v>
      </c>
      <c r="O49" s="47">
        <f t="shared" si="9"/>
        <v>0.1381007527504343</v>
      </c>
      <c r="P49" s="9"/>
    </row>
    <row r="50" spans="1:16" ht="15">
      <c r="A50" s="13"/>
      <c r="B50" s="39">
        <v>354</v>
      </c>
      <c r="C50" s="21" t="s">
        <v>150</v>
      </c>
      <c r="D50" s="46">
        <v>17772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17772</v>
      </c>
      <c r="O50" s="47">
        <f t="shared" si="9"/>
        <v>5.145338737695425</v>
      </c>
      <c r="P50" s="9"/>
    </row>
    <row r="51" spans="1:16" ht="15">
      <c r="A51" s="13"/>
      <c r="B51" s="39">
        <v>359</v>
      </c>
      <c r="C51" s="21" t="s">
        <v>144</v>
      </c>
      <c r="D51" s="46">
        <v>3003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3003</v>
      </c>
      <c r="O51" s="47">
        <f t="shared" si="9"/>
        <v>0.8694267515923567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SUM(D53:D61)</f>
        <v>128639</v>
      </c>
      <c r="E52" s="32">
        <f t="shared" si="12"/>
        <v>174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10463</v>
      </c>
      <c r="J52" s="32">
        <f t="shared" si="12"/>
        <v>0</v>
      </c>
      <c r="K52" s="32">
        <f t="shared" si="12"/>
        <v>488462</v>
      </c>
      <c r="L52" s="32">
        <f t="shared" si="12"/>
        <v>0</v>
      </c>
      <c r="M52" s="32">
        <f t="shared" si="12"/>
        <v>0</v>
      </c>
      <c r="N52" s="32">
        <f t="shared" si="11"/>
        <v>627738</v>
      </c>
      <c r="O52" s="45">
        <f t="shared" si="9"/>
        <v>181.7423277359583</v>
      </c>
      <c r="P52" s="10"/>
    </row>
    <row r="53" spans="1:16" ht="15">
      <c r="A53" s="12"/>
      <c r="B53" s="25">
        <v>361.1</v>
      </c>
      <c r="C53" s="20" t="s">
        <v>57</v>
      </c>
      <c r="D53" s="46">
        <v>21312</v>
      </c>
      <c r="E53" s="46">
        <v>74</v>
      </c>
      <c r="F53" s="46">
        <v>0</v>
      </c>
      <c r="G53" s="46">
        <v>0</v>
      </c>
      <c r="H53" s="46">
        <v>0</v>
      </c>
      <c r="I53" s="46">
        <v>9042</v>
      </c>
      <c r="J53" s="46">
        <v>0</v>
      </c>
      <c r="K53" s="46">
        <v>92233</v>
      </c>
      <c r="L53" s="46">
        <v>0</v>
      </c>
      <c r="M53" s="46">
        <v>0</v>
      </c>
      <c r="N53" s="46">
        <f t="shared" si="11"/>
        <v>122661</v>
      </c>
      <c r="O53" s="47">
        <f t="shared" si="9"/>
        <v>35.51273885350319</v>
      </c>
      <c r="P53" s="9"/>
    </row>
    <row r="54" spans="1:16" ht="15">
      <c r="A54" s="12"/>
      <c r="B54" s="25">
        <v>361.2</v>
      </c>
      <c r="C54" s="20" t="s">
        <v>58</v>
      </c>
      <c r="D54" s="46">
        <v>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3" ref="N54:N61">SUM(D54:M54)</f>
        <v>38</v>
      </c>
      <c r="O54" s="47">
        <f t="shared" si="9"/>
        <v>0.011001737116386797</v>
      </c>
      <c r="P54" s="9"/>
    </row>
    <row r="55" spans="1:16" ht="15">
      <c r="A55" s="12"/>
      <c r="B55" s="25">
        <v>361.3</v>
      </c>
      <c r="C55" s="20" t="s">
        <v>59</v>
      </c>
      <c r="D55" s="46">
        <v>791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237669</v>
      </c>
      <c r="L55" s="46">
        <v>0</v>
      </c>
      <c r="M55" s="46">
        <v>0</v>
      </c>
      <c r="N55" s="46">
        <f t="shared" si="13"/>
        <v>238460</v>
      </c>
      <c r="O55" s="47">
        <f t="shared" si="9"/>
        <v>69.03879559930516</v>
      </c>
      <c r="P55" s="9"/>
    </row>
    <row r="56" spans="1:16" ht="15">
      <c r="A56" s="12"/>
      <c r="B56" s="25">
        <v>362</v>
      </c>
      <c r="C56" s="20" t="s">
        <v>61</v>
      </c>
      <c r="D56" s="46">
        <v>10729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10729</v>
      </c>
      <c r="O56" s="47">
        <f t="shared" si="9"/>
        <v>3.1062536189924725</v>
      </c>
      <c r="P56" s="9"/>
    </row>
    <row r="57" spans="1:16" ht="15">
      <c r="A57" s="12"/>
      <c r="B57" s="25">
        <v>364</v>
      </c>
      <c r="C57" s="20" t="s">
        <v>131</v>
      </c>
      <c r="D57" s="46">
        <v>11030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11030</v>
      </c>
      <c r="O57" s="47">
        <f t="shared" si="9"/>
        <v>3.193398957730168</v>
      </c>
      <c r="P57" s="9"/>
    </row>
    <row r="58" spans="1:16" ht="15">
      <c r="A58" s="12"/>
      <c r="B58" s="25">
        <v>366</v>
      </c>
      <c r="C58" s="20" t="s">
        <v>63</v>
      </c>
      <c r="D58" s="46">
        <v>78184</v>
      </c>
      <c r="E58" s="46">
        <v>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78284</v>
      </c>
      <c r="O58" s="47">
        <f t="shared" si="9"/>
        <v>22.664736537348002</v>
      </c>
      <c r="P58" s="9"/>
    </row>
    <row r="59" spans="1:16" ht="15">
      <c r="A59" s="12"/>
      <c r="B59" s="25">
        <v>368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158560</v>
      </c>
      <c r="L59" s="46">
        <v>0</v>
      </c>
      <c r="M59" s="46">
        <v>0</v>
      </c>
      <c r="N59" s="46">
        <f t="shared" si="13"/>
        <v>158560</v>
      </c>
      <c r="O59" s="47">
        <f t="shared" si="9"/>
        <v>45.906195715112915</v>
      </c>
      <c r="P59" s="9"/>
    </row>
    <row r="60" spans="1:16" ht="15">
      <c r="A60" s="12"/>
      <c r="B60" s="25">
        <v>369.3</v>
      </c>
      <c r="C60" s="20" t="s">
        <v>151</v>
      </c>
      <c r="D60" s="46">
        <v>891</v>
      </c>
      <c r="E60" s="46">
        <v>0</v>
      </c>
      <c r="F60" s="46">
        <v>0</v>
      </c>
      <c r="G60" s="46">
        <v>0</v>
      </c>
      <c r="H60" s="46">
        <v>0</v>
      </c>
      <c r="I60" s="46">
        <v>1421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2312</v>
      </c>
      <c r="O60" s="47">
        <f t="shared" si="9"/>
        <v>0.6693688477127968</v>
      </c>
      <c r="P60" s="9"/>
    </row>
    <row r="61" spans="1:16" ht="15.75" thickBot="1">
      <c r="A61" s="12"/>
      <c r="B61" s="25">
        <v>369.9</v>
      </c>
      <c r="C61" s="20" t="s">
        <v>65</v>
      </c>
      <c r="D61" s="46">
        <v>5664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5664</v>
      </c>
      <c r="O61" s="47">
        <f t="shared" si="9"/>
        <v>1.6398378691372322</v>
      </c>
      <c r="P61" s="9"/>
    </row>
    <row r="62" spans="1:119" ht="16.5" thickBot="1">
      <c r="A62" s="14" t="s">
        <v>53</v>
      </c>
      <c r="B62" s="23"/>
      <c r="C62" s="22"/>
      <c r="D62" s="15">
        <f>SUM(D5,D15,D22,D35,D47,D52)</f>
        <v>3015086</v>
      </c>
      <c r="E62" s="15">
        <f aca="true" t="shared" si="14" ref="E62:M62">SUM(E5,E15,E22,E35,E47,E52)</f>
        <v>174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2002446</v>
      </c>
      <c r="J62" s="15">
        <f t="shared" si="14"/>
        <v>0</v>
      </c>
      <c r="K62" s="15">
        <f t="shared" si="14"/>
        <v>488462</v>
      </c>
      <c r="L62" s="15">
        <f t="shared" si="14"/>
        <v>0</v>
      </c>
      <c r="M62" s="15">
        <f t="shared" si="14"/>
        <v>0</v>
      </c>
      <c r="N62" s="15">
        <f>SUM(D62:M62)</f>
        <v>5506168</v>
      </c>
      <c r="O62" s="38">
        <f t="shared" si="9"/>
        <v>1594.1424435437175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159</v>
      </c>
      <c r="M64" s="48"/>
      <c r="N64" s="48"/>
      <c r="O64" s="43">
        <v>3454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1657788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1657788</v>
      </c>
      <c r="O5" s="33">
        <f aca="true" t="shared" si="1" ref="O5:O36">(N5/O$67)</f>
        <v>518.5448858304661</v>
      </c>
      <c r="P5" s="6"/>
    </row>
    <row r="6" spans="1:16" ht="15">
      <c r="A6" s="12"/>
      <c r="B6" s="25">
        <v>311</v>
      </c>
      <c r="C6" s="20" t="s">
        <v>3</v>
      </c>
      <c r="D6" s="46">
        <v>911839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911839</v>
      </c>
      <c r="O6" s="47">
        <f t="shared" si="1"/>
        <v>285.21707851110415</v>
      </c>
      <c r="P6" s="9"/>
    </row>
    <row r="7" spans="1:16" ht="15">
      <c r="A7" s="12"/>
      <c r="B7" s="25">
        <v>312.3</v>
      </c>
      <c r="C7" s="20" t="s">
        <v>11</v>
      </c>
      <c r="D7" s="46">
        <v>31358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31358</v>
      </c>
      <c r="O7" s="47">
        <f t="shared" si="1"/>
        <v>9.808570534876447</v>
      </c>
      <c r="P7" s="9"/>
    </row>
    <row r="8" spans="1:16" ht="15">
      <c r="A8" s="12"/>
      <c r="B8" s="25">
        <v>312.41</v>
      </c>
      <c r="C8" s="20" t="s">
        <v>13</v>
      </c>
      <c r="D8" s="46">
        <v>175326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175326</v>
      </c>
      <c r="O8" s="47">
        <f t="shared" si="1"/>
        <v>54.840788238974035</v>
      </c>
      <c r="P8" s="9"/>
    </row>
    <row r="9" spans="1:16" ht="15">
      <c r="A9" s="12"/>
      <c r="B9" s="25">
        <v>312.42</v>
      </c>
      <c r="C9" s="20" t="s">
        <v>12</v>
      </c>
      <c r="D9" s="46">
        <v>110624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110624</v>
      </c>
      <c r="O9" s="47">
        <f t="shared" si="1"/>
        <v>34.6024397873006</v>
      </c>
      <c r="P9" s="9"/>
    </row>
    <row r="10" spans="1:16" ht="15">
      <c r="A10" s="12"/>
      <c r="B10" s="25">
        <v>312.52</v>
      </c>
      <c r="C10" s="20" t="s">
        <v>113</v>
      </c>
      <c r="D10" s="46">
        <v>27130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27130</v>
      </c>
      <c r="O10" s="47">
        <f t="shared" si="1"/>
        <v>8.486080700656865</v>
      </c>
      <c r="P10" s="9"/>
    </row>
    <row r="11" spans="1:16" ht="15">
      <c r="A11" s="12"/>
      <c r="B11" s="25">
        <v>314.1</v>
      </c>
      <c r="C11" s="20" t="s">
        <v>14</v>
      </c>
      <c r="D11" s="46">
        <v>301410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301410</v>
      </c>
      <c r="O11" s="47">
        <f t="shared" si="1"/>
        <v>94.27901157335002</v>
      </c>
      <c r="P11" s="9"/>
    </row>
    <row r="12" spans="1:16" ht="15">
      <c r="A12" s="12"/>
      <c r="B12" s="25">
        <v>314.4</v>
      </c>
      <c r="C12" s="20" t="s">
        <v>15</v>
      </c>
      <c r="D12" s="46">
        <v>2569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2569</v>
      </c>
      <c r="O12" s="47">
        <f t="shared" si="1"/>
        <v>0.8035658429777917</v>
      </c>
      <c r="P12" s="9"/>
    </row>
    <row r="13" spans="1:16" ht="15">
      <c r="A13" s="12"/>
      <c r="B13" s="25">
        <v>314.8</v>
      </c>
      <c r="C13" s="20" t="s">
        <v>16</v>
      </c>
      <c r="D13" s="46">
        <v>585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585</v>
      </c>
      <c r="O13" s="47">
        <f t="shared" si="1"/>
        <v>0.18298404754457304</v>
      </c>
      <c r="P13" s="9"/>
    </row>
    <row r="14" spans="1:16" ht="15">
      <c r="A14" s="12"/>
      <c r="B14" s="25">
        <v>315</v>
      </c>
      <c r="C14" s="20" t="s">
        <v>114</v>
      </c>
      <c r="D14" s="46">
        <v>73879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73879</v>
      </c>
      <c r="O14" s="47">
        <f t="shared" si="1"/>
        <v>23.108852048795747</v>
      </c>
      <c r="P14" s="9"/>
    </row>
    <row r="15" spans="1:16" ht="15">
      <c r="A15" s="12"/>
      <c r="B15" s="25">
        <v>316</v>
      </c>
      <c r="C15" s="20" t="s">
        <v>115</v>
      </c>
      <c r="D15" s="46">
        <v>23068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23068</v>
      </c>
      <c r="O15" s="47">
        <f t="shared" si="1"/>
        <v>7.21551454488583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SUM(D17:D21)</f>
        <v>270467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290467</v>
      </c>
      <c r="O16" s="45">
        <f t="shared" si="1"/>
        <v>90.85611510791367</v>
      </c>
      <c r="P16" s="10"/>
    </row>
    <row r="17" spans="1:16" ht="15">
      <c r="A17" s="12"/>
      <c r="B17" s="25">
        <v>322</v>
      </c>
      <c r="C17" s="20" t="s">
        <v>0</v>
      </c>
      <c r="D17" s="46">
        <v>12588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12588</v>
      </c>
      <c r="O17" s="47">
        <f t="shared" si="1"/>
        <v>3.9374413512668127</v>
      </c>
      <c r="P17" s="9"/>
    </row>
    <row r="18" spans="1:16" ht="15">
      <c r="A18" s="12"/>
      <c r="B18" s="25">
        <v>323.1</v>
      </c>
      <c r="C18" s="20" t="s">
        <v>21</v>
      </c>
      <c r="D18" s="46">
        <v>252657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252657</v>
      </c>
      <c r="O18" s="47">
        <f t="shared" si="1"/>
        <v>79.0294025649046</v>
      </c>
      <c r="P18" s="9"/>
    </row>
    <row r="19" spans="1:16" ht="15">
      <c r="A19" s="12"/>
      <c r="B19" s="25">
        <v>323.4</v>
      </c>
      <c r="C19" s="20" t="s">
        <v>22</v>
      </c>
      <c r="D19" s="46">
        <v>3308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3308</v>
      </c>
      <c r="O19" s="47">
        <f t="shared" si="1"/>
        <v>1.034720050046919</v>
      </c>
      <c r="P19" s="9"/>
    </row>
    <row r="20" spans="1:16" ht="15">
      <c r="A20" s="12"/>
      <c r="B20" s="25">
        <v>323.7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6.255864873318736</v>
      </c>
      <c r="P20" s="9"/>
    </row>
    <row r="21" spans="1:16" ht="15">
      <c r="A21" s="12"/>
      <c r="B21" s="25">
        <v>329</v>
      </c>
      <c r="C21" s="20" t="s">
        <v>138</v>
      </c>
      <c r="D21" s="46">
        <v>1914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1914</v>
      </c>
      <c r="O21" s="47">
        <f t="shared" si="1"/>
        <v>0.5986862683766031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SUM(D23:D34)</f>
        <v>617401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23831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641232</v>
      </c>
      <c r="O22" s="45">
        <f t="shared" si="1"/>
        <v>200.573037222396</v>
      </c>
      <c r="P22" s="10"/>
    </row>
    <row r="23" spans="1:16" ht="15">
      <c r="A23" s="12"/>
      <c r="B23" s="25">
        <v>331.1</v>
      </c>
      <c r="C23" s="20" t="s">
        <v>154</v>
      </c>
      <c r="D23" s="46">
        <v>192389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192389</v>
      </c>
      <c r="O23" s="47">
        <f t="shared" si="1"/>
        <v>60.17797935564592</v>
      </c>
      <c r="P23" s="9"/>
    </row>
    <row r="24" spans="1:16" ht="15">
      <c r="A24" s="12"/>
      <c r="B24" s="25">
        <v>331.2</v>
      </c>
      <c r="C24" s="20" t="s">
        <v>88</v>
      </c>
      <c r="D24" s="46">
        <v>13225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13225</v>
      </c>
      <c r="O24" s="47">
        <f t="shared" si="1"/>
        <v>4.136690647482014</v>
      </c>
      <c r="P24" s="9"/>
    </row>
    <row r="25" spans="1:16" ht="15">
      <c r="A25" s="12"/>
      <c r="B25" s="25">
        <v>334.31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1403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1403</v>
      </c>
      <c r="O25" s="47">
        <f t="shared" si="1"/>
        <v>0.43884892086330934</v>
      </c>
      <c r="P25" s="9"/>
    </row>
    <row r="26" spans="1:16" ht="15">
      <c r="A26" s="12"/>
      <c r="B26" s="25">
        <v>334.5</v>
      </c>
      <c r="C26" s="20" t="s">
        <v>79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30000</v>
      </c>
      <c r="O26" s="47">
        <f t="shared" si="1"/>
        <v>9.383797309978105</v>
      </c>
      <c r="P26" s="9"/>
    </row>
    <row r="27" spans="1:16" ht="15">
      <c r="A27" s="12"/>
      <c r="B27" s="25">
        <v>334.7</v>
      </c>
      <c r="C27" s="20" t="s">
        <v>148</v>
      </c>
      <c r="D27" s="46">
        <v>13598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13598</v>
      </c>
      <c r="O27" s="47">
        <f t="shared" si="1"/>
        <v>4.253362527369409</v>
      </c>
      <c r="P27" s="9"/>
    </row>
    <row r="28" spans="1:16" ht="15">
      <c r="A28" s="12"/>
      <c r="B28" s="25">
        <v>335.14</v>
      </c>
      <c r="C28" s="20" t="s">
        <v>118</v>
      </c>
      <c r="D28" s="46">
        <v>15475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15475</v>
      </c>
      <c r="O28" s="47">
        <f t="shared" si="1"/>
        <v>4.840475445730372</v>
      </c>
      <c r="P28" s="9"/>
    </row>
    <row r="29" spans="1:16" ht="15">
      <c r="A29" s="12"/>
      <c r="B29" s="25">
        <v>335.15</v>
      </c>
      <c r="C29" s="20" t="s">
        <v>119</v>
      </c>
      <c r="D29" s="46">
        <v>622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622</v>
      </c>
      <c r="O29" s="47">
        <f t="shared" si="1"/>
        <v>0.1945573975602127</v>
      </c>
      <c r="P29" s="9"/>
    </row>
    <row r="30" spans="1:16" ht="15">
      <c r="A30" s="12"/>
      <c r="B30" s="25">
        <v>335.16</v>
      </c>
      <c r="C30" s="20" t="s">
        <v>143</v>
      </c>
      <c r="D30" s="46">
        <v>122886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122886</v>
      </c>
      <c r="O30" s="47">
        <f t="shared" si="1"/>
        <v>38.43791054113231</v>
      </c>
      <c r="P30" s="9"/>
    </row>
    <row r="31" spans="1:16" ht="15">
      <c r="A31" s="12"/>
      <c r="B31" s="25">
        <v>335.18</v>
      </c>
      <c r="C31" s="20" t="s">
        <v>120</v>
      </c>
      <c r="D31" s="46">
        <v>209135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209135</v>
      </c>
      <c r="O31" s="47">
        <f t="shared" si="1"/>
        <v>65.4160150140757</v>
      </c>
      <c r="P31" s="9"/>
    </row>
    <row r="32" spans="1:16" ht="15">
      <c r="A32" s="12"/>
      <c r="B32" s="25">
        <v>335.49</v>
      </c>
      <c r="C32" s="20" t="s">
        <v>139</v>
      </c>
      <c r="D32" s="46">
        <v>576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576</v>
      </c>
      <c r="O32" s="47">
        <f t="shared" si="1"/>
        <v>0.18016890835157962</v>
      </c>
      <c r="P32" s="9"/>
    </row>
    <row r="33" spans="1:16" ht="15">
      <c r="A33" s="12"/>
      <c r="B33" s="25">
        <v>337.3</v>
      </c>
      <c r="C33" s="20" t="s">
        <v>149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22428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22428</v>
      </c>
      <c r="O33" s="47">
        <f t="shared" si="1"/>
        <v>7.015326868939631</v>
      </c>
      <c r="P33" s="9"/>
    </row>
    <row r="34" spans="1:16" ht="15">
      <c r="A34" s="12"/>
      <c r="B34" s="25">
        <v>338</v>
      </c>
      <c r="C34" s="20" t="s">
        <v>90</v>
      </c>
      <c r="D34" s="46">
        <v>19495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19495</v>
      </c>
      <c r="O34" s="47">
        <f t="shared" si="1"/>
        <v>6.097904285267438</v>
      </c>
      <c r="P34" s="9"/>
    </row>
    <row r="35" spans="1:16" ht="15.75">
      <c r="A35" s="29" t="s">
        <v>40</v>
      </c>
      <c r="B35" s="30"/>
      <c r="C35" s="31"/>
      <c r="D35" s="32">
        <f aca="true" t="shared" si="7" ref="D35:M35">SUM(D36:D47)</f>
        <v>383738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1831404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2215142</v>
      </c>
      <c r="O35" s="45">
        <f t="shared" si="1"/>
        <v>692.8814513606507</v>
      </c>
      <c r="P35" s="10"/>
    </row>
    <row r="36" spans="1:16" ht="15">
      <c r="A36" s="12"/>
      <c r="B36" s="25">
        <v>342.2</v>
      </c>
      <c r="C36" s="20" t="s">
        <v>42</v>
      </c>
      <c r="D36" s="46">
        <v>254587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7">SUM(D36:M36)</f>
        <v>254587</v>
      </c>
      <c r="O36" s="47">
        <f t="shared" si="1"/>
        <v>79.63309352517986</v>
      </c>
      <c r="P36" s="9"/>
    </row>
    <row r="37" spans="1:16" ht="15">
      <c r="A37" s="12"/>
      <c r="B37" s="25">
        <v>342.5</v>
      </c>
      <c r="C37" s="20" t="s">
        <v>155</v>
      </c>
      <c r="D37" s="46">
        <v>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</v>
      </c>
      <c r="O37" s="47">
        <f aca="true" t="shared" si="9" ref="O37:O65">(N37/O$67)</f>
        <v>0.010322177040975915</v>
      </c>
      <c r="P37" s="9"/>
    </row>
    <row r="38" spans="1:16" ht="15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529429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529429</v>
      </c>
      <c r="O38" s="47">
        <f t="shared" si="9"/>
        <v>165.60181420081327</v>
      </c>
      <c r="P38" s="9"/>
    </row>
    <row r="39" spans="1:16" ht="15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378580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378580</v>
      </c>
      <c r="O39" s="47">
        <f t="shared" si="9"/>
        <v>118.41726618705036</v>
      </c>
      <c r="P39" s="9"/>
    </row>
    <row r="40" spans="1:16" ht="15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806928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806928</v>
      </c>
      <c r="O40" s="47">
        <f t="shared" si="9"/>
        <v>252.40162652486705</v>
      </c>
      <c r="P40" s="9"/>
    </row>
    <row r="41" spans="1:16" ht="15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65166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65166</v>
      </c>
      <c r="O41" s="47">
        <f t="shared" si="9"/>
        <v>20.383484516734438</v>
      </c>
      <c r="P41" s="9"/>
    </row>
    <row r="42" spans="1:16" ht="15">
      <c r="A42" s="12"/>
      <c r="B42" s="25">
        <v>343.8</v>
      </c>
      <c r="C42" s="20" t="s">
        <v>48</v>
      </c>
      <c r="D42" s="46">
        <v>26413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26413</v>
      </c>
      <c r="O42" s="47">
        <f t="shared" si="9"/>
        <v>8.261807944948389</v>
      </c>
      <c r="P42" s="9"/>
    </row>
    <row r="43" spans="1:16" ht="15">
      <c r="A43" s="12"/>
      <c r="B43" s="25">
        <v>343.9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51301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51301</v>
      </c>
      <c r="O43" s="47">
        <f t="shared" si="9"/>
        <v>16.046606193306225</v>
      </c>
      <c r="P43" s="9"/>
    </row>
    <row r="44" spans="1:16" ht="15">
      <c r="A44" s="12"/>
      <c r="B44" s="25">
        <v>344.9</v>
      </c>
      <c r="C44" s="20" t="s">
        <v>122</v>
      </c>
      <c r="D44" s="46">
        <v>46239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46239</v>
      </c>
      <c r="O44" s="47">
        <f t="shared" si="9"/>
        <v>14.463246793869253</v>
      </c>
      <c r="P44" s="9"/>
    </row>
    <row r="45" spans="1:16" ht="15">
      <c r="A45" s="12"/>
      <c r="B45" s="25">
        <v>347.1</v>
      </c>
      <c r="C45" s="20" t="s">
        <v>50</v>
      </c>
      <c r="D45" s="46">
        <v>55492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55492</v>
      </c>
      <c r="O45" s="47">
        <f t="shared" si="9"/>
        <v>17.357522677510165</v>
      </c>
      <c r="P45" s="9"/>
    </row>
    <row r="46" spans="1:16" ht="15">
      <c r="A46" s="12"/>
      <c r="B46" s="25">
        <v>347.4</v>
      </c>
      <c r="C46" s="20" t="s">
        <v>135</v>
      </c>
      <c r="D46" s="46">
        <v>638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638</v>
      </c>
      <c r="O46" s="47">
        <f t="shared" si="9"/>
        <v>0.1995620894588677</v>
      </c>
      <c r="P46" s="9"/>
    </row>
    <row r="47" spans="1:16" ht="15">
      <c r="A47" s="12"/>
      <c r="B47" s="25">
        <v>347.5</v>
      </c>
      <c r="C47" s="20" t="s">
        <v>52</v>
      </c>
      <c r="D47" s="46">
        <v>336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336</v>
      </c>
      <c r="O47" s="47">
        <f t="shared" si="9"/>
        <v>0.10509852987175478</v>
      </c>
      <c r="P47" s="9"/>
    </row>
    <row r="48" spans="1:16" ht="15.75">
      <c r="A48" s="29" t="s">
        <v>41</v>
      </c>
      <c r="B48" s="30"/>
      <c r="C48" s="31"/>
      <c r="D48" s="32">
        <f aca="true" t="shared" si="10" ref="D48:M48">SUM(D49:D53)</f>
        <v>17631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5">SUM(D48:M48)</f>
        <v>17631</v>
      </c>
      <c r="O48" s="45">
        <f t="shared" si="9"/>
        <v>5.514857679074132</v>
      </c>
      <c r="P48" s="10"/>
    </row>
    <row r="49" spans="1:16" ht="15">
      <c r="A49" s="13"/>
      <c r="B49" s="39">
        <v>351.1</v>
      </c>
      <c r="C49" s="21" t="s">
        <v>55</v>
      </c>
      <c r="D49" s="46">
        <v>1962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1962</v>
      </c>
      <c r="O49" s="47">
        <f t="shared" si="9"/>
        <v>0.613700344072568</v>
      </c>
      <c r="P49" s="9"/>
    </row>
    <row r="50" spans="1:16" ht="15">
      <c r="A50" s="13"/>
      <c r="B50" s="39">
        <v>351.9</v>
      </c>
      <c r="C50" s="21" t="s">
        <v>123</v>
      </c>
      <c r="D50" s="46">
        <v>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</v>
      </c>
      <c r="O50" s="47">
        <f t="shared" si="9"/>
        <v>0.006255864873318737</v>
      </c>
      <c r="P50" s="9"/>
    </row>
    <row r="51" spans="1:16" ht="15">
      <c r="A51" s="13"/>
      <c r="B51" s="39">
        <v>352</v>
      </c>
      <c r="C51" s="21" t="s">
        <v>56</v>
      </c>
      <c r="D51" s="46">
        <v>895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895</v>
      </c>
      <c r="O51" s="47">
        <f t="shared" si="9"/>
        <v>0.27994995308101345</v>
      </c>
      <c r="P51" s="9"/>
    </row>
    <row r="52" spans="1:16" ht="15">
      <c r="A52" s="13"/>
      <c r="B52" s="39">
        <v>354</v>
      </c>
      <c r="C52" s="21" t="s">
        <v>150</v>
      </c>
      <c r="D52" s="46">
        <v>11184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11184</v>
      </c>
      <c r="O52" s="47">
        <f t="shared" si="9"/>
        <v>3.4982796371598375</v>
      </c>
      <c r="P52" s="9"/>
    </row>
    <row r="53" spans="1:16" ht="15">
      <c r="A53" s="13"/>
      <c r="B53" s="39">
        <v>359</v>
      </c>
      <c r="C53" s="21" t="s">
        <v>144</v>
      </c>
      <c r="D53" s="46">
        <v>3570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3570</v>
      </c>
      <c r="O53" s="47">
        <f t="shared" si="9"/>
        <v>1.1166718798873945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SUM(D55:D62)</f>
        <v>133756</v>
      </c>
      <c r="E54" s="32">
        <f t="shared" si="12"/>
        <v>220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29883</v>
      </c>
      <c r="J54" s="32">
        <f t="shared" si="12"/>
        <v>0</v>
      </c>
      <c r="K54" s="32">
        <f t="shared" si="12"/>
        <v>432724</v>
      </c>
      <c r="L54" s="32">
        <f t="shared" si="12"/>
        <v>0</v>
      </c>
      <c r="M54" s="32">
        <f t="shared" si="12"/>
        <v>0</v>
      </c>
      <c r="N54" s="32">
        <f t="shared" si="11"/>
        <v>596583</v>
      </c>
      <c r="O54" s="45">
        <f t="shared" si="9"/>
        <v>186.60713168595558</v>
      </c>
      <c r="P54" s="10"/>
    </row>
    <row r="55" spans="1:16" ht="15">
      <c r="A55" s="12"/>
      <c r="B55" s="25">
        <v>361.1</v>
      </c>
      <c r="C55" s="20" t="s">
        <v>57</v>
      </c>
      <c r="D55" s="46">
        <v>55340</v>
      </c>
      <c r="E55" s="46">
        <v>220</v>
      </c>
      <c r="F55" s="46">
        <v>0</v>
      </c>
      <c r="G55" s="46">
        <v>0</v>
      </c>
      <c r="H55" s="46">
        <v>0</v>
      </c>
      <c r="I55" s="46">
        <v>26582</v>
      </c>
      <c r="J55" s="46">
        <v>0</v>
      </c>
      <c r="K55" s="46">
        <v>38713</v>
      </c>
      <c r="L55" s="46">
        <v>0</v>
      </c>
      <c r="M55" s="46">
        <v>0</v>
      </c>
      <c r="N55" s="46">
        <f t="shared" si="11"/>
        <v>120855</v>
      </c>
      <c r="O55" s="47">
        <f t="shared" si="9"/>
        <v>37.80262746324679</v>
      </c>
      <c r="P55" s="9"/>
    </row>
    <row r="56" spans="1:16" ht="15">
      <c r="A56" s="12"/>
      <c r="B56" s="25">
        <v>361.2</v>
      </c>
      <c r="C56" s="20" t="s">
        <v>58</v>
      </c>
      <c r="D56" s="46">
        <v>761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79941</v>
      </c>
      <c r="L56" s="46">
        <v>0</v>
      </c>
      <c r="M56" s="46">
        <v>0</v>
      </c>
      <c r="N56" s="46">
        <f aca="true" t="shared" si="13" ref="N56:N62">SUM(D56:M56)</f>
        <v>80702</v>
      </c>
      <c r="O56" s="47">
        <f t="shared" si="9"/>
        <v>25.24304035032843</v>
      </c>
      <c r="P56" s="9"/>
    </row>
    <row r="57" spans="1:16" ht="15">
      <c r="A57" s="12"/>
      <c r="B57" s="25">
        <v>361.3</v>
      </c>
      <c r="C57" s="20" t="s">
        <v>59</v>
      </c>
      <c r="D57" s="46">
        <v>4398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117340</v>
      </c>
      <c r="L57" s="46">
        <v>0</v>
      </c>
      <c r="M57" s="46">
        <v>0</v>
      </c>
      <c r="N57" s="46">
        <f t="shared" si="13"/>
        <v>121738</v>
      </c>
      <c r="O57" s="47">
        <f t="shared" si="9"/>
        <v>38.078823897403815</v>
      </c>
      <c r="P57" s="9"/>
    </row>
    <row r="58" spans="1:16" ht="15">
      <c r="A58" s="12"/>
      <c r="B58" s="25">
        <v>362</v>
      </c>
      <c r="C58" s="20" t="s">
        <v>61</v>
      </c>
      <c r="D58" s="46">
        <v>18413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18413</v>
      </c>
      <c r="O58" s="47">
        <f t="shared" si="9"/>
        <v>5.759461995620895</v>
      </c>
      <c r="P58" s="9"/>
    </row>
    <row r="59" spans="1:16" ht="15">
      <c r="A59" s="12"/>
      <c r="B59" s="25">
        <v>366</v>
      </c>
      <c r="C59" s="20" t="s">
        <v>63</v>
      </c>
      <c r="D59" s="46">
        <v>47878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47878</v>
      </c>
      <c r="O59" s="47">
        <f t="shared" si="9"/>
        <v>14.975914920237724</v>
      </c>
      <c r="P59" s="9"/>
    </row>
    <row r="60" spans="1:16" ht="15">
      <c r="A60" s="12"/>
      <c r="B60" s="25">
        <v>368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196730</v>
      </c>
      <c r="L60" s="46">
        <v>0</v>
      </c>
      <c r="M60" s="46">
        <v>0</v>
      </c>
      <c r="N60" s="46">
        <f t="shared" si="13"/>
        <v>196730</v>
      </c>
      <c r="O60" s="47">
        <f t="shared" si="9"/>
        <v>61.53581482639975</v>
      </c>
      <c r="P60" s="9"/>
    </row>
    <row r="61" spans="1:16" ht="15">
      <c r="A61" s="12"/>
      <c r="B61" s="25">
        <v>369.3</v>
      </c>
      <c r="C61" s="20" t="s">
        <v>151</v>
      </c>
      <c r="D61" s="46">
        <v>862</v>
      </c>
      <c r="E61" s="46">
        <v>0</v>
      </c>
      <c r="F61" s="46">
        <v>0</v>
      </c>
      <c r="G61" s="46">
        <v>0</v>
      </c>
      <c r="H61" s="46">
        <v>0</v>
      </c>
      <c r="I61" s="46">
        <v>3301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4163</v>
      </c>
      <c r="O61" s="47">
        <f t="shared" si="9"/>
        <v>1.3021582733812949</v>
      </c>
      <c r="P61" s="9"/>
    </row>
    <row r="62" spans="1:16" ht="15">
      <c r="A62" s="12"/>
      <c r="B62" s="25">
        <v>369.9</v>
      </c>
      <c r="C62" s="20" t="s">
        <v>65</v>
      </c>
      <c r="D62" s="46">
        <v>6104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6104</v>
      </c>
      <c r="O62" s="47">
        <f t="shared" si="9"/>
        <v>1.9092899593368784</v>
      </c>
      <c r="P62" s="9"/>
    </row>
    <row r="63" spans="1:16" ht="15.75">
      <c r="A63" s="29" t="s">
        <v>82</v>
      </c>
      <c r="B63" s="30"/>
      <c r="C63" s="31"/>
      <c r="D63" s="32">
        <f aca="true" t="shared" si="14" ref="D63:M63">SUM(D64:D64)</f>
        <v>0</v>
      </c>
      <c r="E63" s="32">
        <f t="shared" si="14"/>
        <v>6446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6446</v>
      </c>
      <c r="O63" s="45">
        <f t="shared" si="9"/>
        <v>2.0162652486706287</v>
      </c>
      <c r="P63" s="9"/>
    </row>
    <row r="64" spans="1:16" ht="15.75" thickBot="1">
      <c r="A64" s="12"/>
      <c r="B64" s="25">
        <v>381</v>
      </c>
      <c r="C64" s="20" t="s">
        <v>83</v>
      </c>
      <c r="D64" s="46">
        <v>0</v>
      </c>
      <c r="E64" s="46">
        <v>6446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6446</v>
      </c>
      <c r="O64" s="47">
        <f t="shared" si="9"/>
        <v>2.0162652486706287</v>
      </c>
      <c r="P64" s="9"/>
    </row>
    <row r="65" spans="1:119" ht="16.5" thickBot="1">
      <c r="A65" s="14" t="s">
        <v>53</v>
      </c>
      <c r="B65" s="23"/>
      <c r="C65" s="22"/>
      <c r="D65" s="15">
        <f aca="true" t="shared" si="15" ref="D65:M65">SUM(D5,D16,D22,D35,D48,D54,D63)</f>
        <v>3080781</v>
      </c>
      <c r="E65" s="15">
        <f t="shared" si="15"/>
        <v>6666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1905118</v>
      </c>
      <c r="J65" s="15">
        <f t="shared" si="15"/>
        <v>0</v>
      </c>
      <c r="K65" s="15">
        <f t="shared" si="15"/>
        <v>432724</v>
      </c>
      <c r="L65" s="15">
        <f t="shared" si="15"/>
        <v>0</v>
      </c>
      <c r="M65" s="15">
        <f t="shared" si="15"/>
        <v>0</v>
      </c>
      <c r="N65" s="15">
        <f>SUM(D65:M65)</f>
        <v>5425289</v>
      </c>
      <c r="O65" s="38">
        <f t="shared" si="9"/>
        <v>1696.9937441351267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156</v>
      </c>
      <c r="M67" s="48"/>
      <c r="N67" s="48"/>
      <c r="O67" s="43">
        <v>3197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1623976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1623976</v>
      </c>
      <c r="O5" s="33">
        <f aca="true" t="shared" si="1" ref="O5:O36">(N5/O$65)</f>
        <v>518.8421725239616</v>
      </c>
      <c r="P5" s="6"/>
    </row>
    <row r="6" spans="1:16" ht="15">
      <c r="A6" s="12"/>
      <c r="B6" s="25">
        <v>311</v>
      </c>
      <c r="C6" s="20" t="s">
        <v>3</v>
      </c>
      <c r="D6" s="46">
        <v>905748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905748</v>
      </c>
      <c r="O6" s="47">
        <f t="shared" si="1"/>
        <v>289.37635782747606</v>
      </c>
      <c r="P6" s="9"/>
    </row>
    <row r="7" spans="1:16" ht="15">
      <c r="A7" s="12"/>
      <c r="B7" s="25">
        <v>312.3</v>
      </c>
      <c r="C7" s="20" t="s">
        <v>11</v>
      </c>
      <c r="D7" s="46">
        <v>30750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30750</v>
      </c>
      <c r="O7" s="47">
        <f t="shared" si="1"/>
        <v>9.824281150159745</v>
      </c>
      <c r="P7" s="9"/>
    </row>
    <row r="8" spans="1:16" ht="15">
      <c r="A8" s="12"/>
      <c r="B8" s="25">
        <v>312.41</v>
      </c>
      <c r="C8" s="20" t="s">
        <v>13</v>
      </c>
      <c r="D8" s="46">
        <v>186738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186738</v>
      </c>
      <c r="O8" s="47">
        <f t="shared" si="1"/>
        <v>59.66070287539936</v>
      </c>
      <c r="P8" s="9"/>
    </row>
    <row r="9" spans="1:16" ht="15">
      <c r="A9" s="12"/>
      <c r="B9" s="25">
        <v>312.42</v>
      </c>
      <c r="C9" s="20" t="s">
        <v>12</v>
      </c>
      <c r="D9" s="46">
        <v>106714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106714</v>
      </c>
      <c r="O9" s="47">
        <f t="shared" si="1"/>
        <v>34.09392971246007</v>
      </c>
      <c r="P9" s="9"/>
    </row>
    <row r="10" spans="1:16" ht="15">
      <c r="A10" s="12"/>
      <c r="B10" s="25">
        <v>312.52</v>
      </c>
      <c r="C10" s="20" t="s">
        <v>113</v>
      </c>
      <c r="D10" s="46">
        <v>25010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25010</v>
      </c>
      <c r="O10" s="47">
        <f t="shared" si="1"/>
        <v>7.9904153354632586</v>
      </c>
      <c r="P10" s="9"/>
    </row>
    <row r="11" spans="1:16" ht="15">
      <c r="A11" s="12"/>
      <c r="B11" s="25">
        <v>314.1</v>
      </c>
      <c r="C11" s="20" t="s">
        <v>14</v>
      </c>
      <c r="D11" s="46">
        <v>264017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264017</v>
      </c>
      <c r="O11" s="47">
        <f t="shared" si="1"/>
        <v>84.35047923322684</v>
      </c>
      <c r="P11" s="9"/>
    </row>
    <row r="12" spans="1:16" ht="15">
      <c r="A12" s="12"/>
      <c r="B12" s="25">
        <v>314.4</v>
      </c>
      <c r="C12" s="20" t="s">
        <v>15</v>
      </c>
      <c r="D12" s="46">
        <v>2941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2941</v>
      </c>
      <c r="O12" s="47">
        <f t="shared" si="1"/>
        <v>0.9396166134185303</v>
      </c>
      <c r="P12" s="9"/>
    </row>
    <row r="13" spans="1:16" ht="15">
      <c r="A13" s="12"/>
      <c r="B13" s="25">
        <v>314.8</v>
      </c>
      <c r="C13" s="20" t="s">
        <v>16</v>
      </c>
      <c r="D13" s="46">
        <v>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430</v>
      </c>
      <c r="O13" s="47">
        <f t="shared" si="1"/>
        <v>0.13738019169329074</v>
      </c>
      <c r="P13" s="9"/>
    </row>
    <row r="14" spans="1:16" ht="15">
      <c r="A14" s="12"/>
      <c r="B14" s="25">
        <v>315</v>
      </c>
      <c r="C14" s="20" t="s">
        <v>114</v>
      </c>
      <c r="D14" s="46">
        <v>73507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73507</v>
      </c>
      <c r="O14" s="47">
        <f t="shared" si="1"/>
        <v>23.484664536741214</v>
      </c>
      <c r="P14" s="9"/>
    </row>
    <row r="15" spans="1:16" ht="15">
      <c r="A15" s="12"/>
      <c r="B15" s="25">
        <v>316</v>
      </c>
      <c r="C15" s="20" t="s">
        <v>115</v>
      </c>
      <c r="D15" s="46">
        <v>28121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28121</v>
      </c>
      <c r="O15" s="47">
        <f t="shared" si="1"/>
        <v>8.984345047923323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SUM(D17:D21)</f>
        <v>282167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302167</v>
      </c>
      <c r="O16" s="45">
        <f t="shared" si="1"/>
        <v>96.53897763578274</v>
      </c>
      <c r="P16" s="10"/>
    </row>
    <row r="17" spans="1:16" ht="15">
      <c r="A17" s="12"/>
      <c r="B17" s="25">
        <v>322</v>
      </c>
      <c r="C17" s="20" t="s">
        <v>0</v>
      </c>
      <c r="D17" s="46">
        <v>43312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43312</v>
      </c>
      <c r="O17" s="47">
        <f t="shared" si="1"/>
        <v>13.837699680511182</v>
      </c>
      <c r="P17" s="9"/>
    </row>
    <row r="18" spans="1:16" ht="15">
      <c r="A18" s="12"/>
      <c r="B18" s="25">
        <v>323.1</v>
      </c>
      <c r="C18" s="20" t="s">
        <v>21</v>
      </c>
      <c r="D18" s="46">
        <v>234204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234204</v>
      </c>
      <c r="O18" s="47">
        <f t="shared" si="1"/>
        <v>74.82555910543131</v>
      </c>
      <c r="P18" s="9"/>
    </row>
    <row r="19" spans="1:16" ht="15">
      <c r="A19" s="12"/>
      <c r="B19" s="25">
        <v>323.4</v>
      </c>
      <c r="C19" s="20" t="s">
        <v>22</v>
      </c>
      <c r="D19" s="46">
        <v>3351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3351</v>
      </c>
      <c r="O19" s="47">
        <f t="shared" si="1"/>
        <v>1.0706070287539937</v>
      </c>
      <c r="P19" s="9"/>
    </row>
    <row r="20" spans="1:16" ht="15">
      <c r="A20" s="12"/>
      <c r="B20" s="25">
        <v>323.7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6.389776357827476</v>
      </c>
      <c r="P20" s="9"/>
    </row>
    <row r="21" spans="1:16" ht="15">
      <c r="A21" s="12"/>
      <c r="B21" s="25">
        <v>329</v>
      </c>
      <c r="C21" s="20" t="s">
        <v>138</v>
      </c>
      <c r="D21" s="46">
        <v>1300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1300</v>
      </c>
      <c r="O21" s="47">
        <f t="shared" si="1"/>
        <v>0.41533546325878595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SUM(D23:D35)</f>
        <v>422897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321877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744774</v>
      </c>
      <c r="O22" s="45">
        <f t="shared" si="1"/>
        <v>237.94696485623004</v>
      </c>
      <c r="P22" s="10"/>
    </row>
    <row r="23" spans="1:16" ht="15">
      <c r="A23" s="12"/>
      <c r="B23" s="25">
        <v>331.2</v>
      </c>
      <c r="C23" s="20" t="s">
        <v>88</v>
      </c>
      <c r="D23" s="46">
        <v>43308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43308</v>
      </c>
      <c r="O23" s="47">
        <f t="shared" si="1"/>
        <v>13.836421725239617</v>
      </c>
      <c r="P23" s="9"/>
    </row>
    <row r="24" spans="1:16" ht="15">
      <c r="A24" s="12"/>
      <c r="B24" s="25">
        <v>331.5</v>
      </c>
      <c r="C24" s="20" t="s">
        <v>147</v>
      </c>
      <c r="D24" s="46">
        <v>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</v>
      </c>
      <c r="O24" s="47">
        <f t="shared" si="1"/>
        <v>0.0009584664536741214</v>
      </c>
      <c r="P24" s="9"/>
    </row>
    <row r="25" spans="1:16" ht="15">
      <c r="A25" s="12"/>
      <c r="B25" s="25">
        <v>334.2</v>
      </c>
      <c r="C25" s="20" t="s">
        <v>29</v>
      </c>
      <c r="D25" s="46">
        <v>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245</v>
      </c>
      <c r="O25" s="47">
        <f t="shared" si="1"/>
        <v>0.07827476038338659</v>
      </c>
      <c r="P25" s="9"/>
    </row>
    <row r="26" spans="1:16" ht="15">
      <c r="A26" s="12"/>
      <c r="B26" s="25">
        <v>334.31</v>
      </c>
      <c r="C26" s="20" t="s">
        <v>128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277642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277642</v>
      </c>
      <c r="O26" s="47">
        <f t="shared" si="1"/>
        <v>88.70351437699681</v>
      </c>
      <c r="P26" s="9"/>
    </row>
    <row r="27" spans="1:16" ht="15">
      <c r="A27" s="12"/>
      <c r="B27" s="25">
        <v>334.5</v>
      </c>
      <c r="C27" s="20" t="s">
        <v>79</v>
      </c>
      <c r="D27" s="46">
        <v>39033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39033</v>
      </c>
      <c r="O27" s="47">
        <f t="shared" si="1"/>
        <v>12.470607028753994</v>
      </c>
      <c r="P27" s="9"/>
    </row>
    <row r="28" spans="1:16" ht="15">
      <c r="A28" s="12"/>
      <c r="B28" s="25">
        <v>334.7</v>
      </c>
      <c r="C28" s="20" t="s">
        <v>148</v>
      </c>
      <c r="D28" s="46">
        <v>6700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6700</v>
      </c>
      <c r="O28" s="47">
        <f t="shared" si="1"/>
        <v>2.1405750798722045</v>
      </c>
      <c r="P28" s="9"/>
    </row>
    <row r="29" spans="1:16" ht="15">
      <c r="A29" s="12"/>
      <c r="B29" s="25">
        <v>335.14</v>
      </c>
      <c r="C29" s="20" t="s">
        <v>118</v>
      </c>
      <c r="D29" s="46">
        <v>16463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16463</v>
      </c>
      <c r="O29" s="47">
        <f t="shared" si="1"/>
        <v>5.259744408945687</v>
      </c>
      <c r="P29" s="9"/>
    </row>
    <row r="30" spans="1:16" ht="15">
      <c r="A30" s="12"/>
      <c r="B30" s="25">
        <v>335.15</v>
      </c>
      <c r="C30" s="20" t="s">
        <v>119</v>
      </c>
      <c r="D30" s="46">
        <v>343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343</v>
      </c>
      <c r="O30" s="47">
        <f t="shared" si="1"/>
        <v>0.10958466453674122</v>
      </c>
      <c r="P30" s="9"/>
    </row>
    <row r="31" spans="1:16" ht="15">
      <c r="A31" s="12"/>
      <c r="B31" s="25">
        <v>335.16</v>
      </c>
      <c r="C31" s="20" t="s">
        <v>143</v>
      </c>
      <c r="D31" s="46">
        <v>115010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115010</v>
      </c>
      <c r="O31" s="47">
        <f t="shared" si="1"/>
        <v>36.7444089456869</v>
      </c>
      <c r="P31" s="9"/>
    </row>
    <row r="32" spans="1:16" ht="15">
      <c r="A32" s="12"/>
      <c r="B32" s="25">
        <v>335.18</v>
      </c>
      <c r="C32" s="20" t="s">
        <v>120</v>
      </c>
      <c r="D32" s="46">
        <v>183130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183130</v>
      </c>
      <c r="O32" s="47">
        <f t="shared" si="1"/>
        <v>58.50798722044728</v>
      </c>
      <c r="P32" s="9"/>
    </row>
    <row r="33" spans="1:16" ht="15">
      <c r="A33" s="12"/>
      <c r="B33" s="25">
        <v>335.49</v>
      </c>
      <c r="C33" s="20" t="s">
        <v>139</v>
      </c>
      <c r="D33" s="46">
        <v>617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617</v>
      </c>
      <c r="O33" s="47">
        <f t="shared" si="1"/>
        <v>0.19712460063897763</v>
      </c>
      <c r="P33" s="9"/>
    </row>
    <row r="34" spans="1:16" ht="15">
      <c r="A34" s="12"/>
      <c r="B34" s="25">
        <v>337.3</v>
      </c>
      <c r="C34" s="20" t="s">
        <v>149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44235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44235</v>
      </c>
      <c r="O34" s="47">
        <f t="shared" si="1"/>
        <v>14.13258785942492</v>
      </c>
      <c r="P34" s="9"/>
    </row>
    <row r="35" spans="1:16" ht="15">
      <c r="A35" s="12"/>
      <c r="B35" s="25">
        <v>338</v>
      </c>
      <c r="C35" s="20" t="s">
        <v>90</v>
      </c>
      <c r="D35" s="46">
        <v>18045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18045</v>
      </c>
      <c r="O35" s="47">
        <f t="shared" si="1"/>
        <v>5.76517571884984</v>
      </c>
      <c r="P35" s="9"/>
    </row>
    <row r="36" spans="1:16" ht="15.75">
      <c r="A36" s="29" t="s">
        <v>40</v>
      </c>
      <c r="B36" s="30"/>
      <c r="C36" s="31"/>
      <c r="D36" s="32">
        <f aca="true" t="shared" si="7" ref="D36:M36">SUM(D37:D46)</f>
        <v>345087</v>
      </c>
      <c r="E36" s="32">
        <f t="shared" si="7"/>
        <v>1707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1761252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2108046</v>
      </c>
      <c r="O36" s="45">
        <f t="shared" si="1"/>
        <v>673.4971246006389</v>
      </c>
      <c r="P36" s="10"/>
    </row>
    <row r="37" spans="1:16" ht="15">
      <c r="A37" s="12"/>
      <c r="B37" s="25">
        <v>342.2</v>
      </c>
      <c r="C37" s="20" t="s">
        <v>42</v>
      </c>
      <c r="D37" s="46">
        <v>256324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6">SUM(D37:M37)</f>
        <v>256324</v>
      </c>
      <c r="O37" s="47">
        <f aca="true" t="shared" si="9" ref="O37:O63">(N37/O$65)</f>
        <v>81.8926517571885</v>
      </c>
      <c r="P37" s="9"/>
    </row>
    <row r="38" spans="1:16" ht="15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505067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505067</v>
      </c>
      <c r="O38" s="47">
        <f t="shared" si="9"/>
        <v>161.3632587859425</v>
      </c>
      <c r="P38" s="9"/>
    </row>
    <row r="39" spans="1:16" ht="15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367465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367465</v>
      </c>
      <c r="O39" s="47">
        <f t="shared" si="9"/>
        <v>117.40095846645367</v>
      </c>
      <c r="P39" s="9"/>
    </row>
    <row r="40" spans="1:16" ht="15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784171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784171</v>
      </c>
      <c r="O40" s="47">
        <f t="shared" si="9"/>
        <v>250.5338658146965</v>
      </c>
      <c r="P40" s="9"/>
    </row>
    <row r="41" spans="1:16" ht="15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53876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53876</v>
      </c>
      <c r="O41" s="47">
        <f t="shared" si="9"/>
        <v>17.212779552715656</v>
      </c>
      <c r="P41" s="9"/>
    </row>
    <row r="42" spans="1:16" ht="15">
      <c r="A42" s="12"/>
      <c r="B42" s="25">
        <v>343.8</v>
      </c>
      <c r="C42" s="20" t="s">
        <v>48</v>
      </c>
      <c r="D42" s="46">
        <v>11250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11250</v>
      </c>
      <c r="O42" s="47">
        <f t="shared" si="9"/>
        <v>3.594249201277955</v>
      </c>
      <c r="P42" s="9"/>
    </row>
    <row r="43" spans="1:16" ht="15">
      <c r="A43" s="12"/>
      <c r="B43" s="25">
        <v>343.9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50673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50673</v>
      </c>
      <c r="O43" s="47">
        <f t="shared" si="9"/>
        <v>16.189456869009586</v>
      </c>
      <c r="P43" s="9"/>
    </row>
    <row r="44" spans="1:16" ht="15">
      <c r="A44" s="12"/>
      <c r="B44" s="25">
        <v>344.9</v>
      </c>
      <c r="C44" s="20" t="s">
        <v>122</v>
      </c>
      <c r="D44" s="46">
        <v>26152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26152</v>
      </c>
      <c r="O44" s="47">
        <f t="shared" si="9"/>
        <v>8.355271565495208</v>
      </c>
      <c r="P44" s="9"/>
    </row>
    <row r="45" spans="1:16" ht="15">
      <c r="A45" s="12"/>
      <c r="B45" s="25">
        <v>347.1</v>
      </c>
      <c r="C45" s="20" t="s">
        <v>50</v>
      </c>
      <c r="D45" s="46">
        <v>51361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51361</v>
      </c>
      <c r="O45" s="47">
        <f t="shared" si="9"/>
        <v>16.40926517571885</v>
      </c>
      <c r="P45" s="9"/>
    </row>
    <row r="46" spans="1:16" ht="15">
      <c r="A46" s="12"/>
      <c r="B46" s="25">
        <v>347.3</v>
      </c>
      <c r="C46" s="20" t="s">
        <v>51</v>
      </c>
      <c r="D46" s="46">
        <v>0</v>
      </c>
      <c r="E46" s="46">
        <v>1707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1707</v>
      </c>
      <c r="O46" s="47">
        <f t="shared" si="9"/>
        <v>0.545367412140575</v>
      </c>
      <c r="P46" s="9"/>
    </row>
    <row r="47" spans="1:16" ht="15.75">
      <c r="A47" s="29" t="s">
        <v>41</v>
      </c>
      <c r="B47" s="30"/>
      <c r="C47" s="31"/>
      <c r="D47" s="32">
        <f aca="true" t="shared" si="10" ref="D47:M47">SUM(D48:D51)</f>
        <v>7554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3">SUM(D47:M47)</f>
        <v>7554</v>
      </c>
      <c r="O47" s="45">
        <f t="shared" si="9"/>
        <v>2.4134185303514375</v>
      </c>
      <c r="P47" s="10"/>
    </row>
    <row r="48" spans="1:16" ht="15">
      <c r="A48" s="13"/>
      <c r="B48" s="39">
        <v>351.1</v>
      </c>
      <c r="C48" s="21" t="s">
        <v>55</v>
      </c>
      <c r="D48" s="46">
        <v>1656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1656</v>
      </c>
      <c r="O48" s="47">
        <f t="shared" si="9"/>
        <v>0.529073482428115</v>
      </c>
      <c r="P48" s="9"/>
    </row>
    <row r="49" spans="1:16" ht="15">
      <c r="A49" s="13"/>
      <c r="B49" s="39">
        <v>352</v>
      </c>
      <c r="C49" s="21" t="s">
        <v>56</v>
      </c>
      <c r="D49" s="46">
        <v>873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873</v>
      </c>
      <c r="O49" s="47">
        <f t="shared" si="9"/>
        <v>0.27891373801916935</v>
      </c>
      <c r="P49" s="9"/>
    </row>
    <row r="50" spans="1:16" ht="15">
      <c r="A50" s="13"/>
      <c r="B50" s="39">
        <v>354</v>
      </c>
      <c r="C50" s="21" t="s">
        <v>150</v>
      </c>
      <c r="D50" s="46">
        <v>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500</v>
      </c>
      <c r="O50" s="47">
        <f t="shared" si="9"/>
        <v>0.1597444089456869</v>
      </c>
      <c r="P50" s="9"/>
    </row>
    <row r="51" spans="1:16" ht="15">
      <c r="A51" s="13"/>
      <c r="B51" s="39">
        <v>359</v>
      </c>
      <c r="C51" s="21" t="s">
        <v>144</v>
      </c>
      <c r="D51" s="46">
        <v>4525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4525</v>
      </c>
      <c r="O51" s="47">
        <f t="shared" si="9"/>
        <v>1.4456869009584665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SUM(D53:D60)</f>
        <v>143373</v>
      </c>
      <c r="E52" s="32">
        <f t="shared" si="12"/>
        <v>536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14578</v>
      </c>
      <c r="J52" s="32">
        <f t="shared" si="12"/>
        <v>0</v>
      </c>
      <c r="K52" s="32">
        <f t="shared" si="12"/>
        <v>669071</v>
      </c>
      <c r="L52" s="32">
        <f t="shared" si="12"/>
        <v>0</v>
      </c>
      <c r="M52" s="32">
        <f t="shared" si="12"/>
        <v>0</v>
      </c>
      <c r="N52" s="32">
        <f t="shared" si="11"/>
        <v>827558</v>
      </c>
      <c r="O52" s="45">
        <f t="shared" si="9"/>
        <v>264.3955271565495</v>
      </c>
      <c r="P52" s="10"/>
    </row>
    <row r="53" spans="1:16" ht="15">
      <c r="A53" s="12"/>
      <c r="B53" s="25">
        <v>361.1</v>
      </c>
      <c r="C53" s="20" t="s">
        <v>57</v>
      </c>
      <c r="D53" s="46">
        <v>37876</v>
      </c>
      <c r="E53" s="46">
        <v>111</v>
      </c>
      <c r="F53" s="46">
        <v>0</v>
      </c>
      <c r="G53" s="46">
        <v>0</v>
      </c>
      <c r="H53" s="46">
        <v>0</v>
      </c>
      <c r="I53" s="46">
        <v>14578</v>
      </c>
      <c r="J53" s="46">
        <v>0</v>
      </c>
      <c r="K53" s="46">
        <v>21311</v>
      </c>
      <c r="L53" s="46">
        <v>0</v>
      </c>
      <c r="M53" s="46">
        <v>0</v>
      </c>
      <c r="N53" s="46">
        <f t="shared" si="11"/>
        <v>73876</v>
      </c>
      <c r="O53" s="47">
        <f t="shared" si="9"/>
        <v>23.60255591054313</v>
      </c>
      <c r="P53" s="9"/>
    </row>
    <row r="54" spans="1:16" ht="15">
      <c r="A54" s="12"/>
      <c r="B54" s="25">
        <v>361.2</v>
      </c>
      <c r="C54" s="20" t="s">
        <v>58</v>
      </c>
      <c r="D54" s="46">
        <v>172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76407</v>
      </c>
      <c r="L54" s="46">
        <v>0</v>
      </c>
      <c r="M54" s="46">
        <v>0</v>
      </c>
      <c r="N54" s="46">
        <f aca="true" t="shared" si="13" ref="N54:N60">SUM(D54:M54)</f>
        <v>76579</v>
      </c>
      <c r="O54" s="47">
        <f t="shared" si="9"/>
        <v>24.466134185303513</v>
      </c>
      <c r="P54" s="9"/>
    </row>
    <row r="55" spans="1:16" ht="15">
      <c r="A55" s="12"/>
      <c r="B55" s="25">
        <v>361.3</v>
      </c>
      <c r="C55" s="20" t="s">
        <v>59</v>
      </c>
      <c r="D55" s="46">
        <v>-2703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376855</v>
      </c>
      <c r="L55" s="46">
        <v>0</v>
      </c>
      <c r="M55" s="46">
        <v>0</v>
      </c>
      <c r="N55" s="46">
        <f t="shared" si="13"/>
        <v>374152</v>
      </c>
      <c r="O55" s="47">
        <f t="shared" si="9"/>
        <v>119.53738019169329</v>
      </c>
      <c r="P55" s="9"/>
    </row>
    <row r="56" spans="1:16" ht="15">
      <c r="A56" s="12"/>
      <c r="B56" s="25">
        <v>362</v>
      </c>
      <c r="C56" s="20" t="s">
        <v>61</v>
      </c>
      <c r="D56" s="46">
        <v>17594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17594</v>
      </c>
      <c r="O56" s="47">
        <f t="shared" si="9"/>
        <v>5.621086261980831</v>
      </c>
      <c r="P56" s="9"/>
    </row>
    <row r="57" spans="1:16" ht="15">
      <c r="A57" s="12"/>
      <c r="B57" s="25">
        <v>366</v>
      </c>
      <c r="C57" s="20" t="s">
        <v>63</v>
      </c>
      <c r="D57" s="46">
        <v>48889</v>
      </c>
      <c r="E57" s="46">
        <v>425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49314</v>
      </c>
      <c r="O57" s="47">
        <f t="shared" si="9"/>
        <v>15.755271565495208</v>
      </c>
      <c r="P57" s="9"/>
    </row>
    <row r="58" spans="1:16" ht="15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194498</v>
      </c>
      <c r="L58" s="46">
        <v>0</v>
      </c>
      <c r="M58" s="46">
        <v>0</v>
      </c>
      <c r="N58" s="46">
        <f t="shared" si="13"/>
        <v>194498</v>
      </c>
      <c r="O58" s="47">
        <f t="shared" si="9"/>
        <v>62.13993610223642</v>
      </c>
      <c r="P58" s="9"/>
    </row>
    <row r="59" spans="1:16" ht="15">
      <c r="A59" s="12"/>
      <c r="B59" s="25">
        <v>369.3</v>
      </c>
      <c r="C59" s="20" t="s">
        <v>151</v>
      </c>
      <c r="D59" s="46">
        <v>7839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7839</v>
      </c>
      <c r="O59" s="47">
        <f t="shared" si="9"/>
        <v>2.504472843450479</v>
      </c>
      <c r="P59" s="9"/>
    </row>
    <row r="60" spans="1:16" ht="15">
      <c r="A60" s="12"/>
      <c r="B60" s="25">
        <v>369.9</v>
      </c>
      <c r="C60" s="20" t="s">
        <v>65</v>
      </c>
      <c r="D60" s="46">
        <v>33706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33706</v>
      </c>
      <c r="O60" s="47">
        <f t="shared" si="9"/>
        <v>10.768690095846646</v>
      </c>
      <c r="P60" s="9"/>
    </row>
    <row r="61" spans="1:16" ht="15.75">
      <c r="A61" s="29" t="s">
        <v>82</v>
      </c>
      <c r="B61" s="30"/>
      <c r="C61" s="31"/>
      <c r="D61" s="32">
        <f aca="true" t="shared" si="14" ref="D61:M61">SUM(D62:D62)</f>
        <v>5729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5729</v>
      </c>
      <c r="O61" s="45">
        <f t="shared" si="9"/>
        <v>1.8303514376996806</v>
      </c>
      <c r="P61" s="9"/>
    </row>
    <row r="62" spans="1:16" ht="15.75" thickBot="1">
      <c r="A62" s="12"/>
      <c r="B62" s="25">
        <v>381</v>
      </c>
      <c r="C62" s="20" t="s">
        <v>83</v>
      </c>
      <c r="D62" s="46">
        <v>5729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5729</v>
      </c>
      <c r="O62" s="47">
        <f t="shared" si="9"/>
        <v>1.8303514376996806</v>
      </c>
      <c r="P62" s="9"/>
    </row>
    <row r="63" spans="1:119" ht="16.5" thickBot="1">
      <c r="A63" s="14" t="s">
        <v>53</v>
      </c>
      <c r="B63" s="23"/>
      <c r="C63" s="22"/>
      <c r="D63" s="15">
        <f aca="true" t="shared" si="15" ref="D63:M63">SUM(D5,D16,D22,D36,D47,D52,D61)</f>
        <v>2830783</v>
      </c>
      <c r="E63" s="15">
        <f t="shared" si="15"/>
        <v>2243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2117707</v>
      </c>
      <c r="J63" s="15">
        <f t="shared" si="15"/>
        <v>0</v>
      </c>
      <c r="K63" s="15">
        <f t="shared" si="15"/>
        <v>669071</v>
      </c>
      <c r="L63" s="15">
        <f t="shared" si="15"/>
        <v>0</v>
      </c>
      <c r="M63" s="15">
        <f t="shared" si="15"/>
        <v>0</v>
      </c>
      <c r="N63" s="15">
        <f>SUM(D63:M63)</f>
        <v>5619804</v>
      </c>
      <c r="O63" s="38">
        <f t="shared" si="9"/>
        <v>1795.464536741214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152</v>
      </c>
      <c r="M65" s="48"/>
      <c r="N65" s="48"/>
      <c r="O65" s="43">
        <v>3130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1601244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1601244</v>
      </c>
      <c r="O5" s="33">
        <f aca="true" t="shared" si="1" ref="O5:O36">(N5/O$62)</f>
        <v>513.8780487804878</v>
      </c>
      <c r="P5" s="6"/>
    </row>
    <row r="6" spans="1:16" ht="15">
      <c r="A6" s="12"/>
      <c r="B6" s="25">
        <v>311</v>
      </c>
      <c r="C6" s="20" t="s">
        <v>3</v>
      </c>
      <c r="D6" s="46">
        <v>909939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909939</v>
      </c>
      <c r="O6" s="47">
        <f t="shared" si="1"/>
        <v>292.0215019255456</v>
      </c>
      <c r="P6" s="9"/>
    </row>
    <row r="7" spans="1:16" ht="15">
      <c r="A7" s="12"/>
      <c r="B7" s="25">
        <v>312.3</v>
      </c>
      <c r="C7" s="20" t="s">
        <v>11</v>
      </c>
      <c r="D7" s="46">
        <v>29283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29283</v>
      </c>
      <c r="O7" s="47">
        <f t="shared" si="1"/>
        <v>9.39762516046213</v>
      </c>
      <c r="P7" s="9"/>
    </row>
    <row r="8" spans="1:16" ht="15">
      <c r="A8" s="12"/>
      <c r="B8" s="25">
        <v>312.41</v>
      </c>
      <c r="C8" s="20" t="s">
        <v>13</v>
      </c>
      <c r="D8" s="46">
        <v>163186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163186</v>
      </c>
      <c r="O8" s="47">
        <f t="shared" si="1"/>
        <v>52.37034659820282</v>
      </c>
      <c r="P8" s="9"/>
    </row>
    <row r="9" spans="1:16" ht="15">
      <c r="A9" s="12"/>
      <c r="B9" s="25">
        <v>312.42</v>
      </c>
      <c r="C9" s="20" t="s">
        <v>12</v>
      </c>
      <c r="D9" s="46">
        <v>103214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103214</v>
      </c>
      <c r="O9" s="47">
        <f t="shared" si="1"/>
        <v>33.12387676508344</v>
      </c>
      <c r="P9" s="9"/>
    </row>
    <row r="10" spans="1:16" ht="15">
      <c r="A10" s="12"/>
      <c r="B10" s="25">
        <v>312.52</v>
      </c>
      <c r="C10" s="20" t="s">
        <v>113</v>
      </c>
      <c r="D10" s="46">
        <v>23803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23803</v>
      </c>
      <c r="O10" s="47">
        <f t="shared" si="1"/>
        <v>7.638960205391528</v>
      </c>
      <c r="P10" s="9"/>
    </row>
    <row r="11" spans="1:16" ht="15">
      <c r="A11" s="12"/>
      <c r="B11" s="25">
        <v>314.1</v>
      </c>
      <c r="C11" s="20" t="s">
        <v>14</v>
      </c>
      <c r="D11" s="46">
        <v>261389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261389</v>
      </c>
      <c r="O11" s="47">
        <f t="shared" si="1"/>
        <v>83.88607188703466</v>
      </c>
      <c r="P11" s="9"/>
    </row>
    <row r="12" spans="1:16" ht="15">
      <c r="A12" s="12"/>
      <c r="B12" s="25">
        <v>314.4</v>
      </c>
      <c r="C12" s="20" t="s">
        <v>15</v>
      </c>
      <c r="D12" s="46">
        <v>3255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3255</v>
      </c>
      <c r="O12" s="47">
        <f t="shared" si="1"/>
        <v>1.0446084724005136</v>
      </c>
      <c r="P12" s="9"/>
    </row>
    <row r="13" spans="1:16" ht="15">
      <c r="A13" s="12"/>
      <c r="B13" s="25">
        <v>314.8</v>
      </c>
      <c r="C13" s="20" t="s">
        <v>16</v>
      </c>
      <c r="D13" s="46">
        <v>818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818</v>
      </c>
      <c r="O13" s="47">
        <f t="shared" si="1"/>
        <v>0.2625160462130937</v>
      </c>
      <c r="P13" s="9"/>
    </row>
    <row r="14" spans="1:16" ht="15">
      <c r="A14" s="12"/>
      <c r="B14" s="25">
        <v>315</v>
      </c>
      <c r="C14" s="20" t="s">
        <v>114</v>
      </c>
      <c r="D14" s="46">
        <v>74038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74038</v>
      </c>
      <c r="O14" s="47">
        <f t="shared" si="1"/>
        <v>23.76059050064185</v>
      </c>
      <c r="P14" s="9"/>
    </row>
    <row r="15" spans="1:16" ht="15">
      <c r="A15" s="12"/>
      <c r="B15" s="25">
        <v>316</v>
      </c>
      <c r="C15" s="20" t="s">
        <v>115</v>
      </c>
      <c r="D15" s="46">
        <v>32319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32319</v>
      </c>
      <c r="O15" s="47">
        <f t="shared" si="1"/>
        <v>10.371951219512194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SUM(D17:D26)</f>
        <v>248609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25300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273909</v>
      </c>
      <c r="O16" s="45">
        <f t="shared" si="1"/>
        <v>87.90404364569962</v>
      </c>
      <c r="P16" s="10"/>
    </row>
    <row r="17" spans="1:16" ht="15">
      <c r="A17" s="12"/>
      <c r="B17" s="25">
        <v>322</v>
      </c>
      <c r="C17" s="20" t="s">
        <v>0</v>
      </c>
      <c r="D17" s="46">
        <v>24096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24096</v>
      </c>
      <c r="O17" s="47">
        <f t="shared" si="1"/>
        <v>7.7329910141206675</v>
      </c>
      <c r="P17" s="9"/>
    </row>
    <row r="18" spans="1:16" ht="15">
      <c r="A18" s="12"/>
      <c r="B18" s="25">
        <v>323.1</v>
      </c>
      <c r="C18" s="20" t="s">
        <v>21</v>
      </c>
      <c r="D18" s="46">
        <v>214792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214792</v>
      </c>
      <c r="O18" s="47">
        <f t="shared" si="1"/>
        <v>68.93196405648267</v>
      </c>
      <c r="P18" s="9"/>
    </row>
    <row r="19" spans="1:16" ht="15">
      <c r="A19" s="12"/>
      <c r="B19" s="25">
        <v>323.4</v>
      </c>
      <c r="C19" s="20" t="s">
        <v>22</v>
      </c>
      <c r="D19" s="46">
        <v>3608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3608</v>
      </c>
      <c r="O19" s="47">
        <f t="shared" si="1"/>
        <v>1.1578947368421053</v>
      </c>
      <c r="P19" s="9"/>
    </row>
    <row r="20" spans="1:16" ht="15">
      <c r="A20" s="12"/>
      <c r="B20" s="25">
        <v>323.7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25000</v>
      </c>
      <c r="O20" s="47">
        <f t="shared" si="1"/>
        <v>8.023106546854942</v>
      </c>
      <c r="P20" s="9"/>
    </row>
    <row r="21" spans="1:16" ht="15">
      <c r="A21" s="12"/>
      <c r="B21" s="25">
        <v>324.11</v>
      </c>
      <c r="C21" s="20" t="s">
        <v>23</v>
      </c>
      <c r="D21" s="46">
        <v>1656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1656</v>
      </c>
      <c r="O21" s="47">
        <f t="shared" si="1"/>
        <v>0.5314505776636713</v>
      </c>
      <c r="P21" s="9"/>
    </row>
    <row r="22" spans="1:16" ht="15">
      <c r="A22" s="12"/>
      <c r="B22" s="25">
        <v>324.21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</v>
      </c>
      <c r="O22" s="47">
        <f t="shared" si="1"/>
        <v>0.0962772785622593</v>
      </c>
      <c r="P22" s="9"/>
    </row>
    <row r="23" spans="1:16" ht="15">
      <c r="A23" s="12"/>
      <c r="B23" s="25">
        <v>324.31</v>
      </c>
      <c r="C23" s="20" t="s">
        <v>24</v>
      </c>
      <c r="D23" s="46">
        <v>935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935</v>
      </c>
      <c r="O23" s="47">
        <f t="shared" si="1"/>
        <v>0.30006418485237485</v>
      </c>
      <c r="P23" s="9"/>
    </row>
    <row r="24" spans="1:16" ht="15">
      <c r="A24" s="12"/>
      <c r="B24" s="25">
        <v>324.61</v>
      </c>
      <c r="C24" s="20" t="s">
        <v>25</v>
      </c>
      <c r="D24" s="46">
        <v>799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799</v>
      </c>
      <c r="O24" s="47">
        <f t="shared" si="1"/>
        <v>0.25641848523748395</v>
      </c>
      <c r="P24" s="9"/>
    </row>
    <row r="25" spans="1:16" ht="15">
      <c r="A25" s="12"/>
      <c r="B25" s="25">
        <v>324.71</v>
      </c>
      <c r="C25" s="20" t="s">
        <v>26</v>
      </c>
      <c r="D25" s="46">
        <v>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423</v>
      </c>
      <c r="O25" s="47">
        <f t="shared" si="1"/>
        <v>0.13575096277278562</v>
      </c>
      <c r="P25" s="9"/>
    </row>
    <row r="26" spans="1:16" ht="15">
      <c r="A26" s="12"/>
      <c r="B26" s="25">
        <v>329</v>
      </c>
      <c r="C26" s="20" t="s">
        <v>138</v>
      </c>
      <c r="D26" s="46">
        <v>2300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2300</v>
      </c>
      <c r="O26" s="47">
        <f t="shared" si="1"/>
        <v>0.7381258023106547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SUM(D28:D36)</f>
        <v>376725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22683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399408</v>
      </c>
      <c r="O27" s="45">
        <f t="shared" si="1"/>
        <v>128.17971758664956</v>
      </c>
      <c r="P27" s="10"/>
    </row>
    <row r="28" spans="1:16" ht="15">
      <c r="A28" s="12"/>
      <c r="B28" s="25">
        <v>334.2</v>
      </c>
      <c r="C28" s="20" t="s">
        <v>29</v>
      </c>
      <c r="D28" s="46">
        <v>4021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4021</v>
      </c>
      <c r="O28" s="47">
        <f t="shared" si="1"/>
        <v>1.2904364569961488</v>
      </c>
      <c r="P28" s="9"/>
    </row>
    <row r="29" spans="1:16" ht="15">
      <c r="A29" s="12"/>
      <c r="B29" s="25">
        <v>334.31</v>
      </c>
      <c r="C29" s="20" t="s">
        <v>128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22683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22683</v>
      </c>
      <c r="O29" s="47">
        <f t="shared" si="1"/>
        <v>7.279525032092426</v>
      </c>
      <c r="P29" s="9"/>
    </row>
    <row r="30" spans="1:16" ht="15">
      <c r="A30" s="12"/>
      <c r="B30" s="25">
        <v>334.5</v>
      </c>
      <c r="C30" s="20" t="s">
        <v>79</v>
      </c>
      <c r="D30" s="46">
        <v>40000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40000</v>
      </c>
      <c r="O30" s="47">
        <f t="shared" si="1"/>
        <v>12.836970474967908</v>
      </c>
      <c r="P30" s="9"/>
    </row>
    <row r="31" spans="1:16" ht="15">
      <c r="A31" s="12"/>
      <c r="B31" s="25">
        <v>335.14</v>
      </c>
      <c r="C31" s="20" t="s">
        <v>118</v>
      </c>
      <c r="D31" s="46">
        <v>17040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17040</v>
      </c>
      <c r="O31" s="47">
        <f t="shared" si="1"/>
        <v>5.468549422336329</v>
      </c>
      <c r="P31" s="9"/>
    </row>
    <row r="32" spans="1:16" ht="15">
      <c r="A32" s="12"/>
      <c r="B32" s="25">
        <v>335.15</v>
      </c>
      <c r="C32" s="20" t="s">
        <v>119</v>
      </c>
      <c r="D32" s="46">
        <v>783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783</v>
      </c>
      <c r="O32" s="47">
        <f t="shared" si="1"/>
        <v>0.2512836970474968</v>
      </c>
      <c r="P32" s="9"/>
    </row>
    <row r="33" spans="1:16" ht="15">
      <c r="A33" s="12"/>
      <c r="B33" s="25">
        <v>335.16</v>
      </c>
      <c r="C33" s="20" t="s">
        <v>143</v>
      </c>
      <c r="D33" s="46">
        <v>109016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109016</v>
      </c>
      <c r="O33" s="47">
        <f t="shared" si="1"/>
        <v>34.98587933247754</v>
      </c>
      <c r="P33" s="9"/>
    </row>
    <row r="34" spans="1:16" ht="15">
      <c r="A34" s="12"/>
      <c r="B34" s="25">
        <v>335.18</v>
      </c>
      <c r="C34" s="20" t="s">
        <v>120</v>
      </c>
      <c r="D34" s="46">
        <v>186493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186493</v>
      </c>
      <c r="O34" s="47">
        <f t="shared" si="1"/>
        <v>59.85012836970475</v>
      </c>
      <c r="P34" s="9"/>
    </row>
    <row r="35" spans="1:16" ht="15">
      <c r="A35" s="12"/>
      <c r="B35" s="25">
        <v>335.49</v>
      </c>
      <c r="C35" s="20" t="s">
        <v>139</v>
      </c>
      <c r="D35" s="46">
        <v>1787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1787</v>
      </c>
      <c r="O35" s="47">
        <f t="shared" si="1"/>
        <v>0.5734916559691913</v>
      </c>
      <c r="P35" s="9"/>
    </row>
    <row r="36" spans="1:16" ht="15">
      <c r="A36" s="12"/>
      <c r="B36" s="25">
        <v>338</v>
      </c>
      <c r="C36" s="20" t="s">
        <v>90</v>
      </c>
      <c r="D36" s="46">
        <v>17585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17585</v>
      </c>
      <c r="O36" s="47">
        <f t="shared" si="1"/>
        <v>5.643453145057767</v>
      </c>
      <c r="P36" s="9"/>
    </row>
    <row r="37" spans="1:16" ht="15.75">
      <c r="A37" s="29" t="s">
        <v>40</v>
      </c>
      <c r="B37" s="30"/>
      <c r="C37" s="31"/>
      <c r="D37" s="32">
        <f aca="true" t="shared" si="7" ref="D37:M37">SUM(D38:D47)</f>
        <v>356419</v>
      </c>
      <c r="E37" s="32">
        <f t="shared" si="7"/>
        <v>2288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1814125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2172832</v>
      </c>
      <c r="O37" s="45">
        <f aca="true" t="shared" si="8" ref="O37:O60">(N37/O$62)</f>
        <v>697.3145057766367</v>
      </c>
      <c r="P37" s="10"/>
    </row>
    <row r="38" spans="1:16" ht="15">
      <c r="A38" s="12"/>
      <c r="B38" s="25">
        <v>342.2</v>
      </c>
      <c r="C38" s="20" t="s">
        <v>42</v>
      </c>
      <c r="D38" s="46">
        <v>252319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7">SUM(D38:M38)</f>
        <v>252319</v>
      </c>
      <c r="O38" s="47">
        <f t="shared" si="8"/>
        <v>80.97528883183568</v>
      </c>
      <c r="P38" s="9"/>
    </row>
    <row r="39" spans="1:16" ht="15">
      <c r="A39" s="12"/>
      <c r="B39" s="25">
        <v>343.3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543066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543066</v>
      </c>
      <c r="O39" s="47">
        <f t="shared" si="8"/>
        <v>174.28305519897305</v>
      </c>
      <c r="P39" s="9"/>
    </row>
    <row r="40" spans="1:16" ht="15">
      <c r="A40" s="12"/>
      <c r="B40" s="25">
        <v>343.4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361624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361624</v>
      </c>
      <c r="O40" s="47">
        <f t="shared" si="8"/>
        <v>116.05391527599487</v>
      </c>
      <c r="P40" s="9"/>
    </row>
    <row r="41" spans="1:16" ht="15">
      <c r="A41" s="12"/>
      <c r="B41" s="25">
        <v>343.5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812972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812972</v>
      </c>
      <c r="O41" s="47">
        <f t="shared" si="8"/>
        <v>260.9024390243902</v>
      </c>
      <c r="P41" s="9"/>
    </row>
    <row r="42" spans="1:16" ht="15">
      <c r="A42" s="12"/>
      <c r="B42" s="25">
        <v>343.6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45922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45922</v>
      </c>
      <c r="O42" s="47">
        <f t="shared" si="8"/>
        <v>14.737483953786906</v>
      </c>
      <c r="P42" s="9"/>
    </row>
    <row r="43" spans="1:16" ht="15">
      <c r="A43" s="12"/>
      <c r="B43" s="25">
        <v>343.8</v>
      </c>
      <c r="C43" s="20" t="s">
        <v>48</v>
      </c>
      <c r="D43" s="46">
        <v>23102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23102</v>
      </c>
      <c r="O43" s="47">
        <f t="shared" si="8"/>
        <v>7.413992297817715</v>
      </c>
      <c r="P43" s="9"/>
    </row>
    <row r="44" spans="1:16" ht="15">
      <c r="A44" s="12"/>
      <c r="B44" s="25">
        <v>343.9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50541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50541</v>
      </c>
      <c r="O44" s="47">
        <f t="shared" si="8"/>
        <v>16.219833119383825</v>
      </c>
      <c r="P44" s="9"/>
    </row>
    <row r="45" spans="1:16" ht="15">
      <c r="A45" s="12"/>
      <c r="B45" s="25">
        <v>344.9</v>
      </c>
      <c r="C45" s="20" t="s">
        <v>122</v>
      </c>
      <c r="D45" s="46">
        <v>27381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27381</v>
      </c>
      <c r="O45" s="47">
        <f t="shared" si="8"/>
        <v>8.787227214377406</v>
      </c>
      <c r="P45" s="9"/>
    </row>
    <row r="46" spans="1:16" ht="15">
      <c r="A46" s="12"/>
      <c r="B46" s="25">
        <v>347.1</v>
      </c>
      <c r="C46" s="20" t="s">
        <v>50</v>
      </c>
      <c r="D46" s="46">
        <v>53617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53617</v>
      </c>
      <c r="O46" s="47">
        <f t="shared" si="8"/>
        <v>17.206996148908857</v>
      </c>
      <c r="P46" s="9"/>
    </row>
    <row r="47" spans="1:16" ht="15">
      <c r="A47" s="12"/>
      <c r="B47" s="25">
        <v>347.3</v>
      </c>
      <c r="C47" s="20" t="s">
        <v>51</v>
      </c>
      <c r="D47" s="46">
        <v>0</v>
      </c>
      <c r="E47" s="46">
        <v>2288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2288</v>
      </c>
      <c r="O47" s="47">
        <f t="shared" si="8"/>
        <v>0.7342747111681643</v>
      </c>
      <c r="P47" s="9"/>
    </row>
    <row r="48" spans="1:16" ht="15.75">
      <c r="A48" s="29" t="s">
        <v>41</v>
      </c>
      <c r="B48" s="30"/>
      <c r="C48" s="31"/>
      <c r="D48" s="32">
        <f aca="true" t="shared" si="10" ref="D48:M48">SUM(D49:D51)</f>
        <v>6437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3">SUM(D48:M48)</f>
        <v>6437</v>
      </c>
      <c r="O48" s="45">
        <f t="shared" si="8"/>
        <v>2.0657894736842106</v>
      </c>
      <c r="P48" s="10"/>
    </row>
    <row r="49" spans="1:16" ht="15">
      <c r="A49" s="13"/>
      <c r="B49" s="39">
        <v>351.1</v>
      </c>
      <c r="C49" s="21" t="s">
        <v>55</v>
      </c>
      <c r="D49" s="46">
        <v>3773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3773</v>
      </c>
      <c r="O49" s="47">
        <f t="shared" si="8"/>
        <v>1.210847240051348</v>
      </c>
      <c r="P49" s="9"/>
    </row>
    <row r="50" spans="1:16" ht="15">
      <c r="A50" s="13"/>
      <c r="B50" s="39">
        <v>352</v>
      </c>
      <c r="C50" s="21" t="s">
        <v>56</v>
      </c>
      <c r="D50" s="46">
        <v>831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831</v>
      </c>
      <c r="O50" s="47">
        <f t="shared" si="8"/>
        <v>0.2666880616174583</v>
      </c>
      <c r="P50" s="9"/>
    </row>
    <row r="51" spans="1:16" ht="15">
      <c r="A51" s="13"/>
      <c r="B51" s="39">
        <v>359</v>
      </c>
      <c r="C51" s="21" t="s">
        <v>144</v>
      </c>
      <c r="D51" s="46">
        <v>1833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1833</v>
      </c>
      <c r="O51" s="47">
        <f t="shared" si="8"/>
        <v>0.5882541720154044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SUM(D53:D59)</f>
        <v>42130</v>
      </c>
      <c r="E52" s="32">
        <f t="shared" si="12"/>
        <v>6075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3178</v>
      </c>
      <c r="J52" s="32">
        <f t="shared" si="12"/>
        <v>0</v>
      </c>
      <c r="K52" s="32">
        <f t="shared" si="12"/>
        <v>752610</v>
      </c>
      <c r="L52" s="32">
        <f t="shared" si="12"/>
        <v>0</v>
      </c>
      <c r="M52" s="32">
        <f t="shared" si="12"/>
        <v>0</v>
      </c>
      <c r="N52" s="32">
        <f t="shared" si="11"/>
        <v>803993</v>
      </c>
      <c r="O52" s="45">
        <f t="shared" si="8"/>
        <v>258.02086007702184</v>
      </c>
      <c r="P52" s="10"/>
    </row>
    <row r="53" spans="1:16" ht="15">
      <c r="A53" s="12"/>
      <c r="B53" s="25">
        <v>361.1</v>
      </c>
      <c r="C53" s="20" t="s">
        <v>57</v>
      </c>
      <c r="D53" s="46">
        <v>11027</v>
      </c>
      <c r="E53" s="46">
        <v>5</v>
      </c>
      <c r="F53" s="46">
        <v>0</v>
      </c>
      <c r="G53" s="46">
        <v>0</v>
      </c>
      <c r="H53" s="46">
        <v>0</v>
      </c>
      <c r="I53" s="46">
        <v>3178</v>
      </c>
      <c r="J53" s="46">
        <v>0</v>
      </c>
      <c r="K53" s="46">
        <v>25090</v>
      </c>
      <c r="L53" s="46">
        <v>0</v>
      </c>
      <c r="M53" s="46">
        <v>0</v>
      </c>
      <c r="N53" s="46">
        <f t="shared" si="11"/>
        <v>39300</v>
      </c>
      <c r="O53" s="47">
        <f t="shared" si="8"/>
        <v>12.61232349165597</v>
      </c>
      <c r="P53" s="9"/>
    </row>
    <row r="54" spans="1:16" ht="15">
      <c r="A54" s="12"/>
      <c r="B54" s="25">
        <v>361.2</v>
      </c>
      <c r="C54" s="20" t="s">
        <v>58</v>
      </c>
      <c r="D54" s="46">
        <v>134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48923</v>
      </c>
      <c r="L54" s="46">
        <v>0</v>
      </c>
      <c r="M54" s="46">
        <v>0</v>
      </c>
      <c r="N54" s="46">
        <f aca="true" t="shared" si="13" ref="N54:N59">SUM(D54:M54)</f>
        <v>49057</v>
      </c>
      <c r="O54" s="47">
        <f t="shared" si="8"/>
        <v>15.743581514762516</v>
      </c>
      <c r="P54" s="9"/>
    </row>
    <row r="55" spans="1:16" ht="15">
      <c r="A55" s="12"/>
      <c r="B55" s="25">
        <v>361.3</v>
      </c>
      <c r="C55" s="20" t="s">
        <v>59</v>
      </c>
      <c r="D55" s="46">
        <v>-2786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485460</v>
      </c>
      <c r="L55" s="46">
        <v>0</v>
      </c>
      <c r="M55" s="46">
        <v>0</v>
      </c>
      <c r="N55" s="46">
        <f t="shared" si="13"/>
        <v>482674</v>
      </c>
      <c r="O55" s="47">
        <f t="shared" si="8"/>
        <v>154.9017971758665</v>
      </c>
      <c r="P55" s="9"/>
    </row>
    <row r="56" spans="1:16" ht="15">
      <c r="A56" s="12"/>
      <c r="B56" s="25">
        <v>362</v>
      </c>
      <c r="C56" s="20" t="s">
        <v>61</v>
      </c>
      <c r="D56" s="46">
        <v>13389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13389</v>
      </c>
      <c r="O56" s="47">
        <f t="shared" si="8"/>
        <v>4.296854942233633</v>
      </c>
      <c r="P56" s="9"/>
    </row>
    <row r="57" spans="1:16" ht="15">
      <c r="A57" s="12"/>
      <c r="B57" s="25">
        <v>366</v>
      </c>
      <c r="C57" s="20" t="s">
        <v>63</v>
      </c>
      <c r="D57" s="46">
        <v>2250</v>
      </c>
      <c r="E57" s="46">
        <v>6070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8320</v>
      </c>
      <c r="O57" s="47">
        <f t="shared" si="8"/>
        <v>2.670089858793325</v>
      </c>
      <c r="P57" s="9"/>
    </row>
    <row r="58" spans="1:16" ht="15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193137</v>
      </c>
      <c r="L58" s="46">
        <v>0</v>
      </c>
      <c r="M58" s="46">
        <v>0</v>
      </c>
      <c r="N58" s="46">
        <f t="shared" si="13"/>
        <v>193137</v>
      </c>
      <c r="O58" s="47">
        <f t="shared" si="8"/>
        <v>61.98234916559692</v>
      </c>
      <c r="P58" s="9"/>
    </row>
    <row r="59" spans="1:16" ht="15.75" thickBot="1">
      <c r="A59" s="12"/>
      <c r="B59" s="25">
        <v>369.9</v>
      </c>
      <c r="C59" s="20" t="s">
        <v>65</v>
      </c>
      <c r="D59" s="46">
        <v>18116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18116</v>
      </c>
      <c r="O59" s="47">
        <f t="shared" si="8"/>
        <v>5.813863928112966</v>
      </c>
      <c r="P59" s="9"/>
    </row>
    <row r="60" spans="1:119" ht="16.5" thickBot="1">
      <c r="A60" s="14" t="s">
        <v>53</v>
      </c>
      <c r="B60" s="23"/>
      <c r="C60" s="22"/>
      <c r="D60" s="15">
        <f>SUM(D5,D16,D27,D37,D48,D52)</f>
        <v>2631564</v>
      </c>
      <c r="E60" s="15">
        <f aca="true" t="shared" si="14" ref="E60:M60">SUM(E5,E16,E27,E37,E48,E52)</f>
        <v>8363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1865286</v>
      </c>
      <c r="J60" s="15">
        <f t="shared" si="14"/>
        <v>0</v>
      </c>
      <c r="K60" s="15">
        <f t="shared" si="14"/>
        <v>752610</v>
      </c>
      <c r="L60" s="15">
        <f t="shared" si="14"/>
        <v>0</v>
      </c>
      <c r="M60" s="15">
        <f t="shared" si="14"/>
        <v>0</v>
      </c>
      <c r="N60" s="15">
        <f>SUM(D60:M60)</f>
        <v>5257823</v>
      </c>
      <c r="O60" s="38">
        <f t="shared" si="8"/>
        <v>1687.3629653401797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145</v>
      </c>
      <c r="M62" s="48"/>
      <c r="N62" s="48"/>
      <c r="O62" s="43">
        <v>3116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1593974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1593974</v>
      </c>
      <c r="O5" s="33">
        <f aca="true" t="shared" si="1" ref="O5:O36">(N5/O$65)</f>
        <v>514.8494832041343</v>
      </c>
      <c r="P5" s="6"/>
    </row>
    <row r="6" spans="1:16" ht="15">
      <c r="A6" s="12"/>
      <c r="B6" s="25">
        <v>311</v>
      </c>
      <c r="C6" s="20" t="s">
        <v>3</v>
      </c>
      <c r="D6" s="46">
        <v>902226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902226</v>
      </c>
      <c r="O6" s="47">
        <f t="shared" si="1"/>
        <v>291.4166666666667</v>
      </c>
      <c r="P6" s="9"/>
    </row>
    <row r="7" spans="1:16" ht="15">
      <c r="A7" s="12"/>
      <c r="B7" s="25">
        <v>312.3</v>
      </c>
      <c r="C7" s="20" t="s">
        <v>11</v>
      </c>
      <c r="D7" s="46">
        <v>28393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28393</v>
      </c>
      <c r="O7" s="47">
        <f t="shared" si="1"/>
        <v>9.170865633074936</v>
      </c>
      <c r="P7" s="9"/>
    </row>
    <row r="8" spans="1:16" ht="15">
      <c r="A8" s="12"/>
      <c r="B8" s="25">
        <v>312.41</v>
      </c>
      <c r="C8" s="20" t="s">
        <v>13</v>
      </c>
      <c r="D8" s="46">
        <v>158187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158187</v>
      </c>
      <c r="O8" s="47">
        <f t="shared" si="1"/>
        <v>51.093992248062015</v>
      </c>
      <c r="P8" s="9"/>
    </row>
    <row r="9" spans="1:16" ht="15">
      <c r="A9" s="12"/>
      <c r="B9" s="25">
        <v>312.42</v>
      </c>
      <c r="C9" s="20" t="s">
        <v>12</v>
      </c>
      <c r="D9" s="46">
        <v>100059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100059</v>
      </c>
      <c r="O9" s="47">
        <f t="shared" si="1"/>
        <v>32.3187984496124</v>
      </c>
      <c r="P9" s="9"/>
    </row>
    <row r="10" spans="1:16" ht="15">
      <c r="A10" s="12"/>
      <c r="B10" s="25">
        <v>312.52</v>
      </c>
      <c r="C10" s="20" t="s">
        <v>113</v>
      </c>
      <c r="D10" s="46">
        <v>21766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21766</v>
      </c>
      <c r="O10" s="47">
        <f t="shared" si="1"/>
        <v>7.030361757105943</v>
      </c>
      <c r="P10" s="9"/>
    </row>
    <row r="11" spans="1:16" ht="15">
      <c r="A11" s="12"/>
      <c r="B11" s="25">
        <v>314.1</v>
      </c>
      <c r="C11" s="20" t="s">
        <v>14</v>
      </c>
      <c r="D11" s="46">
        <v>266797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266797</v>
      </c>
      <c r="O11" s="47">
        <f t="shared" si="1"/>
        <v>86.17474160206719</v>
      </c>
      <c r="P11" s="9"/>
    </row>
    <row r="12" spans="1:16" ht="15">
      <c r="A12" s="12"/>
      <c r="B12" s="25">
        <v>314.4</v>
      </c>
      <c r="C12" s="20" t="s">
        <v>15</v>
      </c>
      <c r="D12" s="46">
        <v>2869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2869</v>
      </c>
      <c r="O12" s="47">
        <f t="shared" si="1"/>
        <v>0.9266795865633075</v>
      </c>
      <c r="P12" s="9"/>
    </row>
    <row r="13" spans="1:16" ht="15">
      <c r="A13" s="12"/>
      <c r="B13" s="25">
        <v>314.8</v>
      </c>
      <c r="C13" s="20" t="s">
        <v>16</v>
      </c>
      <c r="D13" s="46">
        <v>1209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1209</v>
      </c>
      <c r="O13" s="47">
        <f t="shared" si="1"/>
        <v>0.3905038759689923</v>
      </c>
      <c r="P13" s="9"/>
    </row>
    <row r="14" spans="1:16" ht="15">
      <c r="A14" s="12"/>
      <c r="B14" s="25">
        <v>315</v>
      </c>
      <c r="C14" s="20" t="s">
        <v>114</v>
      </c>
      <c r="D14" s="46">
        <v>84114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84114</v>
      </c>
      <c r="O14" s="47">
        <f t="shared" si="1"/>
        <v>27.16860465116279</v>
      </c>
      <c r="P14" s="9"/>
    </row>
    <row r="15" spans="1:16" ht="15">
      <c r="A15" s="12"/>
      <c r="B15" s="25">
        <v>316</v>
      </c>
      <c r="C15" s="20" t="s">
        <v>115</v>
      </c>
      <c r="D15" s="46">
        <v>28354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28354</v>
      </c>
      <c r="O15" s="47">
        <f t="shared" si="1"/>
        <v>9.158268733850129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SUM(D17:D27)</f>
        <v>291566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20100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311666</v>
      </c>
      <c r="O16" s="45">
        <f t="shared" si="1"/>
        <v>100.66731266149871</v>
      </c>
      <c r="P16" s="10"/>
    </row>
    <row r="17" spans="1:16" ht="15">
      <c r="A17" s="12"/>
      <c r="B17" s="25">
        <v>322</v>
      </c>
      <c r="C17" s="20" t="s">
        <v>0</v>
      </c>
      <c r="D17" s="46">
        <v>24980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24980</v>
      </c>
      <c r="O17" s="47">
        <f t="shared" si="1"/>
        <v>8.068475452196383</v>
      </c>
      <c r="P17" s="9"/>
    </row>
    <row r="18" spans="1:16" ht="15">
      <c r="A18" s="12"/>
      <c r="B18" s="25">
        <v>323.1</v>
      </c>
      <c r="C18" s="20" t="s">
        <v>21</v>
      </c>
      <c r="D18" s="46">
        <v>219812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219812</v>
      </c>
      <c r="O18" s="47">
        <f t="shared" si="1"/>
        <v>70.99870801033592</v>
      </c>
      <c r="P18" s="9"/>
    </row>
    <row r="19" spans="1:16" ht="15">
      <c r="A19" s="12"/>
      <c r="B19" s="25">
        <v>323.2</v>
      </c>
      <c r="C19" s="20" t="s">
        <v>76</v>
      </c>
      <c r="D19" s="46">
        <v>33229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33229</v>
      </c>
      <c r="O19" s="47">
        <f t="shared" si="1"/>
        <v>10.732881136950905</v>
      </c>
      <c r="P19" s="9"/>
    </row>
    <row r="20" spans="1:16" ht="15">
      <c r="A20" s="12"/>
      <c r="B20" s="25">
        <v>323.4</v>
      </c>
      <c r="C20" s="20" t="s">
        <v>22</v>
      </c>
      <c r="D20" s="46">
        <v>3169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3169</v>
      </c>
      <c r="O20" s="47">
        <f t="shared" si="1"/>
        <v>1.023578811369509</v>
      </c>
      <c r="P20" s="9"/>
    </row>
    <row r="21" spans="1:16" ht="15">
      <c r="A21" s="12"/>
      <c r="B21" s="25">
        <v>323.7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15000</v>
      </c>
      <c r="O21" s="47">
        <f t="shared" si="1"/>
        <v>4.844961240310077</v>
      </c>
      <c r="P21" s="9"/>
    </row>
    <row r="22" spans="1:16" ht="15">
      <c r="A22" s="12"/>
      <c r="B22" s="25">
        <v>324.11</v>
      </c>
      <c r="C22" s="20" t="s">
        <v>23</v>
      </c>
      <c r="D22" s="46">
        <v>3312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3312</v>
      </c>
      <c r="O22" s="47">
        <f t="shared" si="1"/>
        <v>1.069767441860465</v>
      </c>
      <c r="P22" s="9"/>
    </row>
    <row r="23" spans="1:16" ht="15">
      <c r="A23" s="12"/>
      <c r="B23" s="25">
        <v>324.21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5100</v>
      </c>
      <c r="O23" s="47">
        <f t="shared" si="1"/>
        <v>1.6472868217054264</v>
      </c>
      <c r="P23" s="9"/>
    </row>
    <row r="24" spans="1:16" ht="15">
      <c r="A24" s="12"/>
      <c r="B24" s="25">
        <v>324.31</v>
      </c>
      <c r="C24" s="20" t="s">
        <v>24</v>
      </c>
      <c r="D24" s="46">
        <v>1870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1870</v>
      </c>
      <c r="O24" s="47">
        <f t="shared" si="1"/>
        <v>0.6040051679586563</v>
      </c>
      <c r="P24" s="9"/>
    </row>
    <row r="25" spans="1:16" ht="15">
      <c r="A25" s="12"/>
      <c r="B25" s="25">
        <v>324.61</v>
      </c>
      <c r="C25" s="20" t="s">
        <v>25</v>
      </c>
      <c r="D25" s="46">
        <v>1598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1598</v>
      </c>
      <c r="O25" s="47">
        <f t="shared" si="1"/>
        <v>0.5161498708010336</v>
      </c>
      <c r="P25" s="9"/>
    </row>
    <row r="26" spans="1:16" ht="15">
      <c r="A26" s="12"/>
      <c r="B26" s="25">
        <v>324.71</v>
      </c>
      <c r="C26" s="20" t="s">
        <v>26</v>
      </c>
      <c r="D26" s="46">
        <v>846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846</v>
      </c>
      <c r="O26" s="47">
        <f t="shared" si="1"/>
        <v>0.27325581395348836</v>
      </c>
      <c r="P26" s="9"/>
    </row>
    <row r="27" spans="1:16" ht="15">
      <c r="A27" s="12"/>
      <c r="B27" s="25">
        <v>329</v>
      </c>
      <c r="C27" s="20" t="s">
        <v>138</v>
      </c>
      <c r="D27" s="46">
        <v>2750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2750</v>
      </c>
      <c r="O27" s="47">
        <f t="shared" si="1"/>
        <v>0.8882428940568475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SUM(D29:D39)</f>
        <v>362315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947646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1309961</v>
      </c>
      <c r="O28" s="45">
        <f t="shared" si="1"/>
        <v>423.1140180878553</v>
      </c>
      <c r="P28" s="10"/>
    </row>
    <row r="29" spans="1:16" ht="15">
      <c r="A29" s="12"/>
      <c r="B29" s="25">
        <v>331.2</v>
      </c>
      <c r="C29" s="20" t="s">
        <v>88</v>
      </c>
      <c r="D29" s="46">
        <v>1500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1500</v>
      </c>
      <c r="O29" s="47">
        <f t="shared" si="1"/>
        <v>0.4844961240310077</v>
      </c>
      <c r="P29" s="9"/>
    </row>
    <row r="30" spans="1:16" ht="15">
      <c r="A30" s="12"/>
      <c r="B30" s="25">
        <v>334.2</v>
      </c>
      <c r="C30" s="20" t="s">
        <v>29</v>
      </c>
      <c r="D30" s="46">
        <v>6516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6516</v>
      </c>
      <c r="O30" s="47">
        <f t="shared" si="1"/>
        <v>2.104651162790698</v>
      </c>
      <c r="P30" s="9"/>
    </row>
    <row r="31" spans="1:16" ht="15">
      <c r="A31" s="12"/>
      <c r="B31" s="25">
        <v>334.35</v>
      </c>
      <c r="C31" s="20" t="s">
        <v>89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947646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947646</v>
      </c>
      <c r="O31" s="47">
        <f t="shared" si="1"/>
        <v>306.08720930232556</v>
      </c>
      <c r="P31" s="9"/>
    </row>
    <row r="32" spans="1:16" ht="15">
      <c r="A32" s="12"/>
      <c r="B32" s="25">
        <v>334.5</v>
      </c>
      <c r="C32" s="20" t="s">
        <v>79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7">SUM(D32:M32)</f>
        <v>25000</v>
      </c>
      <c r="O32" s="47">
        <f t="shared" si="1"/>
        <v>8.074935400516797</v>
      </c>
      <c r="P32" s="9"/>
    </row>
    <row r="33" spans="1:16" ht="15">
      <c r="A33" s="12"/>
      <c r="B33" s="25">
        <v>335.12</v>
      </c>
      <c r="C33" s="20" t="s">
        <v>117</v>
      </c>
      <c r="D33" s="46">
        <v>100472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100472</v>
      </c>
      <c r="O33" s="47">
        <f t="shared" si="1"/>
        <v>32.45219638242894</v>
      </c>
      <c r="P33" s="9"/>
    </row>
    <row r="34" spans="1:16" ht="15">
      <c r="A34" s="12"/>
      <c r="B34" s="25">
        <v>335.14</v>
      </c>
      <c r="C34" s="20" t="s">
        <v>118</v>
      </c>
      <c r="D34" s="46">
        <v>15792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15792</v>
      </c>
      <c r="O34" s="47">
        <f t="shared" si="1"/>
        <v>5.10077519379845</v>
      </c>
      <c r="P34" s="9"/>
    </row>
    <row r="35" spans="1:16" ht="15">
      <c r="A35" s="12"/>
      <c r="B35" s="25">
        <v>335.15</v>
      </c>
      <c r="C35" s="20" t="s">
        <v>119</v>
      </c>
      <c r="D35" s="46">
        <v>416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416</v>
      </c>
      <c r="O35" s="47">
        <f t="shared" si="1"/>
        <v>0.1343669250645995</v>
      </c>
      <c r="P35" s="9"/>
    </row>
    <row r="36" spans="1:16" ht="15">
      <c r="A36" s="12"/>
      <c r="B36" s="25">
        <v>335.18</v>
      </c>
      <c r="C36" s="20" t="s">
        <v>120</v>
      </c>
      <c r="D36" s="46">
        <v>182409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182409</v>
      </c>
      <c r="O36" s="47">
        <f t="shared" si="1"/>
        <v>58.917635658914726</v>
      </c>
      <c r="P36" s="9"/>
    </row>
    <row r="37" spans="1:16" ht="15">
      <c r="A37" s="12"/>
      <c r="B37" s="25">
        <v>335.49</v>
      </c>
      <c r="C37" s="20" t="s">
        <v>139</v>
      </c>
      <c r="D37" s="46">
        <v>483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483</v>
      </c>
      <c r="O37" s="47">
        <f aca="true" t="shared" si="7" ref="O37:O63">(N37/O$65)</f>
        <v>0.1560077519379845</v>
      </c>
      <c r="P37" s="9"/>
    </row>
    <row r="38" spans="1:16" ht="15">
      <c r="A38" s="12"/>
      <c r="B38" s="25">
        <v>337.2</v>
      </c>
      <c r="C38" s="20" t="s">
        <v>140</v>
      </c>
      <c r="D38" s="46">
        <v>27916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27916</v>
      </c>
      <c r="O38" s="47">
        <f t="shared" si="7"/>
        <v>9.016795865633075</v>
      </c>
      <c r="P38" s="9"/>
    </row>
    <row r="39" spans="1:16" ht="15">
      <c r="A39" s="12"/>
      <c r="B39" s="25">
        <v>338</v>
      </c>
      <c r="C39" s="20" t="s">
        <v>90</v>
      </c>
      <c r="D39" s="46">
        <v>1811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1811</v>
      </c>
      <c r="O39" s="47">
        <f t="shared" si="7"/>
        <v>0.5849483204134367</v>
      </c>
      <c r="P39" s="9"/>
    </row>
    <row r="40" spans="1:16" ht="15.75">
      <c r="A40" s="29" t="s">
        <v>40</v>
      </c>
      <c r="B40" s="30"/>
      <c r="C40" s="31"/>
      <c r="D40" s="32">
        <f aca="true" t="shared" si="8" ref="D40:M40">SUM(D41:D50)</f>
        <v>113475</v>
      </c>
      <c r="E40" s="32">
        <f t="shared" si="8"/>
        <v>2928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1727452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1843855</v>
      </c>
      <c r="O40" s="45">
        <f t="shared" si="7"/>
        <v>595.5604005167959</v>
      </c>
      <c r="P40" s="10"/>
    </row>
    <row r="41" spans="1:16" ht="15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489332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0">SUM(D41:M41)</f>
        <v>489332</v>
      </c>
      <c r="O41" s="47">
        <f t="shared" si="7"/>
        <v>158.05297157622738</v>
      </c>
      <c r="P41" s="9"/>
    </row>
    <row r="42" spans="1:16" ht="15">
      <c r="A42" s="12"/>
      <c r="B42" s="25">
        <v>343.4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348245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348245</v>
      </c>
      <c r="O42" s="47">
        <f t="shared" si="7"/>
        <v>112.48223514211887</v>
      </c>
      <c r="P42" s="9"/>
    </row>
    <row r="43" spans="1:16" ht="15">
      <c r="A43" s="12"/>
      <c r="B43" s="25">
        <v>343.5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797170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797170</v>
      </c>
      <c r="O43" s="47">
        <f t="shared" si="7"/>
        <v>257.48385012919897</v>
      </c>
      <c r="P43" s="9"/>
    </row>
    <row r="44" spans="1:16" ht="15">
      <c r="A44" s="12"/>
      <c r="B44" s="25">
        <v>343.6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41635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41635</v>
      </c>
      <c r="O44" s="47">
        <f t="shared" si="7"/>
        <v>13.447997416020671</v>
      </c>
      <c r="P44" s="9"/>
    </row>
    <row r="45" spans="1:16" ht="15">
      <c r="A45" s="12"/>
      <c r="B45" s="25">
        <v>343.8</v>
      </c>
      <c r="C45" s="20" t="s">
        <v>48</v>
      </c>
      <c r="D45" s="46">
        <v>44288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44288</v>
      </c>
      <c r="O45" s="47">
        <f t="shared" si="7"/>
        <v>14.304909560723514</v>
      </c>
      <c r="P45" s="9"/>
    </row>
    <row r="46" spans="1:16" ht="15">
      <c r="A46" s="12"/>
      <c r="B46" s="25">
        <v>343.9</v>
      </c>
      <c r="C46" s="20" t="s">
        <v>130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51070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51070</v>
      </c>
      <c r="O46" s="47">
        <f t="shared" si="7"/>
        <v>16.49547803617571</v>
      </c>
      <c r="P46" s="9"/>
    </row>
    <row r="47" spans="1:16" ht="15">
      <c r="A47" s="12"/>
      <c r="B47" s="25">
        <v>344.9</v>
      </c>
      <c r="C47" s="20" t="s">
        <v>122</v>
      </c>
      <c r="D47" s="46">
        <v>25051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25051</v>
      </c>
      <c r="O47" s="47">
        <f t="shared" si="7"/>
        <v>8.09140826873385</v>
      </c>
      <c r="P47" s="9"/>
    </row>
    <row r="48" spans="1:16" ht="15">
      <c r="A48" s="12"/>
      <c r="B48" s="25">
        <v>347.1</v>
      </c>
      <c r="C48" s="20" t="s">
        <v>50</v>
      </c>
      <c r="D48" s="46">
        <v>43736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43736</v>
      </c>
      <c r="O48" s="47">
        <f t="shared" si="7"/>
        <v>14.126614987080103</v>
      </c>
      <c r="P48" s="9"/>
    </row>
    <row r="49" spans="1:16" ht="15">
      <c r="A49" s="12"/>
      <c r="B49" s="25">
        <v>347.3</v>
      </c>
      <c r="C49" s="20" t="s">
        <v>51</v>
      </c>
      <c r="D49" s="46">
        <v>0</v>
      </c>
      <c r="E49" s="46">
        <v>2928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2928</v>
      </c>
      <c r="O49" s="47">
        <f t="shared" si="7"/>
        <v>0.9457364341085271</v>
      </c>
      <c r="P49" s="9"/>
    </row>
    <row r="50" spans="1:16" ht="15">
      <c r="A50" s="12"/>
      <c r="B50" s="25">
        <v>349</v>
      </c>
      <c r="C50" s="20" t="s">
        <v>1</v>
      </c>
      <c r="D50" s="46">
        <v>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400</v>
      </c>
      <c r="O50" s="47">
        <f t="shared" si="7"/>
        <v>0.12919896640826872</v>
      </c>
      <c r="P50" s="9"/>
    </row>
    <row r="51" spans="1:16" ht="15.75">
      <c r="A51" s="29" t="s">
        <v>41</v>
      </c>
      <c r="B51" s="30"/>
      <c r="C51" s="31"/>
      <c r="D51" s="32">
        <f aca="true" t="shared" si="10" ref="D51:M51">SUM(D52:D53)</f>
        <v>2100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2100</v>
      </c>
      <c r="O51" s="45">
        <f t="shared" si="7"/>
        <v>0.6782945736434108</v>
      </c>
      <c r="P51" s="10"/>
    </row>
    <row r="52" spans="1:16" ht="15">
      <c r="A52" s="13"/>
      <c r="B52" s="39">
        <v>351.1</v>
      </c>
      <c r="C52" s="21" t="s">
        <v>55</v>
      </c>
      <c r="D52" s="46">
        <v>1253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1253</v>
      </c>
      <c r="O52" s="47">
        <f t="shared" si="7"/>
        <v>0.4047157622739018</v>
      </c>
      <c r="P52" s="9"/>
    </row>
    <row r="53" spans="1:16" ht="15">
      <c r="A53" s="13"/>
      <c r="B53" s="39">
        <v>352</v>
      </c>
      <c r="C53" s="21" t="s">
        <v>56</v>
      </c>
      <c r="D53" s="46">
        <v>847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847</v>
      </c>
      <c r="O53" s="47">
        <f t="shared" si="7"/>
        <v>0.27357881136950907</v>
      </c>
      <c r="P53" s="9"/>
    </row>
    <row r="54" spans="1:16" ht="15.75">
      <c r="A54" s="29" t="s">
        <v>4</v>
      </c>
      <c r="B54" s="30"/>
      <c r="C54" s="31"/>
      <c r="D54" s="32">
        <f aca="true" t="shared" si="11" ref="D54:M54">SUM(D55:D62)</f>
        <v>63515</v>
      </c>
      <c r="E54" s="32">
        <f t="shared" si="11"/>
        <v>487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18166</v>
      </c>
      <c r="J54" s="32">
        <f t="shared" si="11"/>
        <v>0</v>
      </c>
      <c r="K54" s="32">
        <f t="shared" si="11"/>
        <v>644547</v>
      </c>
      <c r="L54" s="32">
        <f t="shared" si="11"/>
        <v>0</v>
      </c>
      <c r="M54" s="32">
        <f t="shared" si="11"/>
        <v>0</v>
      </c>
      <c r="N54" s="32">
        <f>SUM(D54:M54)</f>
        <v>726715</v>
      </c>
      <c r="O54" s="45">
        <f t="shared" si="7"/>
        <v>234.72706718346254</v>
      </c>
      <c r="P54" s="10"/>
    </row>
    <row r="55" spans="1:16" ht="15">
      <c r="A55" s="12"/>
      <c r="B55" s="25">
        <v>361.1</v>
      </c>
      <c r="C55" s="20" t="s">
        <v>57</v>
      </c>
      <c r="D55" s="46">
        <v>11188</v>
      </c>
      <c r="E55" s="46">
        <v>2</v>
      </c>
      <c r="F55" s="46">
        <v>0</v>
      </c>
      <c r="G55" s="46">
        <v>0</v>
      </c>
      <c r="H55" s="46">
        <v>0</v>
      </c>
      <c r="I55" s="46">
        <v>3623</v>
      </c>
      <c r="J55" s="46">
        <v>0</v>
      </c>
      <c r="K55" s="46">
        <v>24598</v>
      </c>
      <c r="L55" s="46">
        <v>0</v>
      </c>
      <c r="M55" s="46">
        <v>0</v>
      </c>
      <c r="N55" s="46">
        <f>SUM(D55:M55)</f>
        <v>39411</v>
      </c>
      <c r="O55" s="47">
        <f t="shared" si="7"/>
        <v>12.729651162790697</v>
      </c>
      <c r="P55" s="9"/>
    </row>
    <row r="56" spans="1:16" ht="15">
      <c r="A56" s="12"/>
      <c r="B56" s="25">
        <v>361.2</v>
      </c>
      <c r="C56" s="20" t="s">
        <v>58</v>
      </c>
      <c r="D56" s="46">
        <v>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48463</v>
      </c>
      <c r="L56" s="46">
        <v>0</v>
      </c>
      <c r="M56" s="46">
        <v>0</v>
      </c>
      <c r="N56" s="46">
        <f aca="true" t="shared" si="12" ref="N56:N62">SUM(D56:M56)</f>
        <v>48517</v>
      </c>
      <c r="O56" s="47">
        <f t="shared" si="7"/>
        <v>15.670865633074936</v>
      </c>
      <c r="P56" s="9"/>
    </row>
    <row r="57" spans="1:16" ht="15">
      <c r="A57" s="12"/>
      <c r="B57" s="25">
        <v>361.3</v>
      </c>
      <c r="C57" s="20" t="s">
        <v>59</v>
      </c>
      <c r="D57" s="46">
        <v>-755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385730</v>
      </c>
      <c r="L57" s="46">
        <v>0</v>
      </c>
      <c r="M57" s="46">
        <v>0</v>
      </c>
      <c r="N57" s="46">
        <f t="shared" si="12"/>
        <v>384975</v>
      </c>
      <c r="O57" s="47">
        <f t="shared" si="7"/>
        <v>124.34593023255815</v>
      </c>
      <c r="P57" s="9"/>
    </row>
    <row r="58" spans="1:16" ht="15">
      <c r="A58" s="12"/>
      <c r="B58" s="25">
        <v>362</v>
      </c>
      <c r="C58" s="20" t="s">
        <v>61</v>
      </c>
      <c r="D58" s="46">
        <v>36396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36396</v>
      </c>
      <c r="O58" s="47">
        <f t="shared" si="7"/>
        <v>11.755813953488373</v>
      </c>
      <c r="P58" s="9"/>
    </row>
    <row r="59" spans="1:16" ht="15">
      <c r="A59" s="12"/>
      <c r="B59" s="25">
        <v>364</v>
      </c>
      <c r="C59" s="20" t="s">
        <v>131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-10294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-10294</v>
      </c>
      <c r="O59" s="47">
        <f t="shared" si="7"/>
        <v>-3.3249354005167957</v>
      </c>
      <c r="P59" s="9"/>
    </row>
    <row r="60" spans="1:16" ht="15">
      <c r="A60" s="12"/>
      <c r="B60" s="25">
        <v>366</v>
      </c>
      <c r="C60" s="20" t="s">
        <v>63</v>
      </c>
      <c r="D60" s="46">
        <v>2000</v>
      </c>
      <c r="E60" s="46">
        <v>485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2485</v>
      </c>
      <c r="O60" s="47">
        <f t="shared" si="7"/>
        <v>0.8026485788113695</v>
      </c>
      <c r="P60" s="9"/>
    </row>
    <row r="61" spans="1:16" ht="15">
      <c r="A61" s="12"/>
      <c r="B61" s="25">
        <v>368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185756</v>
      </c>
      <c r="L61" s="46">
        <v>0</v>
      </c>
      <c r="M61" s="46">
        <v>0</v>
      </c>
      <c r="N61" s="46">
        <f t="shared" si="12"/>
        <v>185756</v>
      </c>
      <c r="O61" s="47">
        <f t="shared" si="7"/>
        <v>59.99870801033592</v>
      </c>
      <c r="P61" s="9"/>
    </row>
    <row r="62" spans="1:16" ht="15.75" thickBot="1">
      <c r="A62" s="12"/>
      <c r="B62" s="25">
        <v>369.9</v>
      </c>
      <c r="C62" s="20" t="s">
        <v>65</v>
      </c>
      <c r="D62" s="46">
        <v>14632</v>
      </c>
      <c r="E62" s="46">
        <v>0</v>
      </c>
      <c r="F62" s="46">
        <v>0</v>
      </c>
      <c r="G62" s="46">
        <v>0</v>
      </c>
      <c r="H62" s="46">
        <v>0</v>
      </c>
      <c r="I62" s="46">
        <v>24837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39469</v>
      </c>
      <c r="O62" s="47">
        <f t="shared" si="7"/>
        <v>12.748385012919897</v>
      </c>
      <c r="P62" s="9"/>
    </row>
    <row r="63" spans="1:119" ht="16.5" thickBot="1">
      <c r="A63" s="14" t="s">
        <v>53</v>
      </c>
      <c r="B63" s="23"/>
      <c r="C63" s="22"/>
      <c r="D63" s="15">
        <f>SUM(D5,D16,D28,D40,D51,D54)</f>
        <v>2426945</v>
      </c>
      <c r="E63" s="15">
        <f aca="true" t="shared" si="13" ref="E63:M63">SUM(E5,E16,E28,E40,E51,E54)</f>
        <v>3415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2713364</v>
      </c>
      <c r="J63" s="15">
        <f t="shared" si="13"/>
        <v>0</v>
      </c>
      <c r="K63" s="15">
        <f t="shared" si="13"/>
        <v>644547</v>
      </c>
      <c r="L63" s="15">
        <f t="shared" si="13"/>
        <v>0</v>
      </c>
      <c r="M63" s="15">
        <f t="shared" si="13"/>
        <v>0</v>
      </c>
      <c r="N63" s="15">
        <f>SUM(D63:M63)</f>
        <v>5788271</v>
      </c>
      <c r="O63" s="38">
        <f t="shared" si="7"/>
        <v>1869.5965762273902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141</v>
      </c>
      <c r="M65" s="48"/>
      <c r="N65" s="48"/>
      <c r="O65" s="43">
        <v>3096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1548080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1548080</v>
      </c>
      <c r="O5" s="33">
        <f aca="true" t="shared" si="1" ref="O5:O36">(N5/O$59)</f>
        <v>515.3395472703063</v>
      </c>
      <c r="P5" s="6"/>
    </row>
    <row r="6" spans="1:16" ht="15">
      <c r="A6" s="12"/>
      <c r="B6" s="25">
        <v>311</v>
      </c>
      <c r="C6" s="20" t="s">
        <v>3</v>
      </c>
      <c r="D6" s="46">
        <v>880487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880487</v>
      </c>
      <c r="O6" s="47">
        <f t="shared" si="1"/>
        <v>293.10486018641814</v>
      </c>
      <c r="P6" s="9"/>
    </row>
    <row r="7" spans="1:16" ht="15">
      <c r="A7" s="12"/>
      <c r="B7" s="25">
        <v>312.3</v>
      </c>
      <c r="C7" s="20" t="s">
        <v>11</v>
      </c>
      <c r="D7" s="46">
        <v>29284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29284</v>
      </c>
      <c r="O7" s="47">
        <f t="shared" si="1"/>
        <v>9.748335552596538</v>
      </c>
      <c r="P7" s="9"/>
    </row>
    <row r="8" spans="1:16" ht="15">
      <c r="A8" s="12"/>
      <c r="B8" s="25">
        <v>312.41</v>
      </c>
      <c r="C8" s="20" t="s">
        <v>13</v>
      </c>
      <c r="D8" s="46">
        <v>150469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150469</v>
      </c>
      <c r="O8" s="47">
        <f t="shared" si="1"/>
        <v>50.089547270306255</v>
      </c>
      <c r="P8" s="9"/>
    </row>
    <row r="9" spans="1:16" ht="15">
      <c r="A9" s="12"/>
      <c r="B9" s="25">
        <v>312.42</v>
      </c>
      <c r="C9" s="20" t="s">
        <v>12</v>
      </c>
      <c r="D9" s="46">
        <v>94296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94296</v>
      </c>
      <c r="O9" s="47">
        <f t="shared" si="1"/>
        <v>31.390146471371505</v>
      </c>
      <c r="P9" s="9"/>
    </row>
    <row r="10" spans="1:16" ht="15">
      <c r="A10" s="12"/>
      <c r="B10" s="25">
        <v>312.52</v>
      </c>
      <c r="C10" s="20" t="s">
        <v>113</v>
      </c>
      <c r="D10" s="46">
        <v>22367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22367</v>
      </c>
      <c r="O10" s="47">
        <f t="shared" si="1"/>
        <v>7.445739014647137</v>
      </c>
      <c r="P10" s="9"/>
    </row>
    <row r="11" spans="1:16" ht="15">
      <c r="A11" s="12"/>
      <c r="B11" s="25">
        <v>314.1</v>
      </c>
      <c r="C11" s="20" t="s">
        <v>14</v>
      </c>
      <c r="D11" s="46">
        <v>258711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258711</v>
      </c>
      <c r="O11" s="47">
        <f t="shared" si="1"/>
        <v>86.12217043941412</v>
      </c>
      <c r="P11" s="9"/>
    </row>
    <row r="12" spans="1:16" ht="15">
      <c r="A12" s="12"/>
      <c r="B12" s="25">
        <v>314.4</v>
      </c>
      <c r="C12" s="20" t="s">
        <v>15</v>
      </c>
      <c r="D12" s="46">
        <v>3446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3446</v>
      </c>
      <c r="O12" s="47">
        <f t="shared" si="1"/>
        <v>1.1471371504660453</v>
      </c>
      <c r="P12" s="9"/>
    </row>
    <row r="13" spans="1:16" ht="15">
      <c r="A13" s="12"/>
      <c r="B13" s="25">
        <v>314.8</v>
      </c>
      <c r="C13" s="20" t="s">
        <v>16</v>
      </c>
      <c r="D13" s="46">
        <v>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722</v>
      </c>
      <c r="O13" s="47">
        <f t="shared" si="1"/>
        <v>0.2403462050599201</v>
      </c>
      <c r="P13" s="9"/>
    </row>
    <row r="14" spans="1:16" ht="15">
      <c r="A14" s="12"/>
      <c r="B14" s="25">
        <v>315</v>
      </c>
      <c r="C14" s="20" t="s">
        <v>114</v>
      </c>
      <c r="D14" s="46">
        <v>80573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80573</v>
      </c>
      <c r="O14" s="47">
        <f t="shared" si="1"/>
        <v>26.821904127829562</v>
      </c>
      <c r="P14" s="9"/>
    </row>
    <row r="15" spans="1:16" ht="15">
      <c r="A15" s="12"/>
      <c r="B15" s="25">
        <v>316</v>
      </c>
      <c r="C15" s="20" t="s">
        <v>115</v>
      </c>
      <c r="D15" s="46">
        <v>27725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27725</v>
      </c>
      <c r="O15" s="47">
        <f t="shared" si="1"/>
        <v>9.22936085219707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SUM(D17:D21)</f>
        <v>283035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51044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1">SUM(D16:M16)</f>
        <v>334079</v>
      </c>
      <c r="O16" s="45">
        <f t="shared" si="1"/>
        <v>111.21138482023969</v>
      </c>
      <c r="P16" s="10"/>
    </row>
    <row r="17" spans="1:16" ht="15">
      <c r="A17" s="12"/>
      <c r="B17" s="25">
        <v>322</v>
      </c>
      <c r="C17" s="20" t="s">
        <v>0</v>
      </c>
      <c r="D17" s="46">
        <v>25142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25142</v>
      </c>
      <c r="O17" s="47">
        <f t="shared" si="1"/>
        <v>8.369507323568575</v>
      </c>
      <c r="P17" s="9"/>
    </row>
    <row r="18" spans="1:16" ht="15">
      <c r="A18" s="12"/>
      <c r="B18" s="25">
        <v>323.1</v>
      </c>
      <c r="C18" s="20" t="s">
        <v>21</v>
      </c>
      <c r="D18" s="46">
        <v>236096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236096</v>
      </c>
      <c r="O18" s="47">
        <f t="shared" si="1"/>
        <v>78.59387483355526</v>
      </c>
      <c r="P18" s="9"/>
    </row>
    <row r="19" spans="1:16" ht="15">
      <c r="A19" s="12"/>
      <c r="B19" s="25">
        <v>323.2</v>
      </c>
      <c r="C19" s="20" t="s">
        <v>76</v>
      </c>
      <c r="D19" s="46">
        <v>18152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18152</v>
      </c>
      <c r="O19" s="47">
        <f t="shared" si="1"/>
        <v>6.042609853528629</v>
      </c>
      <c r="P19" s="9"/>
    </row>
    <row r="20" spans="1:16" ht="15">
      <c r="A20" s="12"/>
      <c r="B20" s="25">
        <v>323.4</v>
      </c>
      <c r="C20" s="20" t="s">
        <v>22</v>
      </c>
      <c r="D20" s="46">
        <v>3645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3645</v>
      </c>
      <c r="O20" s="47">
        <f t="shared" si="1"/>
        <v>1.2133821571238348</v>
      </c>
      <c r="P20" s="9"/>
    </row>
    <row r="21" spans="1:16" ht="15">
      <c r="A21" s="12"/>
      <c r="B21" s="25">
        <v>324.71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51044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51044</v>
      </c>
      <c r="O21" s="47">
        <f t="shared" si="1"/>
        <v>16.99201065246338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SUM(D23:D30)</f>
        <v>292495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60571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353066</v>
      </c>
      <c r="O22" s="45">
        <f t="shared" si="1"/>
        <v>117.53195739014647</v>
      </c>
      <c r="P22" s="10"/>
    </row>
    <row r="23" spans="1:16" ht="15">
      <c r="A23" s="12"/>
      <c r="B23" s="25">
        <v>331.35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54173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54173</v>
      </c>
      <c r="O23" s="47">
        <f t="shared" si="1"/>
        <v>18.033621837549934</v>
      </c>
      <c r="P23" s="9"/>
    </row>
    <row r="24" spans="1:16" ht="15">
      <c r="A24" s="12"/>
      <c r="B24" s="25">
        <v>334.2</v>
      </c>
      <c r="C24" s="20" t="s">
        <v>29</v>
      </c>
      <c r="D24" s="46">
        <v>7015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7015</v>
      </c>
      <c r="O24" s="47">
        <f t="shared" si="1"/>
        <v>2.335219707057257</v>
      </c>
      <c r="P24" s="9"/>
    </row>
    <row r="25" spans="1:16" ht="15">
      <c r="A25" s="12"/>
      <c r="B25" s="25">
        <v>334.35</v>
      </c>
      <c r="C25" s="20" t="s">
        <v>89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6398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6398</v>
      </c>
      <c r="O25" s="47">
        <f t="shared" si="1"/>
        <v>2.12982689747004</v>
      </c>
      <c r="P25" s="9"/>
    </row>
    <row r="26" spans="1:16" ht="15">
      <c r="A26" s="12"/>
      <c r="B26" s="25">
        <v>335.12</v>
      </c>
      <c r="C26" s="20" t="s">
        <v>117</v>
      </c>
      <c r="D26" s="46">
        <v>98355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98355</v>
      </c>
      <c r="O26" s="47">
        <f t="shared" si="1"/>
        <v>32.741344873501994</v>
      </c>
      <c r="P26" s="9"/>
    </row>
    <row r="27" spans="1:16" ht="15">
      <c r="A27" s="12"/>
      <c r="B27" s="25">
        <v>335.14</v>
      </c>
      <c r="C27" s="20" t="s">
        <v>118</v>
      </c>
      <c r="D27" s="46">
        <v>15575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15575</v>
      </c>
      <c r="O27" s="47">
        <f t="shared" si="1"/>
        <v>5.1847536617842875</v>
      </c>
      <c r="P27" s="9"/>
    </row>
    <row r="28" spans="1:16" ht="15">
      <c r="A28" s="12"/>
      <c r="B28" s="25">
        <v>335.15</v>
      </c>
      <c r="C28" s="20" t="s">
        <v>119</v>
      </c>
      <c r="D28" s="46">
        <v>538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538</v>
      </c>
      <c r="O28" s="47">
        <f t="shared" si="1"/>
        <v>0.17909454061251665</v>
      </c>
      <c r="P28" s="9"/>
    </row>
    <row r="29" spans="1:16" ht="15">
      <c r="A29" s="12"/>
      <c r="B29" s="25">
        <v>335.18</v>
      </c>
      <c r="C29" s="20" t="s">
        <v>120</v>
      </c>
      <c r="D29" s="46">
        <v>169298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169298</v>
      </c>
      <c r="O29" s="47">
        <f t="shared" si="1"/>
        <v>56.35752330226365</v>
      </c>
      <c r="P29" s="9"/>
    </row>
    <row r="30" spans="1:16" ht="15">
      <c r="A30" s="12"/>
      <c r="B30" s="25">
        <v>338</v>
      </c>
      <c r="C30" s="20" t="s">
        <v>90</v>
      </c>
      <c r="D30" s="46">
        <v>1714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1714</v>
      </c>
      <c r="O30" s="47">
        <f t="shared" si="1"/>
        <v>0.570572569906791</v>
      </c>
      <c r="P30" s="9"/>
    </row>
    <row r="31" spans="1:16" ht="15.75">
      <c r="A31" s="29" t="s">
        <v>40</v>
      </c>
      <c r="B31" s="30"/>
      <c r="C31" s="31"/>
      <c r="D31" s="32">
        <f aca="true" t="shared" si="6" ref="D31:M31">SUM(D32:D43)</f>
        <v>177610</v>
      </c>
      <c r="E31" s="32">
        <f t="shared" si="6"/>
        <v>3496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1645233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1826339</v>
      </c>
      <c r="O31" s="45">
        <f t="shared" si="1"/>
        <v>607.9690412782955</v>
      </c>
      <c r="P31" s="10"/>
    </row>
    <row r="32" spans="1:16" ht="15">
      <c r="A32" s="12"/>
      <c r="B32" s="25">
        <v>341.9</v>
      </c>
      <c r="C32" s="20" t="s">
        <v>134</v>
      </c>
      <c r="D32" s="46">
        <v>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3">SUM(D32:M32)</f>
        <v>400</v>
      </c>
      <c r="O32" s="47">
        <f t="shared" si="1"/>
        <v>0.13315579227696406</v>
      </c>
      <c r="P32" s="9"/>
    </row>
    <row r="33" spans="1:16" ht="15">
      <c r="A33" s="12"/>
      <c r="B33" s="25">
        <v>342.2</v>
      </c>
      <c r="C33" s="20" t="s">
        <v>42</v>
      </c>
      <c r="D33" s="46">
        <v>84000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84000</v>
      </c>
      <c r="O33" s="47">
        <f t="shared" si="1"/>
        <v>27.96271637816245</v>
      </c>
      <c r="P33" s="9"/>
    </row>
    <row r="34" spans="1:16" ht="15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456272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456272</v>
      </c>
      <c r="O34" s="47">
        <f t="shared" si="1"/>
        <v>151.88814913448735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369380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369380</v>
      </c>
      <c r="O35" s="47">
        <f t="shared" si="1"/>
        <v>122.96271637816245</v>
      </c>
      <c r="P35" s="9"/>
    </row>
    <row r="36" spans="1:16" ht="15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779673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779673</v>
      </c>
      <c r="O36" s="47">
        <f t="shared" si="1"/>
        <v>259.5449400798935</v>
      </c>
      <c r="P36" s="9"/>
    </row>
    <row r="37" spans="1:16" ht="15">
      <c r="A37" s="12"/>
      <c r="B37" s="25">
        <v>343.6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39908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39908</v>
      </c>
      <c r="O37" s="47">
        <f aca="true" t="shared" si="8" ref="O37:O57">(N37/O$59)</f>
        <v>13.284953395472703</v>
      </c>
      <c r="P37" s="9"/>
    </row>
    <row r="38" spans="1:16" ht="15">
      <c r="A38" s="12"/>
      <c r="B38" s="25">
        <v>343.8</v>
      </c>
      <c r="C38" s="20" t="s">
        <v>48</v>
      </c>
      <c r="D38" s="46">
        <v>19948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19948</v>
      </c>
      <c r="O38" s="47">
        <f t="shared" si="8"/>
        <v>6.640479360852197</v>
      </c>
      <c r="P38" s="9"/>
    </row>
    <row r="39" spans="1:16" ht="15">
      <c r="A39" s="12"/>
      <c r="B39" s="25">
        <v>344.9</v>
      </c>
      <c r="C39" s="20" t="s">
        <v>122</v>
      </c>
      <c r="D39" s="46">
        <v>28197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28197</v>
      </c>
      <c r="O39" s="47">
        <f t="shared" si="8"/>
        <v>9.386484687083888</v>
      </c>
      <c r="P39" s="9"/>
    </row>
    <row r="40" spans="1:16" ht="15">
      <c r="A40" s="12"/>
      <c r="B40" s="25">
        <v>347.1</v>
      </c>
      <c r="C40" s="20" t="s">
        <v>50</v>
      </c>
      <c r="D40" s="46">
        <v>37623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37623</v>
      </c>
      <c r="O40" s="47">
        <f t="shared" si="8"/>
        <v>12.524300932090545</v>
      </c>
      <c r="P40" s="9"/>
    </row>
    <row r="41" spans="1:16" ht="15">
      <c r="A41" s="12"/>
      <c r="B41" s="25">
        <v>347.3</v>
      </c>
      <c r="C41" s="20" t="s">
        <v>51</v>
      </c>
      <c r="D41" s="46">
        <v>1907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1907</v>
      </c>
      <c r="O41" s="47">
        <f t="shared" si="8"/>
        <v>0.6348202396804261</v>
      </c>
      <c r="P41" s="9"/>
    </row>
    <row r="42" spans="1:16" ht="15">
      <c r="A42" s="12"/>
      <c r="B42" s="25">
        <v>347.4</v>
      </c>
      <c r="C42" s="20" t="s">
        <v>135</v>
      </c>
      <c r="D42" s="46">
        <v>0</v>
      </c>
      <c r="E42" s="46">
        <v>3496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3496</v>
      </c>
      <c r="O42" s="47">
        <f t="shared" si="8"/>
        <v>1.1637816245006658</v>
      </c>
      <c r="P42" s="9"/>
    </row>
    <row r="43" spans="1:16" ht="15">
      <c r="A43" s="12"/>
      <c r="B43" s="25">
        <v>349</v>
      </c>
      <c r="C43" s="20" t="s">
        <v>1</v>
      </c>
      <c r="D43" s="46">
        <v>5535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5535</v>
      </c>
      <c r="O43" s="47">
        <f t="shared" si="8"/>
        <v>1.84254327563249</v>
      </c>
      <c r="P43" s="9"/>
    </row>
    <row r="44" spans="1:16" ht="15.75">
      <c r="A44" s="29" t="s">
        <v>41</v>
      </c>
      <c r="B44" s="30"/>
      <c r="C44" s="31"/>
      <c r="D44" s="32">
        <f aca="true" t="shared" si="9" ref="D44:M44">SUM(D45:D46)</f>
        <v>980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980</v>
      </c>
      <c r="O44" s="45">
        <f t="shared" si="8"/>
        <v>0.3262316910785619</v>
      </c>
      <c r="P44" s="10"/>
    </row>
    <row r="45" spans="1:16" ht="15">
      <c r="A45" s="13"/>
      <c r="B45" s="39">
        <v>351.9</v>
      </c>
      <c r="C45" s="21" t="s">
        <v>123</v>
      </c>
      <c r="D45" s="46">
        <v>205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205</v>
      </c>
      <c r="O45" s="47">
        <f t="shared" si="8"/>
        <v>0.06824234354194407</v>
      </c>
      <c r="P45" s="9"/>
    </row>
    <row r="46" spans="1:16" ht="15">
      <c r="A46" s="13"/>
      <c r="B46" s="39">
        <v>352</v>
      </c>
      <c r="C46" s="21" t="s">
        <v>56</v>
      </c>
      <c r="D46" s="46">
        <v>775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775</v>
      </c>
      <c r="O46" s="47">
        <f t="shared" si="8"/>
        <v>0.25798934753661784</v>
      </c>
      <c r="P46" s="9"/>
    </row>
    <row r="47" spans="1:16" ht="15.75">
      <c r="A47" s="29" t="s">
        <v>4</v>
      </c>
      <c r="B47" s="30"/>
      <c r="C47" s="31"/>
      <c r="D47" s="32">
        <f aca="true" t="shared" si="10" ref="D47:M47">SUM(D48:D56)</f>
        <v>41331</v>
      </c>
      <c r="E47" s="32">
        <f t="shared" si="10"/>
        <v>405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-7900</v>
      </c>
      <c r="J47" s="32">
        <f t="shared" si="10"/>
        <v>0</v>
      </c>
      <c r="K47" s="32">
        <f t="shared" si="10"/>
        <v>168367</v>
      </c>
      <c r="L47" s="32">
        <f t="shared" si="10"/>
        <v>0</v>
      </c>
      <c r="M47" s="32">
        <f t="shared" si="10"/>
        <v>0</v>
      </c>
      <c r="N47" s="32">
        <f>SUM(D47:M47)</f>
        <v>202203</v>
      </c>
      <c r="O47" s="45">
        <f t="shared" si="8"/>
        <v>67.3112516644474</v>
      </c>
      <c r="P47" s="10"/>
    </row>
    <row r="48" spans="1:16" ht="15">
      <c r="A48" s="12"/>
      <c r="B48" s="25">
        <v>361.1</v>
      </c>
      <c r="C48" s="20" t="s">
        <v>57</v>
      </c>
      <c r="D48" s="46">
        <v>12014</v>
      </c>
      <c r="E48" s="46">
        <v>1</v>
      </c>
      <c r="F48" s="46">
        <v>0</v>
      </c>
      <c r="G48" s="46">
        <v>0</v>
      </c>
      <c r="H48" s="46">
        <v>0</v>
      </c>
      <c r="I48" s="46">
        <v>4361</v>
      </c>
      <c r="J48" s="46">
        <v>0</v>
      </c>
      <c r="K48" s="46">
        <v>24760</v>
      </c>
      <c r="L48" s="46">
        <v>0</v>
      </c>
      <c r="M48" s="46">
        <v>0</v>
      </c>
      <c r="N48" s="46">
        <f>SUM(D48:M48)</f>
        <v>41136</v>
      </c>
      <c r="O48" s="47">
        <f t="shared" si="8"/>
        <v>13.693741677762983</v>
      </c>
      <c r="P48" s="9"/>
    </row>
    <row r="49" spans="1:16" ht="15">
      <c r="A49" s="12"/>
      <c r="B49" s="25">
        <v>361.2</v>
      </c>
      <c r="C49" s="20" t="s">
        <v>58</v>
      </c>
      <c r="D49" s="46">
        <v>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44203</v>
      </c>
      <c r="L49" s="46">
        <v>0</v>
      </c>
      <c r="M49" s="46">
        <v>0</v>
      </c>
      <c r="N49" s="46">
        <f aca="true" t="shared" si="11" ref="N49:N56">SUM(D49:M49)</f>
        <v>44204</v>
      </c>
      <c r="O49" s="47">
        <f t="shared" si="8"/>
        <v>14.715046604527297</v>
      </c>
      <c r="P49" s="9"/>
    </row>
    <row r="50" spans="1:16" ht="15">
      <c r="A50" s="12"/>
      <c r="B50" s="25">
        <v>361.3</v>
      </c>
      <c r="C50" s="20" t="s">
        <v>59</v>
      </c>
      <c r="D50" s="46">
        <v>-115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-271003</v>
      </c>
      <c r="L50" s="46">
        <v>0</v>
      </c>
      <c r="M50" s="46">
        <v>0</v>
      </c>
      <c r="N50" s="46">
        <f t="shared" si="11"/>
        <v>-271118</v>
      </c>
      <c r="O50" s="47">
        <f t="shared" si="8"/>
        <v>-90.25233022636485</v>
      </c>
      <c r="P50" s="9"/>
    </row>
    <row r="51" spans="1:16" ht="15">
      <c r="A51" s="12"/>
      <c r="B51" s="25">
        <v>361.4</v>
      </c>
      <c r="C51" s="20" t="s">
        <v>124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126615</v>
      </c>
      <c r="L51" s="46">
        <v>0</v>
      </c>
      <c r="M51" s="46">
        <v>0</v>
      </c>
      <c r="N51" s="46">
        <f t="shared" si="11"/>
        <v>126615</v>
      </c>
      <c r="O51" s="47">
        <f t="shared" si="8"/>
        <v>42.14880159786951</v>
      </c>
      <c r="P51" s="9"/>
    </row>
    <row r="52" spans="1:16" ht="15">
      <c r="A52" s="12"/>
      <c r="B52" s="25">
        <v>362</v>
      </c>
      <c r="C52" s="20" t="s">
        <v>61</v>
      </c>
      <c r="D52" s="46">
        <v>11933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11933</v>
      </c>
      <c r="O52" s="47">
        <f t="shared" si="8"/>
        <v>3.97237017310253</v>
      </c>
      <c r="P52" s="9"/>
    </row>
    <row r="53" spans="1:16" ht="15">
      <c r="A53" s="12"/>
      <c r="B53" s="25">
        <v>364</v>
      </c>
      <c r="C53" s="20" t="s">
        <v>131</v>
      </c>
      <c r="D53" s="46">
        <v>6000</v>
      </c>
      <c r="E53" s="46">
        <v>0</v>
      </c>
      <c r="F53" s="46">
        <v>0</v>
      </c>
      <c r="G53" s="46">
        <v>0</v>
      </c>
      <c r="H53" s="46">
        <v>0</v>
      </c>
      <c r="I53" s="46">
        <v>-36081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-30081</v>
      </c>
      <c r="O53" s="47">
        <f t="shared" si="8"/>
        <v>-10.01364846870839</v>
      </c>
      <c r="P53" s="9"/>
    </row>
    <row r="54" spans="1:16" ht="15">
      <c r="A54" s="12"/>
      <c r="B54" s="25">
        <v>366</v>
      </c>
      <c r="C54" s="20" t="s">
        <v>63</v>
      </c>
      <c r="D54" s="46">
        <v>3161</v>
      </c>
      <c r="E54" s="46">
        <v>404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3565</v>
      </c>
      <c r="O54" s="47">
        <f t="shared" si="8"/>
        <v>1.1867509986684421</v>
      </c>
      <c r="P54" s="9"/>
    </row>
    <row r="55" spans="1:16" ht="15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243792</v>
      </c>
      <c r="L55" s="46">
        <v>0</v>
      </c>
      <c r="M55" s="46">
        <v>0</v>
      </c>
      <c r="N55" s="46">
        <f t="shared" si="11"/>
        <v>243792</v>
      </c>
      <c r="O55" s="47">
        <f t="shared" si="8"/>
        <v>81.15579227696405</v>
      </c>
      <c r="P55" s="9"/>
    </row>
    <row r="56" spans="1:16" ht="15.75" thickBot="1">
      <c r="A56" s="12"/>
      <c r="B56" s="25">
        <v>369.9</v>
      </c>
      <c r="C56" s="20" t="s">
        <v>65</v>
      </c>
      <c r="D56" s="46">
        <v>8337</v>
      </c>
      <c r="E56" s="46">
        <v>0</v>
      </c>
      <c r="F56" s="46">
        <v>0</v>
      </c>
      <c r="G56" s="46">
        <v>0</v>
      </c>
      <c r="H56" s="46">
        <v>0</v>
      </c>
      <c r="I56" s="46">
        <v>23820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32157</v>
      </c>
      <c r="O56" s="47">
        <f t="shared" si="8"/>
        <v>10.704727030625833</v>
      </c>
      <c r="P56" s="9"/>
    </row>
    <row r="57" spans="1:119" ht="16.5" thickBot="1">
      <c r="A57" s="14" t="s">
        <v>53</v>
      </c>
      <c r="B57" s="23"/>
      <c r="C57" s="22"/>
      <c r="D57" s="15">
        <f>SUM(D5,D16,D22,D31,D44,D47)</f>
        <v>2343531</v>
      </c>
      <c r="E57" s="15">
        <f aca="true" t="shared" si="12" ref="E57:M57">SUM(E5,E16,E22,E31,E44,E47)</f>
        <v>3901</v>
      </c>
      <c r="F57" s="15">
        <f t="shared" si="12"/>
        <v>0</v>
      </c>
      <c r="G57" s="15">
        <f t="shared" si="12"/>
        <v>0</v>
      </c>
      <c r="H57" s="15">
        <f t="shared" si="12"/>
        <v>0</v>
      </c>
      <c r="I57" s="15">
        <f t="shared" si="12"/>
        <v>1748948</v>
      </c>
      <c r="J57" s="15">
        <f t="shared" si="12"/>
        <v>0</v>
      </c>
      <c r="K57" s="15">
        <f t="shared" si="12"/>
        <v>168367</v>
      </c>
      <c r="L57" s="15">
        <f t="shared" si="12"/>
        <v>0</v>
      </c>
      <c r="M57" s="15">
        <f t="shared" si="12"/>
        <v>0</v>
      </c>
      <c r="N57" s="15">
        <f>SUM(D57:M57)</f>
        <v>4264747</v>
      </c>
      <c r="O57" s="38">
        <f t="shared" si="8"/>
        <v>1419.689414114514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136</v>
      </c>
      <c r="M59" s="48"/>
      <c r="N59" s="48"/>
      <c r="O59" s="43">
        <v>3004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1546613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1546613</v>
      </c>
      <c r="O5" s="33">
        <f aca="true" t="shared" si="1" ref="O5:O36">(N5/O$64)</f>
        <v>522.3279297534617</v>
      </c>
      <c r="P5" s="6"/>
    </row>
    <row r="6" spans="1:16" ht="15">
      <c r="A6" s="12"/>
      <c r="B6" s="25">
        <v>311</v>
      </c>
      <c r="C6" s="20" t="s">
        <v>3</v>
      </c>
      <c r="D6" s="46">
        <v>873121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873121</v>
      </c>
      <c r="O6" s="47">
        <f t="shared" si="1"/>
        <v>294.87369132049986</v>
      </c>
      <c r="P6" s="9"/>
    </row>
    <row r="7" spans="1:16" ht="15">
      <c r="A7" s="12"/>
      <c r="B7" s="25">
        <v>312.3</v>
      </c>
      <c r="C7" s="20" t="s">
        <v>11</v>
      </c>
      <c r="D7" s="46">
        <v>23441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23441</v>
      </c>
      <c r="O7" s="47">
        <f t="shared" si="1"/>
        <v>7.9165822357311715</v>
      </c>
      <c r="P7" s="9"/>
    </row>
    <row r="8" spans="1:16" ht="15">
      <c r="A8" s="12"/>
      <c r="B8" s="25">
        <v>312.41</v>
      </c>
      <c r="C8" s="20" t="s">
        <v>13</v>
      </c>
      <c r="D8" s="46">
        <v>143130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143130</v>
      </c>
      <c r="O8" s="47">
        <f t="shared" si="1"/>
        <v>48.33839918946302</v>
      </c>
      <c r="P8" s="9"/>
    </row>
    <row r="9" spans="1:16" ht="15">
      <c r="A9" s="12"/>
      <c r="B9" s="25">
        <v>312.42</v>
      </c>
      <c r="C9" s="20" t="s">
        <v>12</v>
      </c>
      <c r="D9" s="46">
        <v>92043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92043</v>
      </c>
      <c r="O9" s="47">
        <f t="shared" si="1"/>
        <v>31.085106382978722</v>
      </c>
      <c r="P9" s="9"/>
    </row>
    <row r="10" spans="1:16" ht="15">
      <c r="A10" s="12"/>
      <c r="B10" s="25">
        <v>312.52</v>
      </c>
      <c r="C10" s="20" t="s">
        <v>113</v>
      </c>
      <c r="D10" s="46">
        <v>24244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24244</v>
      </c>
      <c r="O10" s="47">
        <f t="shared" si="1"/>
        <v>8.187774400540357</v>
      </c>
      <c r="P10" s="9"/>
    </row>
    <row r="11" spans="1:16" ht="15">
      <c r="A11" s="12"/>
      <c r="B11" s="25">
        <v>314.1</v>
      </c>
      <c r="C11" s="20" t="s">
        <v>14</v>
      </c>
      <c r="D11" s="46">
        <v>276356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276356</v>
      </c>
      <c r="O11" s="47">
        <f t="shared" si="1"/>
        <v>93.33198243836542</v>
      </c>
      <c r="P11" s="9"/>
    </row>
    <row r="12" spans="1:16" ht="15">
      <c r="A12" s="12"/>
      <c r="B12" s="25">
        <v>314.4</v>
      </c>
      <c r="C12" s="20" t="s">
        <v>15</v>
      </c>
      <c r="D12" s="46">
        <v>2578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2578</v>
      </c>
      <c r="O12" s="47">
        <f t="shared" si="1"/>
        <v>0.8706518068220196</v>
      </c>
      <c r="P12" s="9"/>
    </row>
    <row r="13" spans="1:16" ht="15">
      <c r="A13" s="12"/>
      <c r="B13" s="25">
        <v>314.8</v>
      </c>
      <c r="C13" s="20" t="s">
        <v>16</v>
      </c>
      <c r="D13" s="46">
        <v>705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705</v>
      </c>
      <c r="O13" s="47">
        <f t="shared" si="1"/>
        <v>0.23809523809523808</v>
      </c>
      <c r="P13" s="9"/>
    </row>
    <row r="14" spans="1:16" ht="15">
      <c r="A14" s="12"/>
      <c r="B14" s="25">
        <v>315</v>
      </c>
      <c r="C14" s="20" t="s">
        <v>114</v>
      </c>
      <c r="D14" s="46">
        <v>80762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80762</v>
      </c>
      <c r="O14" s="47">
        <f t="shared" si="1"/>
        <v>27.275244849712934</v>
      </c>
      <c r="P14" s="9"/>
    </row>
    <row r="15" spans="1:16" ht="15">
      <c r="A15" s="12"/>
      <c r="B15" s="25">
        <v>316</v>
      </c>
      <c r="C15" s="20" t="s">
        <v>115</v>
      </c>
      <c r="D15" s="46">
        <v>30233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30233</v>
      </c>
      <c r="O15" s="47">
        <f t="shared" si="1"/>
        <v>10.210401891252955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SUM(D17:D27)</f>
        <v>293465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72806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366271</v>
      </c>
      <c r="O16" s="45">
        <f t="shared" si="1"/>
        <v>123.6984126984127</v>
      </c>
      <c r="P16" s="10"/>
    </row>
    <row r="17" spans="1:16" ht="15">
      <c r="A17" s="12"/>
      <c r="B17" s="25">
        <v>322</v>
      </c>
      <c r="C17" s="20" t="s">
        <v>0</v>
      </c>
      <c r="D17" s="46">
        <v>30152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30152</v>
      </c>
      <c r="O17" s="47">
        <f t="shared" si="1"/>
        <v>10.183046268152651</v>
      </c>
      <c r="P17" s="9"/>
    </row>
    <row r="18" spans="1:16" ht="15">
      <c r="A18" s="12"/>
      <c r="B18" s="25">
        <v>323.1</v>
      </c>
      <c r="C18" s="20" t="s">
        <v>21</v>
      </c>
      <c r="D18" s="46">
        <v>241430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241430</v>
      </c>
      <c r="O18" s="47">
        <f t="shared" si="1"/>
        <v>81.53664302600473</v>
      </c>
      <c r="P18" s="9"/>
    </row>
    <row r="19" spans="1:16" ht="15">
      <c r="A19" s="12"/>
      <c r="B19" s="25">
        <v>323.2</v>
      </c>
      <c r="C19" s="20" t="s">
        <v>76</v>
      </c>
      <c r="D19" s="46">
        <v>17454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17454</v>
      </c>
      <c r="O19" s="47">
        <f t="shared" si="1"/>
        <v>5.894630192502533</v>
      </c>
      <c r="P19" s="9"/>
    </row>
    <row r="20" spans="1:16" ht="15">
      <c r="A20" s="12"/>
      <c r="B20" s="25">
        <v>323.4</v>
      </c>
      <c r="C20" s="20" t="s">
        <v>22</v>
      </c>
      <c r="D20" s="46">
        <v>2521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2521</v>
      </c>
      <c r="O20" s="47">
        <f t="shared" si="1"/>
        <v>0.8514015535292131</v>
      </c>
      <c r="P20" s="9"/>
    </row>
    <row r="21" spans="1:16" ht="15">
      <c r="A21" s="12"/>
      <c r="B21" s="25">
        <v>323.7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6.754474839581222</v>
      </c>
      <c r="P21" s="9"/>
    </row>
    <row r="22" spans="1:16" ht="15">
      <c r="A22" s="12"/>
      <c r="B22" s="25">
        <v>324.11</v>
      </c>
      <c r="C22" s="20" t="s">
        <v>23</v>
      </c>
      <c r="D22" s="46">
        <v>828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828</v>
      </c>
      <c r="O22" s="47">
        <f t="shared" si="1"/>
        <v>0.2796352583586626</v>
      </c>
      <c r="P22" s="9"/>
    </row>
    <row r="23" spans="1:16" ht="15">
      <c r="A23" s="12"/>
      <c r="B23" s="25">
        <v>324.21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50406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50406</v>
      </c>
      <c r="O23" s="47">
        <f t="shared" si="1"/>
        <v>17.023302938196554</v>
      </c>
      <c r="P23" s="9"/>
    </row>
    <row r="24" spans="1:16" ht="15">
      <c r="A24" s="12"/>
      <c r="B24" s="25">
        <v>324.31</v>
      </c>
      <c r="C24" s="20" t="s">
        <v>24</v>
      </c>
      <c r="D24" s="46">
        <v>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468</v>
      </c>
      <c r="O24" s="47">
        <f t="shared" si="1"/>
        <v>0.1580547112462006</v>
      </c>
      <c r="P24" s="9"/>
    </row>
    <row r="25" spans="1:16" ht="15">
      <c r="A25" s="12"/>
      <c r="B25" s="25">
        <v>324.41</v>
      </c>
      <c r="C25" s="20" t="s">
        <v>127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2400</v>
      </c>
      <c r="O25" s="47">
        <f t="shared" si="1"/>
        <v>0.8105369807497467</v>
      </c>
      <c r="P25" s="9"/>
    </row>
    <row r="26" spans="1:16" ht="15">
      <c r="A26" s="12"/>
      <c r="B26" s="25">
        <v>324.61</v>
      </c>
      <c r="C26" s="20" t="s">
        <v>25</v>
      </c>
      <c r="D26" s="46">
        <v>400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400</v>
      </c>
      <c r="O26" s="47">
        <f t="shared" si="1"/>
        <v>0.13508949679162446</v>
      </c>
      <c r="P26" s="9"/>
    </row>
    <row r="27" spans="1:16" ht="15">
      <c r="A27" s="12"/>
      <c r="B27" s="25">
        <v>324.71</v>
      </c>
      <c r="C27" s="20" t="s">
        <v>26</v>
      </c>
      <c r="D27" s="46">
        <v>212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212</v>
      </c>
      <c r="O27" s="47">
        <f t="shared" si="1"/>
        <v>0.07159743329956096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SUM(D29:D38)</f>
        <v>288099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152424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aca="true" t="shared" si="6" ref="N28:N39">SUM(D28:M28)</f>
        <v>440523</v>
      </c>
      <c r="O28" s="45">
        <f t="shared" si="1"/>
        <v>148.77507598784194</v>
      </c>
      <c r="P28" s="10"/>
    </row>
    <row r="29" spans="1:16" ht="15">
      <c r="A29" s="12"/>
      <c r="B29" s="25">
        <v>334.2</v>
      </c>
      <c r="C29" s="20" t="s">
        <v>29</v>
      </c>
      <c r="D29" s="46">
        <v>3712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3712</v>
      </c>
      <c r="O29" s="47">
        <f t="shared" si="1"/>
        <v>1.253630530226275</v>
      </c>
      <c r="P29" s="9"/>
    </row>
    <row r="30" spans="1:16" ht="15">
      <c r="A30" s="12"/>
      <c r="B30" s="25">
        <v>334.31</v>
      </c>
      <c r="C30" s="20" t="s">
        <v>128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136860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136860</v>
      </c>
      <c r="O30" s="47">
        <f t="shared" si="1"/>
        <v>46.22087132725431</v>
      </c>
      <c r="P30" s="9"/>
    </row>
    <row r="31" spans="1:16" ht="15">
      <c r="A31" s="12"/>
      <c r="B31" s="25">
        <v>334.35</v>
      </c>
      <c r="C31" s="20" t="s">
        <v>89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15564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15564</v>
      </c>
      <c r="O31" s="47">
        <f t="shared" si="1"/>
        <v>5.256332320162107</v>
      </c>
      <c r="P31" s="9"/>
    </row>
    <row r="32" spans="1:16" ht="15">
      <c r="A32" s="12"/>
      <c r="B32" s="25">
        <v>334.5</v>
      </c>
      <c r="C32" s="20" t="s">
        <v>79</v>
      </c>
      <c r="D32" s="46">
        <v>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7500</v>
      </c>
      <c r="O32" s="47">
        <f t="shared" si="1"/>
        <v>2.5329280648429586</v>
      </c>
      <c r="P32" s="9"/>
    </row>
    <row r="33" spans="1:16" ht="15">
      <c r="A33" s="12"/>
      <c r="B33" s="25">
        <v>335.12</v>
      </c>
      <c r="C33" s="20" t="s">
        <v>117</v>
      </c>
      <c r="D33" s="46">
        <v>92926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92926</v>
      </c>
      <c r="O33" s="47">
        <f t="shared" si="1"/>
        <v>31.383316447146235</v>
      </c>
      <c r="P33" s="9"/>
    </row>
    <row r="34" spans="1:16" ht="15">
      <c r="A34" s="12"/>
      <c r="B34" s="25">
        <v>335.14</v>
      </c>
      <c r="C34" s="20" t="s">
        <v>118</v>
      </c>
      <c r="D34" s="46">
        <v>14184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14184</v>
      </c>
      <c r="O34" s="47">
        <f t="shared" si="1"/>
        <v>4.7902735562310035</v>
      </c>
      <c r="P34" s="9"/>
    </row>
    <row r="35" spans="1:16" ht="15">
      <c r="A35" s="12"/>
      <c r="B35" s="25">
        <v>335.15</v>
      </c>
      <c r="C35" s="20" t="s">
        <v>119</v>
      </c>
      <c r="D35" s="46">
        <v>322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322</v>
      </c>
      <c r="O35" s="47">
        <f t="shared" si="1"/>
        <v>0.10874704491725769</v>
      </c>
      <c r="P35" s="9"/>
    </row>
    <row r="36" spans="1:16" ht="15">
      <c r="A36" s="12"/>
      <c r="B36" s="25">
        <v>335.18</v>
      </c>
      <c r="C36" s="20" t="s">
        <v>120</v>
      </c>
      <c r="D36" s="46">
        <v>162870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162870</v>
      </c>
      <c r="O36" s="47">
        <f t="shared" si="1"/>
        <v>55.00506585612968</v>
      </c>
      <c r="P36" s="9"/>
    </row>
    <row r="37" spans="1:16" ht="15">
      <c r="A37" s="12"/>
      <c r="B37" s="25">
        <v>337.9</v>
      </c>
      <c r="C37" s="20" t="s">
        <v>129</v>
      </c>
      <c r="D37" s="46">
        <v>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5000</v>
      </c>
      <c r="O37" s="47">
        <f aca="true" t="shared" si="7" ref="O37:O62">(N37/O$64)</f>
        <v>1.6886187098953056</v>
      </c>
      <c r="P37" s="9"/>
    </row>
    <row r="38" spans="1:16" ht="15">
      <c r="A38" s="12"/>
      <c r="B38" s="25">
        <v>338</v>
      </c>
      <c r="C38" s="20" t="s">
        <v>90</v>
      </c>
      <c r="D38" s="46">
        <v>1585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1585</v>
      </c>
      <c r="O38" s="47">
        <f t="shared" si="7"/>
        <v>0.5352921310368118</v>
      </c>
      <c r="P38" s="9"/>
    </row>
    <row r="39" spans="1:16" ht="15.75">
      <c r="A39" s="29" t="s">
        <v>40</v>
      </c>
      <c r="B39" s="30"/>
      <c r="C39" s="31"/>
      <c r="D39" s="32">
        <f aca="true" t="shared" si="8" ref="D39:M39">SUM(D40:D49)</f>
        <v>347922</v>
      </c>
      <c r="E39" s="32">
        <f t="shared" si="8"/>
        <v>9967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1619465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1977354</v>
      </c>
      <c r="O39" s="45">
        <f t="shared" si="7"/>
        <v>667.7993920972644</v>
      </c>
      <c r="P39" s="10"/>
    </row>
    <row r="40" spans="1:16" ht="15">
      <c r="A40" s="12"/>
      <c r="B40" s="25">
        <v>342.2</v>
      </c>
      <c r="C40" s="20" t="s">
        <v>42</v>
      </c>
      <c r="D40" s="46">
        <v>259853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9">SUM(D40:M40)</f>
        <v>259853</v>
      </c>
      <c r="O40" s="47">
        <f t="shared" si="7"/>
        <v>87.75852752448498</v>
      </c>
      <c r="P40" s="9"/>
    </row>
    <row r="41" spans="1:16" ht="15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466855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466855</v>
      </c>
      <c r="O41" s="47">
        <f t="shared" si="7"/>
        <v>157.66801756163457</v>
      </c>
      <c r="P41" s="9"/>
    </row>
    <row r="42" spans="1:16" ht="15">
      <c r="A42" s="12"/>
      <c r="B42" s="25">
        <v>343.4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339083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339083</v>
      </c>
      <c r="O42" s="47">
        <f t="shared" si="7"/>
        <v>114.51637960148598</v>
      </c>
      <c r="P42" s="9"/>
    </row>
    <row r="43" spans="1:16" ht="15">
      <c r="A43" s="12"/>
      <c r="B43" s="25">
        <v>343.5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774966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774966</v>
      </c>
      <c r="O43" s="47">
        <f t="shared" si="7"/>
        <v>261.7244174265451</v>
      </c>
      <c r="P43" s="9"/>
    </row>
    <row r="44" spans="1:16" ht="15">
      <c r="A44" s="12"/>
      <c r="B44" s="25">
        <v>343.6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38561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38561</v>
      </c>
      <c r="O44" s="47">
        <f t="shared" si="7"/>
        <v>13.022965214454576</v>
      </c>
      <c r="P44" s="9"/>
    </row>
    <row r="45" spans="1:16" ht="15">
      <c r="A45" s="12"/>
      <c r="B45" s="25">
        <v>343.8</v>
      </c>
      <c r="C45" s="20" t="s">
        <v>48</v>
      </c>
      <c r="D45" s="46">
        <v>14342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14342</v>
      </c>
      <c r="O45" s="47">
        <f t="shared" si="7"/>
        <v>4.843633907463695</v>
      </c>
      <c r="P45" s="9"/>
    </row>
    <row r="46" spans="1:16" ht="15">
      <c r="A46" s="12"/>
      <c r="B46" s="25">
        <v>343.9</v>
      </c>
      <c r="C46" s="20" t="s">
        <v>130</v>
      </c>
      <c r="D46" s="46">
        <v>28033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28033</v>
      </c>
      <c r="O46" s="47">
        <f t="shared" si="7"/>
        <v>9.46740965889902</v>
      </c>
      <c r="P46" s="9"/>
    </row>
    <row r="47" spans="1:16" ht="15">
      <c r="A47" s="12"/>
      <c r="B47" s="25">
        <v>347.1</v>
      </c>
      <c r="C47" s="20" t="s">
        <v>50</v>
      </c>
      <c r="D47" s="46">
        <v>38350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38350</v>
      </c>
      <c r="O47" s="47">
        <f t="shared" si="7"/>
        <v>12.951705504896994</v>
      </c>
      <c r="P47" s="9"/>
    </row>
    <row r="48" spans="1:16" ht="15">
      <c r="A48" s="12"/>
      <c r="B48" s="25">
        <v>347.3</v>
      </c>
      <c r="C48" s="20" t="s">
        <v>51</v>
      </c>
      <c r="D48" s="46">
        <v>2056</v>
      </c>
      <c r="E48" s="46">
        <v>9967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12023</v>
      </c>
      <c r="O48" s="47">
        <f t="shared" si="7"/>
        <v>4.060452549814252</v>
      </c>
      <c r="P48" s="9"/>
    </row>
    <row r="49" spans="1:16" ht="15">
      <c r="A49" s="12"/>
      <c r="B49" s="25">
        <v>349</v>
      </c>
      <c r="C49" s="20" t="s">
        <v>1</v>
      </c>
      <c r="D49" s="46">
        <v>5288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5288</v>
      </c>
      <c r="O49" s="47">
        <f t="shared" si="7"/>
        <v>1.7858831475852752</v>
      </c>
      <c r="P49" s="9"/>
    </row>
    <row r="50" spans="1:16" ht="15.75">
      <c r="A50" s="29" t="s">
        <v>41</v>
      </c>
      <c r="B50" s="30"/>
      <c r="C50" s="31"/>
      <c r="D50" s="32">
        <f aca="true" t="shared" si="10" ref="D50:M50">SUM(D51:D52)</f>
        <v>1469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1469</v>
      </c>
      <c r="O50" s="45">
        <f t="shared" si="7"/>
        <v>0.4961161769672408</v>
      </c>
      <c r="P50" s="10"/>
    </row>
    <row r="51" spans="1:16" ht="15">
      <c r="A51" s="13"/>
      <c r="B51" s="39">
        <v>351.1</v>
      </c>
      <c r="C51" s="21" t="s">
        <v>55</v>
      </c>
      <c r="D51" s="46">
        <v>277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277</v>
      </c>
      <c r="O51" s="47">
        <f t="shared" si="7"/>
        <v>0.09354947652819993</v>
      </c>
      <c r="P51" s="9"/>
    </row>
    <row r="52" spans="1:16" ht="15">
      <c r="A52" s="13"/>
      <c r="B52" s="39">
        <v>352</v>
      </c>
      <c r="C52" s="21" t="s">
        <v>56</v>
      </c>
      <c r="D52" s="46">
        <v>1192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1192</v>
      </c>
      <c r="O52" s="47">
        <f t="shared" si="7"/>
        <v>0.40256670043904086</v>
      </c>
      <c r="P52" s="9"/>
    </row>
    <row r="53" spans="1:16" ht="15.75">
      <c r="A53" s="29" t="s">
        <v>4</v>
      </c>
      <c r="B53" s="30"/>
      <c r="C53" s="31"/>
      <c r="D53" s="32">
        <f aca="true" t="shared" si="11" ref="D53:M53">SUM(D54:D61)</f>
        <v>37923</v>
      </c>
      <c r="E53" s="32">
        <f t="shared" si="11"/>
        <v>8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16354</v>
      </c>
      <c r="J53" s="32">
        <f t="shared" si="11"/>
        <v>0</v>
      </c>
      <c r="K53" s="32">
        <f t="shared" si="11"/>
        <v>582203</v>
      </c>
      <c r="L53" s="32">
        <f t="shared" si="11"/>
        <v>0</v>
      </c>
      <c r="M53" s="32">
        <f t="shared" si="11"/>
        <v>0</v>
      </c>
      <c r="N53" s="32">
        <f>SUM(D53:M53)</f>
        <v>636488</v>
      </c>
      <c r="O53" s="45">
        <f t="shared" si="7"/>
        <v>214.95710908476866</v>
      </c>
      <c r="P53" s="10"/>
    </row>
    <row r="54" spans="1:16" ht="15">
      <c r="A54" s="12"/>
      <c r="B54" s="25">
        <v>361.1</v>
      </c>
      <c r="C54" s="20" t="s">
        <v>57</v>
      </c>
      <c r="D54" s="46">
        <v>11429</v>
      </c>
      <c r="E54" s="46">
        <v>8</v>
      </c>
      <c r="F54" s="46">
        <v>0</v>
      </c>
      <c r="G54" s="46">
        <v>0</v>
      </c>
      <c r="H54" s="46">
        <v>0</v>
      </c>
      <c r="I54" s="46">
        <v>7161</v>
      </c>
      <c r="J54" s="46">
        <v>0</v>
      </c>
      <c r="K54" s="46">
        <v>28086</v>
      </c>
      <c r="L54" s="46">
        <v>0</v>
      </c>
      <c r="M54" s="46">
        <v>0</v>
      </c>
      <c r="N54" s="46">
        <f>SUM(D54:M54)</f>
        <v>46684</v>
      </c>
      <c r="O54" s="47">
        <f t="shared" si="7"/>
        <v>15.76629517055049</v>
      </c>
      <c r="P54" s="9"/>
    </row>
    <row r="55" spans="1:16" ht="15">
      <c r="A55" s="12"/>
      <c r="B55" s="25">
        <v>361.2</v>
      </c>
      <c r="C55" s="20" t="s">
        <v>58</v>
      </c>
      <c r="D55" s="46">
        <v>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36634</v>
      </c>
      <c r="L55" s="46">
        <v>0</v>
      </c>
      <c r="M55" s="46">
        <v>0</v>
      </c>
      <c r="N55" s="46">
        <f aca="true" t="shared" si="12" ref="N55:N61">SUM(D55:M55)</f>
        <v>36638</v>
      </c>
      <c r="O55" s="47">
        <f t="shared" si="7"/>
        <v>12.373522458628841</v>
      </c>
      <c r="P55" s="9"/>
    </row>
    <row r="56" spans="1:16" ht="15">
      <c r="A56" s="12"/>
      <c r="B56" s="25">
        <v>361.3</v>
      </c>
      <c r="C56" s="20" t="s">
        <v>59</v>
      </c>
      <c r="D56" s="46">
        <v>-1495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255202</v>
      </c>
      <c r="L56" s="46">
        <v>0</v>
      </c>
      <c r="M56" s="46">
        <v>0</v>
      </c>
      <c r="N56" s="46">
        <f t="shared" si="12"/>
        <v>253707</v>
      </c>
      <c r="O56" s="47">
        <f t="shared" si="7"/>
        <v>85.68287740628166</v>
      </c>
      <c r="P56" s="9"/>
    </row>
    <row r="57" spans="1:16" ht="15">
      <c r="A57" s="12"/>
      <c r="B57" s="25">
        <v>361.4</v>
      </c>
      <c r="C57" s="20" t="s">
        <v>124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40109</v>
      </c>
      <c r="L57" s="46">
        <v>0</v>
      </c>
      <c r="M57" s="46">
        <v>0</v>
      </c>
      <c r="N57" s="46">
        <f t="shared" si="12"/>
        <v>40109</v>
      </c>
      <c r="O57" s="47">
        <f t="shared" si="7"/>
        <v>13.545761567038163</v>
      </c>
      <c r="P57" s="9"/>
    </row>
    <row r="58" spans="1:16" ht="15">
      <c r="A58" s="12"/>
      <c r="B58" s="25">
        <v>362</v>
      </c>
      <c r="C58" s="20" t="s">
        <v>61</v>
      </c>
      <c r="D58" s="46">
        <v>11424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11424</v>
      </c>
      <c r="O58" s="47">
        <f t="shared" si="7"/>
        <v>3.858156028368794</v>
      </c>
      <c r="P58" s="9"/>
    </row>
    <row r="59" spans="1:16" ht="15">
      <c r="A59" s="12"/>
      <c r="B59" s="25">
        <v>364</v>
      </c>
      <c r="C59" s="20" t="s">
        <v>131</v>
      </c>
      <c r="D59" s="46">
        <v>3076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3076</v>
      </c>
      <c r="O59" s="47">
        <f t="shared" si="7"/>
        <v>1.038838230327592</v>
      </c>
      <c r="P59" s="9"/>
    </row>
    <row r="60" spans="1:16" ht="15">
      <c r="A60" s="12"/>
      <c r="B60" s="25">
        <v>368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222165</v>
      </c>
      <c r="L60" s="46">
        <v>0</v>
      </c>
      <c r="M60" s="46">
        <v>0</v>
      </c>
      <c r="N60" s="46">
        <f t="shared" si="12"/>
        <v>222165</v>
      </c>
      <c r="O60" s="47">
        <f t="shared" si="7"/>
        <v>75.03039513677811</v>
      </c>
      <c r="P60" s="9"/>
    </row>
    <row r="61" spans="1:16" ht="15.75" thickBot="1">
      <c r="A61" s="12"/>
      <c r="B61" s="25">
        <v>369.9</v>
      </c>
      <c r="C61" s="20" t="s">
        <v>65</v>
      </c>
      <c r="D61" s="46">
        <v>13485</v>
      </c>
      <c r="E61" s="46">
        <v>0</v>
      </c>
      <c r="F61" s="46">
        <v>0</v>
      </c>
      <c r="G61" s="46">
        <v>0</v>
      </c>
      <c r="H61" s="46">
        <v>0</v>
      </c>
      <c r="I61" s="46">
        <v>9193</v>
      </c>
      <c r="J61" s="46">
        <v>0</v>
      </c>
      <c r="K61" s="46">
        <v>7</v>
      </c>
      <c r="L61" s="46">
        <v>0</v>
      </c>
      <c r="M61" s="46">
        <v>0</v>
      </c>
      <c r="N61" s="46">
        <f t="shared" si="12"/>
        <v>22685</v>
      </c>
      <c r="O61" s="47">
        <f t="shared" si="7"/>
        <v>7.661263086795001</v>
      </c>
      <c r="P61" s="9"/>
    </row>
    <row r="62" spans="1:119" ht="16.5" thickBot="1">
      <c r="A62" s="14" t="s">
        <v>53</v>
      </c>
      <c r="B62" s="23"/>
      <c r="C62" s="22"/>
      <c r="D62" s="15">
        <f>SUM(D5,D16,D28,D39,D50,D53)</f>
        <v>2515491</v>
      </c>
      <c r="E62" s="15">
        <f aca="true" t="shared" si="13" ref="E62:M62">SUM(E5,E16,E28,E39,E50,E53)</f>
        <v>9975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1861049</v>
      </c>
      <c r="J62" s="15">
        <f t="shared" si="13"/>
        <v>0</v>
      </c>
      <c r="K62" s="15">
        <f t="shared" si="13"/>
        <v>582203</v>
      </c>
      <c r="L62" s="15">
        <f t="shared" si="13"/>
        <v>0</v>
      </c>
      <c r="M62" s="15">
        <f t="shared" si="13"/>
        <v>0</v>
      </c>
      <c r="N62" s="15">
        <f>SUM(D62:M62)</f>
        <v>4968718</v>
      </c>
      <c r="O62" s="38">
        <f t="shared" si="7"/>
        <v>1678.0540357987165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132</v>
      </c>
      <c r="M64" s="48"/>
      <c r="N64" s="48"/>
      <c r="O64" s="43">
        <v>2961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67</v>
      </c>
      <c r="F4" s="34" t="s">
        <v>68</v>
      </c>
      <c r="G4" s="34" t="s">
        <v>69</v>
      </c>
      <c r="H4" s="34" t="s">
        <v>6</v>
      </c>
      <c r="I4" s="34" t="s">
        <v>7</v>
      </c>
      <c r="J4" s="35" t="s">
        <v>70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1521718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1521718</v>
      </c>
      <c r="O5" s="33">
        <f aca="true" t="shared" si="1" ref="O5:O36">(N5/O$63)</f>
        <v>513.920297196893</v>
      </c>
      <c r="P5" s="6"/>
    </row>
    <row r="6" spans="1:16" ht="15">
      <c r="A6" s="12"/>
      <c r="B6" s="25">
        <v>311</v>
      </c>
      <c r="C6" s="20" t="s">
        <v>3</v>
      </c>
      <c r="D6" s="46">
        <v>870032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870032</v>
      </c>
      <c r="O6" s="47">
        <f t="shared" si="1"/>
        <v>293.8304626815265</v>
      </c>
      <c r="P6" s="9"/>
    </row>
    <row r="7" spans="1:16" ht="15">
      <c r="A7" s="12"/>
      <c r="B7" s="25">
        <v>312.3</v>
      </c>
      <c r="C7" s="20" t="s">
        <v>11</v>
      </c>
      <c r="D7" s="46">
        <v>26848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26848</v>
      </c>
      <c r="O7" s="47">
        <f t="shared" si="1"/>
        <v>9.067207024653833</v>
      </c>
      <c r="P7" s="9"/>
    </row>
    <row r="8" spans="1:16" ht="15">
      <c r="A8" s="12"/>
      <c r="B8" s="25">
        <v>312.41</v>
      </c>
      <c r="C8" s="20" t="s">
        <v>13</v>
      </c>
      <c r="D8" s="46">
        <v>137802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137802</v>
      </c>
      <c r="O8" s="47">
        <f t="shared" si="1"/>
        <v>46.53900709219858</v>
      </c>
      <c r="P8" s="9"/>
    </row>
    <row r="9" spans="1:16" ht="15">
      <c r="A9" s="12"/>
      <c r="B9" s="25">
        <v>312.42</v>
      </c>
      <c r="C9" s="20" t="s">
        <v>12</v>
      </c>
      <c r="D9" s="46">
        <v>85701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85701</v>
      </c>
      <c r="O9" s="47">
        <f t="shared" si="1"/>
        <v>28.94326241134752</v>
      </c>
      <c r="P9" s="9"/>
    </row>
    <row r="10" spans="1:16" ht="15">
      <c r="A10" s="12"/>
      <c r="B10" s="25">
        <v>312.52</v>
      </c>
      <c r="C10" s="20" t="s">
        <v>113</v>
      </c>
      <c r="D10" s="46">
        <v>24244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24244</v>
      </c>
      <c r="O10" s="47">
        <f t="shared" si="1"/>
        <v>8.187774400540357</v>
      </c>
      <c r="P10" s="9"/>
    </row>
    <row r="11" spans="1:16" ht="15">
      <c r="A11" s="12"/>
      <c r="B11" s="25">
        <v>314.1</v>
      </c>
      <c r="C11" s="20" t="s">
        <v>14</v>
      </c>
      <c r="D11" s="46">
        <v>243190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243190</v>
      </c>
      <c r="O11" s="47">
        <f t="shared" si="1"/>
        <v>82.13103681188788</v>
      </c>
      <c r="P11" s="9"/>
    </row>
    <row r="12" spans="1:16" ht="15">
      <c r="A12" s="12"/>
      <c r="B12" s="25">
        <v>314.4</v>
      </c>
      <c r="C12" s="20" t="s">
        <v>15</v>
      </c>
      <c r="D12" s="46">
        <v>1537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1537</v>
      </c>
      <c r="O12" s="47">
        <f t="shared" si="1"/>
        <v>0.519081391421817</v>
      </c>
      <c r="P12" s="9"/>
    </row>
    <row r="13" spans="1:16" ht="15">
      <c r="A13" s="12"/>
      <c r="B13" s="25">
        <v>314.8</v>
      </c>
      <c r="C13" s="20" t="s">
        <v>16</v>
      </c>
      <c r="D13" s="46">
        <v>1175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1175</v>
      </c>
      <c r="O13" s="47">
        <f t="shared" si="1"/>
        <v>0.3968253968253968</v>
      </c>
      <c r="P13" s="9"/>
    </row>
    <row r="14" spans="1:16" ht="15">
      <c r="A14" s="12"/>
      <c r="B14" s="25">
        <v>315</v>
      </c>
      <c r="C14" s="20" t="s">
        <v>114</v>
      </c>
      <c r="D14" s="46">
        <v>105632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105632</v>
      </c>
      <c r="O14" s="47">
        <f t="shared" si="1"/>
        <v>35.67443431273219</v>
      </c>
      <c r="P14" s="9"/>
    </row>
    <row r="15" spans="1:16" ht="15">
      <c r="A15" s="12"/>
      <c r="B15" s="25">
        <v>316</v>
      </c>
      <c r="C15" s="20" t="s">
        <v>115</v>
      </c>
      <c r="D15" s="46">
        <v>24628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24628</v>
      </c>
      <c r="O15" s="47">
        <f t="shared" si="1"/>
        <v>8.317460317460318</v>
      </c>
      <c r="P15" s="9"/>
    </row>
    <row r="16" spans="1:16" ht="15">
      <c r="A16" s="12"/>
      <c r="B16" s="25">
        <v>319</v>
      </c>
      <c r="C16" s="20" t="s">
        <v>19</v>
      </c>
      <c r="D16" s="46">
        <v>929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929</v>
      </c>
      <c r="O16" s="47">
        <f t="shared" si="1"/>
        <v>0.3137453562985478</v>
      </c>
      <c r="P16" s="9"/>
    </row>
    <row r="17" spans="1:16" ht="15.75">
      <c r="A17" s="29" t="s">
        <v>20</v>
      </c>
      <c r="B17" s="30"/>
      <c r="C17" s="31"/>
      <c r="D17" s="32">
        <f aca="true" t="shared" si="3" ref="D17:M17">SUM(D18:D23)</f>
        <v>250297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71192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7">SUM(D17:M17)</f>
        <v>321489</v>
      </c>
      <c r="O17" s="45">
        <f t="shared" si="1"/>
        <v>108.57446808510639</v>
      </c>
      <c r="P17" s="10"/>
    </row>
    <row r="18" spans="1:16" ht="15">
      <c r="A18" s="12"/>
      <c r="B18" s="25">
        <v>322</v>
      </c>
      <c r="C18" s="20" t="s">
        <v>0</v>
      </c>
      <c r="D18" s="46">
        <v>22269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22269</v>
      </c>
      <c r="O18" s="47">
        <f t="shared" si="1"/>
        <v>7.520770010131712</v>
      </c>
      <c r="P18" s="9"/>
    </row>
    <row r="19" spans="1:16" ht="15">
      <c r="A19" s="12"/>
      <c r="B19" s="25">
        <v>323.1</v>
      </c>
      <c r="C19" s="20" t="s">
        <v>21</v>
      </c>
      <c r="D19" s="46">
        <v>210308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210308</v>
      </c>
      <c r="O19" s="47">
        <f t="shared" si="1"/>
        <v>71.02600472813239</v>
      </c>
      <c r="P19" s="9"/>
    </row>
    <row r="20" spans="1:16" ht="15">
      <c r="A20" s="12"/>
      <c r="B20" s="25">
        <v>323.2</v>
      </c>
      <c r="C20" s="20" t="s">
        <v>76</v>
      </c>
      <c r="D20" s="46">
        <v>16783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16783</v>
      </c>
      <c r="O20" s="47">
        <f t="shared" si="1"/>
        <v>5.668017561634583</v>
      </c>
      <c r="P20" s="9"/>
    </row>
    <row r="21" spans="1:16" ht="15">
      <c r="A21" s="12"/>
      <c r="B21" s="25">
        <v>323.4</v>
      </c>
      <c r="C21" s="20" t="s">
        <v>22</v>
      </c>
      <c r="D21" s="46">
        <v>937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937</v>
      </c>
      <c r="O21" s="47">
        <f t="shared" si="1"/>
        <v>0.31644714623438025</v>
      </c>
      <c r="P21" s="9"/>
    </row>
    <row r="22" spans="1:16" ht="15">
      <c r="A22" s="12"/>
      <c r="B22" s="25">
        <v>323.7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</v>
      </c>
      <c r="O22" s="47">
        <f t="shared" si="1"/>
        <v>6.754474839581222</v>
      </c>
      <c r="P22" s="9"/>
    </row>
    <row r="23" spans="1:16" ht="15">
      <c r="A23" s="12"/>
      <c r="B23" s="25">
        <v>324.22</v>
      </c>
      <c r="C23" s="20" t="s">
        <v>116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51192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51192</v>
      </c>
      <c r="O23" s="47">
        <f t="shared" si="1"/>
        <v>17.288753799392097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SUM(D25:D34)</f>
        <v>403643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1383822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1787465</v>
      </c>
      <c r="O24" s="45">
        <f t="shared" si="1"/>
        <v>603.6693684566025</v>
      </c>
      <c r="P24" s="10"/>
    </row>
    <row r="25" spans="1:16" ht="15">
      <c r="A25" s="12"/>
      <c r="B25" s="25">
        <v>331.35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1374631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1374631</v>
      </c>
      <c r="O25" s="47">
        <f t="shared" si="1"/>
        <v>464.24552516041877</v>
      </c>
      <c r="P25" s="9"/>
    </row>
    <row r="26" spans="1:16" ht="15">
      <c r="A26" s="12"/>
      <c r="B26" s="25">
        <v>334.2</v>
      </c>
      <c r="C26" s="20" t="s">
        <v>29</v>
      </c>
      <c r="D26" s="46">
        <v>4605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4605</v>
      </c>
      <c r="O26" s="47">
        <f t="shared" si="1"/>
        <v>1.5552178318135765</v>
      </c>
      <c r="P26" s="9"/>
    </row>
    <row r="27" spans="1:16" ht="15">
      <c r="A27" s="12"/>
      <c r="B27" s="25">
        <v>334.35</v>
      </c>
      <c r="C27" s="20" t="s">
        <v>89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9191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9191</v>
      </c>
      <c r="O27" s="47">
        <f t="shared" si="1"/>
        <v>3.104018912529551</v>
      </c>
      <c r="P27" s="9"/>
    </row>
    <row r="28" spans="1:16" ht="15">
      <c r="A28" s="12"/>
      <c r="B28" s="25">
        <v>334.9</v>
      </c>
      <c r="C28" s="20" t="s">
        <v>31</v>
      </c>
      <c r="D28" s="46">
        <v>7500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7500</v>
      </c>
      <c r="O28" s="47">
        <f t="shared" si="1"/>
        <v>2.5329280648429586</v>
      </c>
      <c r="P28" s="9"/>
    </row>
    <row r="29" spans="1:16" ht="15">
      <c r="A29" s="12"/>
      <c r="B29" s="25">
        <v>335.12</v>
      </c>
      <c r="C29" s="20" t="s">
        <v>117</v>
      </c>
      <c r="D29" s="46">
        <v>89645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89645</v>
      </c>
      <c r="O29" s="47">
        <f t="shared" si="1"/>
        <v>30.275244849712934</v>
      </c>
      <c r="P29" s="9"/>
    </row>
    <row r="30" spans="1:16" ht="15">
      <c r="A30" s="12"/>
      <c r="B30" s="25">
        <v>335.14</v>
      </c>
      <c r="C30" s="20" t="s">
        <v>118</v>
      </c>
      <c r="D30" s="46">
        <v>13699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13699</v>
      </c>
      <c r="O30" s="47">
        <f t="shared" si="1"/>
        <v>4.626477541371158</v>
      </c>
      <c r="P30" s="9"/>
    </row>
    <row r="31" spans="1:16" ht="15">
      <c r="A31" s="12"/>
      <c r="B31" s="25">
        <v>335.15</v>
      </c>
      <c r="C31" s="20" t="s">
        <v>119</v>
      </c>
      <c r="D31" s="46">
        <v>294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294</v>
      </c>
      <c r="O31" s="47">
        <f t="shared" si="1"/>
        <v>0.09929078014184398</v>
      </c>
      <c r="P31" s="9"/>
    </row>
    <row r="32" spans="1:16" ht="15">
      <c r="A32" s="12"/>
      <c r="B32" s="25">
        <v>335.18</v>
      </c>
      <c r="C32" s="20" t="s">
        <v>120</v>
      </c>
      <c r="D32" s="46">
        <v>156752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156752</v>
      </c>
      <c r="O32" s="47">
        <f t="shared" si="1"/>
        <v>52.93887200270179</v>
      </c>
      <c r="P32" s="9"/>
    </row>
    <row r="33" spans="1:16" ht="15">
      <c r="A33" s="12"/>
      <c r="B33" s="25">
        <v>335.29</v>
      </c>
      <c r="C33" s="20" t="s">
        <v>121</v>
      </c>
      <c r="D33" s="46">
        <v>129641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129641</v>
      </c>
      <c r="O33" s="47">
        <f t="shared" si="1"/>
        <v>43.78284363390746</v>
      </c>
      <c r="P33" s="9"/>
    </row>
    <row r="34" spans="1:16" ht="15">
      <c r="A34" s="12"/>
      <c r="B34" s="25">
        <v>338</v>
      </c>
      <c r="C34" s="20" t="s">
        <v>90</v>
      </c>
      <c r="D34" s="46">
        <v>1507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1507</v>
      </c>
      <c r="O34" s="47">
        <f t="shared" si="1"/>
        <v>0.5089496791624452</v>
      </c>
      <c r="P34" s="9"/>
    </row>
    <row r="35" spans="1:16" ht="15.75">
      <c r="A35" s="29" t="s">
        <v>40</v>
      </c>
      <c r="B35" s="30"/>
      <c r="C35" s="31"/>
      <c r="D35" s="32">
        <f aca="true" t="shared" si="7" ref="D35:M35">SUM(D36:D46)</f>
        <v>355237</v>
      </c>
      <c r="E35" s="32">
        <f t="shared" si="7"/>
        <v>5966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1657154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2018357</v>
      </c>
      <c r="O35" s="45">
        <f t="shared" si="1"/>
        <v>681.6470786896318</v>
      </c>
      <c r="P35" s="10"/>
    </row>
    <row r="36" spans="1:16" ht="15">
      <c r="A36" s="12"/>
      <c r="B36" s="25">
        <v>342.2</v>
      </c>
      <c r="C36" s="20" t="s">
        <v>42</v>
      </c>
      <c r="D36" s="46">
        <v>257925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6">SUM(D36:M36)</f>
        <v>257925</v>
      </c>
      <c r="O36" s="47">
        <f t="shared" si="1"/>
        <v>87.10739614994934</v>
      </c>
      <c r="P36" s="9"/>
    </row>
    <row r="37" spans="1:16" ht="15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462523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462523</v>
      </c>
      <c r="O37" s="47">
        <f aca="true" t="shared" si="9" ref="O37:O61">(N37/O$63)</f>
        <v>156.2049983113813</v>
      </c>
      <c r="P37" s="9"/>
    </row>
    <row r="38" spans="1:16" ht="15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374553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374553</v>
      </c>
      <c r="O38" s="47">
        <f t="shared" si="9"/>
        <v>126.49544072948328</v>
      </c>
      <c r="P38" s="9"/>
    </row>
    <row r="39" spans="1:16" ht="15">
      <c r="A39" s="12"/>
      <c r="B39" s="25">
        <v>343.5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781048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781048</v>
      </c>
      <c r="O39" s="47">
        <f t="shared" si="9"/>
        <v>263.7784532252617</v>
      </c>
      <c r="P39" s="9"/>
    </row>
    <row r="40" spans="1:16" ht="15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39030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39030</v>
      </c>
      <c r="O40" s="47">
        <f t="shared" si="9"/>
        <v>13.181357649442756</v>
      </c>
      <c r="P40" s="9"/>
    </row>
    <row r="41" spans="1:16" ht="15">
      <c r="A41" s="12"/>
      <c r="B41" s="25">
        <v>343.8</v>
      </c>
      <c r="C41" s="20" t="s">
        <v>48</v>
      </c>
      <c r="D41" s="46">
        <v>16678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16678</v>
      </c>
      <c r="O41" s="47">
        <f t="shared" si="9"/>
        <v>5.632556568726781</v>
      </c>
      <c r="P41" s="9"/>
    </row>
    <row r="42" spans="1:16" ht="15">
      <c r="A42" s="12"/>
      <c r="B42" s="25">
        <v>344.9</v>
      </c>
      <c r="C42" s="20" t="s">
        <v>122</v>
      </c>
      <c r="D42" s="46">
        <v>25989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25989</v>
      </c>
      <c r="O42" s="47">
        <f t="shared" si="9"/>
        <v>8.77710233029382</v>
      </c>
      <c r="P42" s="9"/>
    </row>
    <row r="43" spans="1:16" ht="15">
      <c r="A43" s="12"/>
      <c r="B43" s="25">
        <v>347.1</v>
      </c>
      <c r="C43" s="20" t="s">
        <v>50</v>
      </c>
      <c r="D43" s="46">
        <v>40305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40305</v>
      </c>
      <c r="O43" s="47">
        <f t="shared" si="9"/>
        <v>13.611955420466058</v>
      </c>
      <c r="P43" s="9"/>
    </row>
    <row r="44" spans="1:16" ht="15">
      <c r="A44" s="12"/>
      <c r="B44" s="25">
        <v>347.3</v>
      </c>
      <c r="C44" s="20" t="s">
        <v>51</v>
      </c>
      <c r="D44" s="46">
        <v>0</v>
      </c>
      <c r="E44" s="46">
        <v>5966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5966</v>
      </c>
      <c r="O44" s="47">
        <f t="shared" si="9"/>
        <v>2.014859844647079</v>
      </c>
      <c r="P44" s="9"/>
    </row>
    <row r="45" spans="1:16" ht="15">
      <c r="A45" s="12"/>
      <c r="B45" s="25">
        <v>347.5</v>
      </c>
      <c r="C45" s="20" t="s">
        <v>52</v>
      </c>
      <c r="D45" s="46">
        <v>7266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7266</v>
      </c>
      <c r="O45" s="47">
        <f t="shared" si="9"/>
        <v>2.4539007092198584</v>
      </c>
      <c r="P45" s="9"/>
    </row>
    <row r="46" spans="1:16" ht="15">
      <c r="A46" s="12"/>
      <c r="B46" s="25">
        <v>349</v>
      </c>
      <c r="C46" s="20" t="s">
        <v>1</v>
      </c>
      <c r="D46" s="46">
        <v>7074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7074</v>
      </c>
      <c r="O46" s="47">
        <f t="shared" si="9"/>
        <v>2.3890577507598785</v>
      </c>
      <c r="P46" s="9"/>
    </row>
    <row r="47" spans="1:16" ht="15.75">
      <c r="A47" s="29" t="s">
        <v>41</v>
      </c>
      <c r="B47" s="30"/>
      <c r="C47" s="31"/>
      <c r="D47" s="32">
        <f aca="true" t="shared" si="10" ref="D47:M47">SUM(D48:D49)</f>
        <v>2024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2024</v>
      </c>
      <c r="O47" s="45">
        <f t="shared" si="9"/>
        <v>0.6835528537656197</v>
      </c>
      <c r="P47" s="10"/>
    </row>
    <row r="48" spans="1:16" ht="15">
      <c r="A48" s="13"/>
      <c r="B48" s="39">
        <v>351.9</v>
      </c>
      <c r="C48" s="21" t="s">
        <v>123</v>
      </c>
      <c r="D48" s="46">
        <v>846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846</v>
      </c>
      <c r="O48" s="47">
        <f t="shared" si="9"/>
        <v>0.2857142857142857</v>
      </c>
      <c r="P48" s="9"/>
    </row>
    <row r="49" spans="1:16" ht="15">
      <c r="A49" s="13"/>
      <c r="B49" s="39">
        <v>352</v>
      </c>
      <c r="C49" s="21" t="s">
        <v>56</v>
      </c>
      <c r="D49" s="46">
        <v>1178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1178</v>
      </c>
      <c r="O49" s="47">
        <f t="shared" si="9"/>
        <v>0.397838568051334</v>
      </c>
      <c r="P49" s="9"/>
    </row>
    <row r="50" spans="1:16" ht="15.75">
      <c r="A50" s="29" t="s">
        <v>4</v>
      </c>
      <c r="B50" s="30"/>
      <c r="C50" s="31"/>
      <c r="D50" s="32">
        <f aca="true" t="shared" si="11" ref="D50:M50">SUM(D51:D58)</f>
        <v>43380</v>
      </c>
      <c r="E50" s="32">
        <f t="shared" si="11"/>
        <v>2452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7900</v>
      </c>
      <c r="J50" s="32">
        <f t="shared" si="11"/>
        <v>0</v>
      </c>
      <c r="K50" s="32">
        <f t="shared" si="11"/>
        <v>804475</v>
      </c>
      <c r="L50" s="32">
        <f t="shared" si="11"/>
        <v>0</v>
      </c>
      <c r="M50" s="32">
        <f t="shared" si="11"/>
        <v>0</v>
      </c>
      <c r="N50" s="32">
        <f>SUM(D50:M50)</f>
        <v>858207</v>
      </c>
      <c r="O50" s="45">
        <f t="shared" si="9"/>
        <v>289.83687943262413</v>
      </c>
      <c r="P50" s="10"/>
    </row>
    <row r="51" spans="1:16" ht="15">
      <c r="A51" s="12"/>
      <c r="B51" s="25">
        <v>361.1</v>
      </c>
      <c r="C51" s="20" t="s">
        <v>57</v>
      </c>
      <c r="D51" s="46">
        <v>26804</v>
      </c>
      <c r="E51" s="46">
        <v>14</v>
      </c>
      <c r="F51" s="46">
        <v>0</v>
      </c>
      <c r="G51" s="46">
        <v>0</v>
      </c>
      <c r="H51" s="46">
        <v>0</v>
      </c>
      <c r="I51" s="46">
        <v>1120</v>
      </c>
      <c r="J51" s="46">
        <v>0</v>
      </c>
      <c r="K51" s="46">
        <v>26954</v>
      </c>
      <c r="L51" s="46">
        <v>0</v>
      </c>
      <c r="M51" s="46">
        <v>0</v>
      </c>
      <c r="N51" s="46">
        <f>SUM(D51:M51)</f>
        <v>54892</v>
      </c>
      <c r="O51" s="47">
        <f t="shared" si="9"/>
        <v>18.538331644714624</v>
      </c>
      <c r="P51" s="9"/>
    </row>
    <row r="52" spans="1:16" ht="15">
      <c r="A52" s="12"/>
      <c r="B52" s="25">
        <v>361.2</v>
      </c>
      <c r="C52" s="20" t="s">
        <v>58</v>
      </c>
      <c r="D52" s="46">
        <v>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42414</v>
      </c>
      <c r="L52" s="46">
        <v>0</v>
      </c>
      <c r="M52" s="46">
        <v>0</v>
      </c>
      <c r="N52" s="46">
        <f aca="true" t="shared" si="12" ref="N52:N58">SUM(D52:M52)</f>
        <v>42420</v>
      </c>
      <c r="O52" s="47">
        <f t="shared" si="9"/>
        <v>14.326241134751774</v>
      </c>
      <c r="P52" s="9"/>
    </row>
    <row r="53" spans="1:16" ht="15">
      <c r="A53" s="12"/>
      <c r="B53" s="25">
        <v>361.3</v>
      </c>
      <c r="C53" s="20" t="s">
        <v>59</v>
      </c>
      <c r="D53" s="46">
        <v>-2557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185424</v>
      </c>
      <c r="L53" s="46">
        <v>0</v>
      </c>
      <c r="M53" s="46">
        <v>0</v>
      </c>
      <c r="N53" s="46">
        <f t="shared" si="12"/>
        <v>182867</v>
      </c>
      <c r="O53" s="47">
        <f t="shared" si="9"/>
        <v>61.75852752448497</v>
      </c>
      <c r="P53" s="9"/>
    </row>
    <row r="54" spans="1:16" ht="15">
      <c r="A54" s="12"/>
      <c r="B54" s="25">
        <v>361.4</v>
      </c>
      <c r="C54" s="20" t="s">
        <v>124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390022</v>
      </c>
      <c r="L54" s="46">
        <v>0</v>
      </c>
      <c r="M54" s="46">
        <v>0</v>
      </c>
      <c r="N54" s="46">
        <f t="shared" si="12"/>
        <v>390022</v>
      </c>
      <c r="O54" s="47">
        <f t="shared" si="9"/>
        <v>131.71968929415738</v>
      </c>
      <c r="P54" s="9"/>
    </row>
    <row r="55" spans="1:16" ht="15">
      <c r="A55" s="12"/>
      <c r="B55" s="25">
        <v>362</v>
      </c>
      <c r="C55" s="20" t="s">
        <v>61</v>
      </c>
      <c r="D55" s="46">
        <v>4400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4400</v>
      </c>
      <c r="O55" s="47">
        <f t="shared" si="9"/>
        <v>1.485984464707869</v>
      </c>
      <c r="P55" s="9"/>
    </row>
    <row r="56" spans="1:16" ht="15">
      <c r="A56" s="12"/>
      <c r="B56" s="25">
        <v>366</v>
      </c>
      <c r="C56" s="20" t="s">
        <v>63</v>
      </c>
      <c r="D56" s="46">
        <v>2340</v>
      </c>
      <c r="E56" s="46">
        <v>2438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4778</v>
      </c>
      <c r="O56" s="47">
        <f t="shared" si="9"/>
        <v>1.6136440391759541</v>
      </c>
      <c r="P56" s="9"/>
    </row>
    <row r="57" spans="1:16" ht="15">
      <c r="A57" s="12"/>
      <c r="B57" s="25">
        <v>368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159218</v>
      </c>
      <c r="L57" s="46">
        <v>0</v>
      </c>
      <c r="M57" s="46">
        <v>0</v>
      </c>
      <c r="N57" s="46">
        <f t="shared" si="12"/>
        <v>159218</v>
      </c>
      <c r="O57" s="47">
        <f t="shared" si="9"/>
        <v>53.77169875042215</v>
      </c>
      <c r="P57" s="9"/>
    </row>
    <row r="58" spans="1:16" ht="15">
      <c r="A58" s="12"/>
      <c r="B58" s="25">
        <v>369.9</v>
      </c>
      <c r="C58" s="20" t="s">
        <v>65</v>
      </c>
      <c r="D58" s="46">
        <v>12387</v>
      </c>
      <c r="E58" s="46">
        <v>0</v>
      </c>
      <c r="F58" s="46">
        <v>0</v>
      </c>
      <c r="G58" s="46">
        <v>0</v>
      </c>
      <c r="H58" s="46">
        <v>0</v>
      </c>
      <c r="I58" s="46">
        <v>6780</v>
      </c>
      <c r="J58" s="46">
        <v>0</v>
      </c>
      <c r="K58" s="46">
        <v>443</v>
      </c>
      <c r="L58" s="46">
        <v>0</v>
      </c>
      <c r="M58" s="46">
        <v>0</v>
      </c>
      <c r="N58" s="46">
        <f t="shared" si="12"/>
        <v>19610</v>
      </c>
      <c r="O58" s="47">
        <f t="shared" si="9"/>
        <v>6.622762580209389</v>
      </c>
      <c r="P58" s="9"/>
    </row>
    <row r="59" spans="1:16" ht="15.75">
      <c r="A59" s="29" t="s">
        <v>82</v>
      </c>
      <c r="B59" s="30"/>
      <c r="C59" s="31"/>
      <c r="D59" s="32">
        <f aca="true" t="shared" si="13" ref="D59:M59">SUM(D60:D60)</f>
        <v>0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1500000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1500000</v>
      </c>
      <c r="O59" s="45">
        <f t="shared" si="9"/>
        <v>506.5856129685917</v>
      </c>
      <c r="P59" s="9"/>
    </row>
    <row r="60" spans="1:16" ht="15.75" thickBot="1">
      <c r="A60" s="12"/>
      <c r="B60" s="25">
        <v>381</v>
      </c>
      <c r="C60" s="20" t="s">
        <v>83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1500000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1500000</v>
      </c>
      <c r="O60" s="47">
        <f t="shared" si="9"/>
        <v>506.5856129685917</v>
      </c>
      <c r="P60" s="9"/>
    </row>
    <row r="61" spans="1:119" ht="16.5" thickBot="1">
      <c r="A61" s="14" t="s">
        <v>53</v>
      </c>
      <c r="B61" s="23"/>
      <c r="C61" s="22"/>
      <c r="D61" s="15">
        <f aca="true" t="shared" si="14" ref="D61:M61">SUM(D5,D17,D24,D35,D47,D50,D59)</f>
        <v>2576299</v>
      </c>
      <c r="E61" s="15">
        <f t="shared" si="14"/>
        <v>8418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4620068</v>
      </c>
      <c r="J61" s="15">
        <f t="shared" si="14"/>
        <v>0</v>
      </c>
      <c r="K61" s="15">
        <f t="shared" si="14"/>
        <v>804475</v>
      </c>
      <c r="L61" s="15">
        <f t="shared" si="14"/>
        <v>0</v>
      </c>
      <c r="M61" s="15">
        <f t="shared" si="14"/>
        <v>0</v>
      </c>
      <c r="N61" s="15">
        <f>SUM(D61:M61)</f>
        <v>8009260</v>
      </c>
      <c r="O61" s="38">
        <f t="shared" si="9"/>
        <v>2704.917257683215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125</v>
      </c>
      <c r="M63" s="48"/>
      <c r="N63" s="48"/>
      <c r="O63" s="43">
        <v>2961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2022-11-03T19:23:50Z</cp:lastPrinted>
  <dcterms:created xsi:type="dcterms:W3CDTF">2000-08-31T21:26:31Z</dcterms:created>
  <dcterms:modified xsi:type="dcterms:W3CDTF">2022-11-03T19:23:54Z</dcterms:modified>
  <cp:category/>
  <cp:version/>
  <cp:contentType/>
  <cp:contentStatus/>
</cp:coreProperties>
</file>