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1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  <sheet name="2007" sheetId="40" r:id="rId16"/>
  </sheets>
  <definedNames>
    <definedName name="_xlnm.Print_Area" localSheetId="15">'2007'!$A$1:$O$27</definedName>
    <definedName name="_xlnm.Print_Area" localSheetId="14">'2008'!$A$1:$O$27</definedName>
    <definedName name="_xlnm.Print_Area" localSheetId="13">'2009'!$A$1:$O$27</definedName>
    <definedName name="_xlnm.Print_Area" localSheetId="12">'2010'!$A$1:$O$27</definedName>
    <definedName name="_xlnm.Print_Area" localSheetId="11">'2011'!$A$1:$O$25</definedName>
    <definedName name="_xlnm.Print_Area" localSheetId="10">'2012'!$A$1:$O$26</definedName>
    <definedName name="_xlnm.Print_Area" localSheetId="9">'2013'!$A$1:$O$24</definedName>
    <definedName name="_xlnm.Print_Area" localSheetId="8">'2014'!$A$1:$O$22</definedName>
    <definedName name="_xlnm.Print_Area" localSheetId="7">'2015'!$A$1:$O$22</definedName>
    <definedName name="_xlnm.Print_Area" localSheetId="6">'2016'!$A$1:$O$24</definedName>
    <definedName name="_xlnm.Print_Area" localSheetId="5">'2017'!$A$1:$O$20</definedName>
    <definedName name="_xlnm.Print_Area" localSheetId="4">'2018'!$A$1:$O$24</definedName>
    <definedName name="_xlnm.Print_Area" localSheetId="3">'2019'!$A$1:$O$24</definedName>
    <definedName name="_xlnm.Print_Area" localSheetId="2">'2020'!$A$1:$O$24</definedName>
    <definedName name="_xlnm.Print_Area" localSheetId="1">'2021'!$A$1:$P$24</definedName>
    <definedName name="_xlnm.Print_Area" localSheetId="0">'2022'!$A$1:$P$24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20" i="48" l="1"/>
  <c r="F20" i="48"/>
  <c r="G20" i="48"/>
  <c r="H20" i="48"/>
  <c r="I20" i="48"/>
  <c r="J20" i="48"/>
  <c r="K20" i="48"/>
  <c r="L20" i="48"/>
  <c r="M20" i="48"/>
  <c r="N20" i="48"/>
  <c r="D20" i="48"/>
  <c r="O19" i="48" l="1"/>
  <c r="P19" i="48" s="1"/>
  <c r="N18" i="48"/>
  <c r="M18" i="48"/>
  <c r="L18" i="48"/>
  <c r="K18" i="48"/>
  <c r="J18" i="48"/>
  <c r="I18" i="48"/>
  <c r="H18" i="48"/>
  <c r="G18" i="48"/>
  <c r="F18" i="48"/>
  <c r="E18" i="48"/>
  <c r="D18" i="48"/>
  <c r="O17" i="48"/>
  <c r="P17" i="48" s="1"/>
  <c r="O16" i="48"/>
  <c r="P16" i="48" s="1"/>
  <c r="N15" i="48"/>
  <c r="M15" i="48"/>
  <c r="L15" i="48"/>
  <c r="K15" i="48"/>
  <c r="J15" i="48"/>
  <c r="I15" i="48"/>
  <c r="H15" i="48"/>
  <c r="G15" i="48"/>
  <c r="F15" i="48"/>
  <c r="E15" i="48"/>
  <c r="D15" i="48"/>
  <c r="O14" i="48"/>
  <c r="P14" i="48" s="1"/>
  <c r="N13" i="48"/>
  <c r="M13" i="48"/>
  <c r="L13" i="48"/>
  <c r="K13" i="48"/>
  <c r="J13" i="48"/>
  <c r="I13" i="48"/>
  <c r="H13" i="48"/>
  <c r="G13" i="48"/>
  <c r="F13" i="48"/>
  <c r="E13" i="48"/>
  <c r="D13" i="48"/>
  <c r="O12" i="48"/>
  <c r="P12" i="48" s="1"/>
  <c r="O11" i="48"/>
  <c r="P11" i="48" s="1"/>
  <c r="O10" i="48"/>
  <c r="P10" i="48" s="1"/>
  <c r="N9" i="48"/>
  <c r="M9" i="48"/>
  <c r="L9" i="48"/>
  <c r="K9" i="48"/>
  <c r="J9" i="48"/>
  <c r="I9" i="48"/>
  <c r="H9" i="48"/>
  <c r="G9" i="48"/>
  <c r="F9" i="48"/>
  <c r="E9" i="48"/>
  <c r="D9" i="48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18" i="48" l="1"/>
  <c r="P18" i="48" s="1"/>
  <c r="O15" i="48"/>
  <c r="P15" i="48" s="1"/>
  <c r="O13" i="48"/>
  <c r="P13" i="48" s="1"/>
  <c r="O5" i="48"/>
  <c r="P5" i="48" s="1"/>
  <c r="O9" i="48"/>
  <c r="P9" i="48" s="1"/>
  <c r="O19" i="47"/>
  <c r="P19" i="47" s="1"/>
  <c r="N18" i="47"/>
  <c r="M18" i="47"/>
  <c r="L18" i="47"/>
  <c r="K18" i="47"/>
  <c r="J18" i="47"/>
  <c r="I18" i="47"/>
  <c r="H18" i="47"/>
  <c r="G18" i="47"/>
  <c r="F18" i="47"/>
  <c r="E18" i="47"/>
  <c r="D18" i="47"/>
  <c r="O18" i="47" s="1"/>
  <c r="P18" i="47" s="1"/>
  <c r="O17" i="47"/>
  <c r="P17" i="47"/>
  <c r="O16" i="47"/>
  <c r="P16" i="47" s="1"/>
  <c r="N15" i="47"/>
  <c r="M15" i="47"/>
  <c r="L15" i="47"/>
  <c r="K15" i="47"/>
  <c r="J15" i="47"/>
  <c r="I15" i="47"/>
  <c r="H15" i="47"/>
  <c r="G15" i="47"/>
  <c r="O15" i="47" s="1"/>
  <c r="P15" i="47" s="1"/>
  <c r="F15" i="47"/>
  <c r="E15" i="47"/>
  <c r="D15" i="47"/>
  <c r="O14" i="47"/>
  <c r="P14" i="47" s="1"/>
  <c r="N13" i="47"/>
  <c r="M13" i="47"/>
  <c r="L13" i="47"/>
  <c r="L20" i="47" s="1"/>
  <c r="K13" i="47"/>
  <c r="J13" i="47"/>
  <c r="I13" i="47"/>
  <c r="H13" i="47"/>
  <c r="O13" i="47" s="1"/>
  <c r="P13" i="47" s="1"/>
  <c r="G13" i="47"/>
  <c r="F13" i="47"/>
  <c r="E13" i="47"/>
  <c r="D13" i="47"/>
  <c r="O12" i="47"/>
  <c r="P12" i="47" s="1"/>
  <c r="O11" i="47"/>
  <c r="P11" i="47"/>
  <c r="O10" i="47"/>
  <c r="P10" i="47"/>
  <c r="N9" i="47"/>
  <c r="N20" i="47" s="1"/>
  <c r="M9" i="47"/>
  <c r="O9" i="47" s="1"/>
  <c r="P9" i="47" s="1"/>
  <c r="L9" i="47"/>
  <c r="K9" i="47"/>
  <c r="J9" i="47"/>
  <c r="I9" i="47"/>
  <c r="H9" i="47"/>
  <c r="G9" i="47"/>
  <c r="F9" i="47"/>
  <c r="E9" i="47"/>
  <c r="D9" i="47"/>
  <c r="O8" i="47"/>
  <c r="P8" i="47"/>
  <c r="O7" i="47"/>
  <c r="P7" i="47" s="1"/>
  <c r="O6" i="47"/>
  <c r="P6" i="47" s="1"/>
  <c r="N5" i="47"/>
  <c r="M5" i="47"/>
  <c r="L5" i="47"/>
  <c r="K5" i="47"/>
  <c r="K20" i="47" s="1"/>
  <c r="J5" i="47"/>
  <c r="J20" i="47" s="1"/>
  <c r="I5" i="47"/>
  <c r="I20" i="47" s="1"/>
  <c r="H5" i="47"/>
  <c r="H20" i="47" s="1"/>
  <c r="G5" i="47"/>
  <c r="G20" i="47" s="1"/>
  <c r="F5" i="47"/>
  <c r="O5" i="47" s="1"/>
  <c r="P5" i="47" s="1"/>
  <c r="E5" i="47"/>
  <c r="E20" i="47" s="1"/>
  <c r="D5" i="47"/>
  <c r="J20" i="46"/>
  <c r="M20" i="46"/>
  <c r="D20" i="46"/>
  <c r="D5" i="46"/>
  <c r="N19" i="46"/>
  <c r="O19" i="46" s="1"/>
  <c r="M18" i="46"/>
  <c r="L18" i="46"/>
  <c r="K18" i="46"/>
  <c r="J18" i="46"/>
  <c r="I18" i="46"/>
  <c r="H18" i="46"/>
  <c r="G18" i="46"/>
  <c r="F18" i="46"/>
  <c r="E18" i="46"/>
  <c r="N18" i="46" s="1"/>
  <c r="O18" i="46" s="1"/>
  <c r="D18" i="46"/>
  <c r="N17" i="46"/>
  <c r="O17" i="46" s="1"/>
  <c r="N16" i="46"/>
  <c r="O16" i="46" s="1"/>
  <c r="M15" i="46"/>
  <c r="L15" i="46"/>
  <c r="K15" i="46"/>
  <c r="J15" i="46"/>
  <c r="I15" i="46"/>
  <c r="H15" i="46"/>
  <c r="G15" i="46"/>
  <c r="N15" i="46" s="1"/>
  <c r="O15" i="46" s="1"/>
  <c r="F15" i="46"/>
  <c r="E15" i="46"/>
  <c r="D15" i="46"/>
  <c r="N14" i="46"/>
  <c r="O14" i="46" s="1"/>
  <c r="M13" i="46"/>
  <c r="L13" i="46"/>
  <c r="K13" i="46"/>
  <c r="J13" i="46"/>
  <c r="I13" i="46"/>
  <c r="H13" i="46"/>
  <c r="G13" i="46"/>
  <c r="N13" i="46" s="1"/>
  <c r="O13" i="46" s="1"/>
  <c r="F13" i="46"/>
  <c r="E13" i="46"/>
  <c r="D13" i="46"/>
  <c r="N12" i="46"/>
  <c r="O12" i="46" s="1"/>
  <c r="N11" i="46"/>
  <c r="O11" i="46" s="1"/>
  <c r="N10" i="46"/>
  <c r="O10" i="46" s="1"/>
  <c r="M9" i="46"/>
  <c r="L9" i="46"/>
  <c r="K9" i="46"/>
  <c r="N9" i="46" s="1"/>
  <c r="O9" i="46" s="1"/>
  <c r="J9" i="46"/>
  <c r="I9" i="46"/>
  <c r="H9" i="46"/>
  <c r="G9" i="46"/>
  <c r="F9" i="46"/>
  <c r="E9" i="46"/>
  <c r="D9" i="46"/>
  <c r="N8" i="46"/>
  <c r="O8" i="46" s="1"/>
  <c r="N7" i="46"/>
  <c r="O7" i="46"/>
  <c r="N6" i="46"/>
  <c r="O6" i="46" s="1"/>
  <c r="M5" i="46"/>
  <c r="L5" i="46"/>
  <c r="L20" i="46" s="1"/>
  <c r="K5" i="46"/>
  <c r="J5" i="46"/>
  <c r="I5" i="46"/>
  <c r="I20" i="46" s="1"/>
  <c r="H5" i="46"/>
  <c r="H20" i="46" s="1"/>
  <c r="G5" i="46"/>
  <c r="G20" i="46" s="1"/>
  <c r="F5" i="46"/>
  <c r="F20" i="46" s="1"/>
  <c r="E5" i="46"/>
  <c r="E20" i="46" s="1"/>
  <c r="E20" i="45"/>
  <c r="N19" i="45"/>
  <c r="O19" i="45"/>
  <c r="M18" i="45"/>
  <c r="L18" i="45"/>
  <c r="N18" i="45" s="1"/>
  <c r="O18" i="45" s="1"/>
  <c r="K18" i="45"/>
  <c r="J18" i="45"/>
  <c r="I18" i="45"/>
  <c r="I20" i="45" s="1"/>
  <c r="H18" i="45"/>
  <c r="G18" i="45"/>
  <c r="F18" i="45"/>
  <c r="E18" i="45"/>
  <c r="D18" i="45"/>
  <c r="N17" i="45"/>
  <c r="O17" i="45"/>
  <c r="N16" i="45"/>
  <c r="O16" i="45"/>
  <c r="M15" i="45"/>
  <c r="L15" i="45"/>
  <c r="K15" i="45"/>
  <c r="J15" i="45"/>
  <c r="I15" i="45"/>
  <c r="H15" i="45"/>
  <c r="G15" i="45"/>
  <c r="F15" i="45"/>
  <c r="E15" i="45"/>
  <c r="D15" i="45"/>
  <c r="N14" i="45"/>
  <c r="O14" i="45"/>
  <c r="M13" i="45"/>
  <c r="L13" i="45"/>
  <c r="K13" i="45"/>
  <c r="J13" i="45"/>
  <c r="I13" i="45"/>
  <c r="H13" i="45"/>
  <c r="G13" i="45"/>
  <c r="F13" i="45"/>
  <c r="E13" i="45"/>
  <c r="D13" i="45"/>
  <c r="N12" i="45"/>
  <c r="O12" i="45"/>
  <c r="M11" i="45"/>
  <c r="L11" i="45"/>
  <c r="K11" i="45"/>
  <c r="J11" i="45"/>
  <c r="I11" i="45"/>
  <c r="H11" i="45"/>
  <c r="G11" i="45"/>
  <c r="F11" i="45"/>
  <c r="E11" i="45"/>
  <c r="D11" i="45"/>
  <c r="N10" i="45"/>
  <c r="O10" i="45"/>
  <c r="N9" i="45"/>
  <c r="O9" i="45"/>
  <c r="N8" i="45"/>
  <c r="O8" i="45" s="1"/>
  <c r="M7" i="45"/>
  <c r="L7" i="45"/>
  <c r="K7" i="45"/>
  <c r="J7" i="45"/>
  <c r="I7" i="45"/>
  <c r="H7" i="45"/>
  <c r="G7" i="45"/>
  <c r="F7" i="45"/>
  <c r="N7" i="45" s="1"/>
  <c r="O7" i="45" s="1"/>
  <c r="E7" i="45"/>
  <c r="D7" i="45"/>
  <c r="N6" i="45"/>
  <c r="O6" i="45" s="1"/>
  <c r="M5" i="45"/>
  <c r="M20" i="45" s="1"/>
  <c r="L5" i="45"/>
  <c r="L20" i="45" s="1"/>
  <c r="K5" i="45"/>
  <c r="K20" i="45" s="1"/>
  <c r="J5" i="45"/>
  <c r="J20" i="45" s="1"/>
  <c r="I5" i="45"/>
  <c r="H5" i="45"/>
  <c r="H20" i="45" s="1"/>
  <c r="G5" i="45"/>
  <c r="G20" i="45" s="1"/>
  <c r="F5" i="45"/>
  <c r="N5" i="45" s="1"/>
  <c r="O5" i="45" s="1"/>
  <c r="E5" i="45"/>
  <c r="D5" i="45"/>
  <c r="D20" i="45" s="1"/>
  <c r="M20" i="44"/>
  <c r="D20" i="44"/>
  <c r="N19" i="44"/>
  <c r="O19" i="44"/>
  <c r="M18" i="44"/>
  <c r="L18" i="44"/>
  <c r="K18" i="44"/>
  <c r="J18" i="44"/>
  <c r="I18" i="44"/>
  <c r="H18" i="44"/>
  <c r="G18" i="44"/>
  <c r="F18" i="44"/>
  <c r="E18" i="44"/>
  <c r="E20" i="44" s="1"/>
  <c r="D18" i="44"/>
  <c r="N18" i="44" s="1"/>
  <c r="O18" i="44" s="1"/>
  <c r="N17" i="44"/>
  <c r="O17" i="44"/>
  <c r="N16" i="44"/>
  <c r="O16" i="44" s="1"/>
  <c r="M15" i="44"/>
  <c r="L15" i="44"/>
  <c r="K15" i="44"/>
  <c r="J15" i="44"/>
  <c r="I15" i="44"/>
  <c r="H15" i="44"/>
  <c r="G15" i="44"/>
  <c r="F15" i="44"/>
  <c r="N15" i="44" s="1"/>
  <c r="O15" i="44" s="1"/>
  <c r="E15" i="44"/>
  <c r="D15" i="44"/>
  <c r="N14" i="44"/>
  <c r="O14" i="44" s="1"/>
  <c r="M13" i="44"/>
  <c r="L13" i="44"/>
  <c r="K13" i="44"/>
  <c r="J13" i="44"/>
  <c r="I13" i="44"/>
  <c r="H13" i="44"/>
  <c r="G13" i="44"/>
  <c r="F13" i="44"/>
  <c r="N13" i="44" s="1"/>
  <c r="O13" i="44" s="1"/>
  <c r="E13" i="44"/>
  <c r="D13" i="44"/>
  <c r="N12" i="44"/>
  <c r="O12" i="44" s="1"/>
  <c r="M11" i="44"/>
  <c r="L11" i="44"/>
  <c r="K11" i="44"/>
  <c r="J11" i="44"/>
  <c r="I11" i="44"/>
  <c r="H11" i="44"/>
  <c r="G11" i="44"/>
  <c r="F11" i="44"/>
  <c r="N11" i="44" s="1"/>
  <c r="O11" i="44" s="1"/>
  <c r="E11" i="44"/>
  <c r="D11" i="44"/>
  <c r="N10" i="44"/>
  <c r="O10" i="44" s="1"/>
  <c r="N9" i="44"/>
  <c r="O9" i="44" s="1"/>
  <c r="N8" i="44"/>
  <c r="O8" i="44"/>
  <c r="M7" i="44"/>
  <c r="L7" i="44"/>
  <c r="K7" i="44"/>
  <c r="J7" i="44"/>
  <c r="N7" i="44" s="1"/>
  <c r="O7" i="44" s="1"/>
  <c r="I7" i="44"/>
  <c r="H7" i="44"/>
  <c r="G7" i="44"/>
  <c r="F7" i="44"/>
  <c r="E7" i="44"/>
  <c r="D7" i="44"/>
  <c r="N6" i="44"/>
  <c r="O6" i="44"/>
  <c r="M5" i="44"/>
  <c r="L5" i="44"/>
  <c r="L20" i="44" s="1"/>
  <c r="K5" i="44"/>
  <c r="K20" i="44" s="1"/>
  <c r="J5" i="44"/>
  <c r="J20" i="44" s="1"/>
  <c r="I5" i="44"/>
  <c r="I20" i="44" s="1"/>
  <c r="H5" i="44"/>
  <c r="H20" i="44" s="1"/>
  <c r="G5" i="44"/>
  <c r="G20" i="44" s="1"/>
  <c r="F5" i="44"/>
  <c r="F20" i="44" s="1"/>
  <c r="E5" i="44"/>
  <c r="D5" i="44"/>
  <c r="J16" i="43"/>
  <c r="N15" i="43"/>
  <c r="O15" i="43" s="1"/>
  <c r="M14" i="43"/>
  <c r="L14" i="43"/>
  <c r="K14" i="43"/>
  <c r="J14" i="43"/>
  <c r="I14" i="43"/>
  <c r="H14" i="43"/>
  <c r="N14" i="43" s="1"/>
  <c r="O14" i="43" s="1"/>
  <c r="G14" i="43"/>
  <c r="F14" i="43"/>
  <c r="E14" i="43"/>
  <c r="D14" i="43"/>
  <c r="N13" i="43"/>
  <c r="O13" i="43" s="1"/>
  <c r="M12" i="43"/>
  <c r="L12" i="43"/>
  <c r="K12" i="43"/>
  <c r="J12" i="43"/>
  <c r="I12" i="43"/>
  <c r="I16" i="43" s="1"/>
  <c r="H12" i="43"/>
  <c r="N12" i="43" s="1"/>
  <c r="O12" i="43" s="1"/>
  <c r="G12" i="43"/>
  <c r="F12" i="43"/>
  <c r="E12" i="43"/>
  <c r="D12" i="43"/>
  <c r="N11" i="43"/>
  <c r="O11" i="43" s="1"/>
  <c r="N10" i="43"/>
  <c r="O10" i="43"/>
  <c r="N9" i="43"/>
  <c r="O9" i="43"/>
  <c r="M8" i="43"/>
  <c r="M16" i="43" s="1"/>
  <c r="L8" i="43"/>
  <c r="N8" i="43" s="1"/>
  <c r="O8" i="43" s="1"/>
  <c r="K8" i="43"/>
  <c r="J8" i="43"/>
  <c r="I8" i="43"/>
  <c r="H8" i="43"/>
  <c r="G8" i="43"/>
  <c r="F8" i="43"/>
  <c r="E8" i="43"/>
  <c r="D8" i="43"/>
  <c r="N7" i="43"/>
  <c r="O7" i="43"/>
  <c r="N6" i="43"/>
  <c r="O6" i="43"/>
  <c r="M5" i="43"/>
  <c r="L5" i="43"/>
  <c r="L16" i="43" s="1"/>
  <c r="K5" i="43"/>
  <c r="K16" i="43" s="1"/>
  <c r="J5" i="43"/>
  <c r="I5" i="43"/>
  <c r="H5" i="43"/>
  <c r="G5" i="43"/>
  <c r="G16" i="43" s="1"/>
  <c r="F5" i="43"/>
  <c r="F16" i="43" s="1"/>
  <c r="E5" i="43"/>
  <c r="E16" i="43" s="1"/>
  <c r="D5" i="43"/>
  <c r="D16" i="43" s="1"/>
  <c r="N19" i="42"/>
  <c r="O19" i="42"/>
  <c r="M18" i="42"/>
  <c r="L18" i="42"/>
  <c r="N18" i="42" s="1"/>
  <c r="O18" i="42" s="1"/>
  <c r="K18" i="42"/>
  <c r="J18" i="42"/>
  <c r="I18" i="42"/>
  <c r="H18" i="42"/>
  <c r="G18" i="42"/>
  <c r="F18" i="42"/>
  <c r="E18" i="42"/>
  <c r="D18" i="42"/>
  <c r="N17" i="42"/>
  <c r="O17" i="42"/>
  <c r="M16" i="42"/>
  <c r="L16" i="42"/>
  <c r="N16" i="42" s="1"/>
  <c r="O16" i="42" s="1"/>
  <c r="K16" i="42"/>
  <c r="J16" i="42"/>
  <c r="I16" i="42"/>
  <c r="H16" i="42"/>
  <c r="G16" i="42"/>
  <c r="F16" i="42"/>
  <c r="E16" i="42"/>
  <c r="D16" i="42"/>
  <c r="N15" i="42"/>
  <c r="O15" i="42"/>
  <c r="M14" i="42"/>
  <c r="L14" i="42"/>
  <c r="N14" i="42" s="1"/>
  <c r="O14" i="42" s="1"/>
  <c r="K14" i="42"/>
  <c r="J14" i="42"/>
  <c r="I14" i="42"/>
  <c r="I20" i="42" s="1"/>
  <c r="H14" i="42"/>
  <c r="G14" i="42"/>
  <c r="F14" i="42"/>
  <c r="E14" i="42"/>
  <c r="D14" i="42"/>
  <c r="N13" i="42"/>
  <c r="O13" i="42"/>
  <c r="N12" i="42"/>
  <c r="O12" i="42"/>
  <c r="N11" i="42"/>
  <c r="O11" i="42"/>
  <c r="M10" i="42"/>
  <c r="L10" i="42"/>
  <c r="K10" i="42"/>
  <c r="J10" i="42"/>
  <c r="I10" i="42"/>
  <c r="H10" i="42"/>
  <c r="G10" i="42"/>
  <c r="F10" i="42"/>
  <c r="E10" i="42"/>
  <c r="D10" i="42"/>
  <c r="N10" i="42" s="1"/>
  <c r="O10" i="42" s="1"/>
  <c r="N9" i="42"/>
  <c r="O9" i="42"/>
  <c r="M8" i="42"/>
  <c r="L8" i="42"/>
  <c r="K8" i="42"/>
  <c r="J8" i="42"/>
  <c r="I8" i="42"/>
  <c r="H8" i="42"/>
  <c r="G8" i="42"/>
  <c r="F8" i="42"/>
  <c r="E8" i="42"/>
  <c r="E20" i="42" s="1"/>
  <c r="D8" i="42"/>
  <c r="N8" i="42" s="1"/>
  <c r="O8" i="42" s="1"/>
  <c r="N7" i="42"/>
  <c r="O7" i="42"/>
  <c r="N6" i="42"/>
  <c r="O6" i="42" s="1"/>
  <c r="M5" i="42"/>
  <c r="M20" i="42" s="1"/>
  <c r="L5" i="42"/>
  <c r="L20" i="42" s="1"/>
  <c r="K5" i="42"/>
  <c r="K20" i="42" s="1"/>
  <c r="J5" i="42"/>
  <c r="J20" i="42" s="1"/>
  <c r="I5" i="42"/>
  <c r="H5" i="42"/>
  <c r="H20" i="42" s="1"/>
  <c r="G5" i="42"/>
  <c r="G20" i="42" s="1"/>
  <c r="F5" i="42"/>
  <c r="N5" i="42" s="1"/>
  <c r="O5" i="42" s="1"/>
  <c r="E5" i="42"/>
  <c r="D5" i="42"/>
  <c r="M18" i="41"/>
  <c r="N17" i="41"/>
  <c r="O17" i="41"/>
  <c r="M16" i="41"/>
  <c r="L16" i="41"/>
  <c r="K16" i="41"/>
  <c r="J16" i="41"/>
  <c r="I16" i="41"/>
  <c r="H16" i="41"/>
  <c r="G16" i="41"/>
  <c r="F16" i="41"/>
  <c r="E16" i="41"/>
  <c r="D16" i="41"/>
  <c r="N16" i="41" s="1"/>
  <c r="O16" i="41" s="1"/>
  <c r="N15" i="41"/>
  <c r="O15" i="41"/>
  <c r="M14" i="41"/>
  <c r="L14" i="41"/>
  <c r="K14" i="41"/>
  <c r="J14" i="41"/>
  <c r="I14" i="41"/>
  <c r="H14" i="41"/>
  <c r="G14" i="41"/>
  <c r="F14" i="41"/>
  <c r="E14" i="41"/>
  <c r="D14" i="41"/>
  <c r="N14" i="41" s="1"/>
  <c r="O14" i="41" s="1"/>
  <c r="N13" i="41"/>
  <c r="O13" i="41"/>
  <c r="N12" i="41"/>
  <c r="O12" i="41" s="1"/>
  <c r="N11" i="41"/>
  <c r="O11" i="41" s="1"/>
  <c r="M10" i="41"/>
  <c r="L10" i="41"/>
  <c r="K10" i="41"/>
  <c r="J10" i="41"/>
  <c r="I10" i="41"/>
  <c r="H10" i="41"/>
  <c r="N10" i="41" s="1"/>
  <c r="O10" i="41" s="1"/>
  <c r="G10" i="41"/>
  <c r="F10" i="41"/>
  <c r="E10" i="41"/>
  <c r="D10" i="41"/>
  <c r="N9" i="41"/>
  <c r="O9" i="41" s="1"/>
  <c r="M8" i="41"/>
  <c r="L8" i="41"/>
  <c r="K8" i="41"/>
  <c r="J8" i="41"/>
  <c r="I8" i="41"/>
  <c r="H8" i="41"/>
  <c r="N8" i="41" s="1"/>
  <c r="O8" i="41" s="1"/>
  <c r="G8" i="41"/>
  <c r="F8" i="41"/>
  <c r="E8" i="41"/>
  <c r="E18" i="41" s="1"/>
  <c r="D8" i="41"/>
  <c r="N7" i="41"/>
  <c r="O7" i="41" s="1"/>
  <c r="N6" i="41"/>
  <c r="O6" i="41"/>
  <c r="M5" i="41"/>
  <c r="L5" i="41"/>
  <c r="L18" i="41" s="1"/>
  <c r="K5" i="41"/>
  <c r="K18" i="41" s="1"/>
  <c r="J5" i="41"/>
  <c r="J18" i="41" s="1"/>
  <c r="I5" i="41"/>
  <c r="I18" i="41" s="1"/>
  <c r="H5" i="41"/>
  <c r="H18" i="41" s="1"/>
  <c r="G5" i="41"/>
  <c r="G18" i="41" s="1"/>
  <c r="F5" i="41"/>
  <c r="F18" i="41" s="1"/>
  <c r="E5" i="41"/>
  <c r="D5" i="41"/>
  <c r="N22" i="40"/>
  <c r="O22" i="40"/>
  <c r="M21" i="40"/>
  <c r="L21" i="40"/>
  <c r="K21" i="40"/>
  <c r="J21" i="40"/>
  <c r="I21" i="40"/>
  <c r="H21" i="40"/>
  <c r="G21" i="40"/>
  <c r="N21" i="40" s="1"/>
  <c r="O21" i="40" s="1"/>
  <c r="F21" i="40"/>
  <c r="E21" i="40"/>
  <c r="D21" i="40"/>
  <c r="N20" i="40"/>
  <c r="O20" i="40"/>
  <c r="N19" i="40"/>
  <c r="O19" i="40"/>
  <c r="M18" i="40"/>
  <c r="L18" i="40"/>
  <c r="K18" i="40"/>
  <c r="J18" i="40"/>
  <c r="I18" i="40"/>
  <c r="H18" i="40"/>
  <c r="G18" i="40"/>
  <c r="F18" i="40"/>
  <c r="E18" i="40"/>
  <c r="D18" i="40"/>
  <c r="N18" i="40" s="1"/>
  <c r="O18" i="40" s="1"/>
  <c r="N17" i="40"/>
  <c r="O17" i="40"/>
  <c r="M16" i="40"/>
  <c r="L16" i="40"/>
  <c r="K16" i="40"/>
  <c r="J16" i="40"/>
  <c r="I16" i="40"/>
  <c r="H16" i="40"/>
  <c r="G16" i="40"/>
  <c r="F16" i="40"/>
  <c r="N16" i="40"/>
  <c r="O16" i="40"/>
  <c r="E16" i="40"/>
  <c r="D16" i="40"/>
  <c r="N15" i="40"/>
  <c r="O15" i="40" s="1"/>
  <c r="N14" i="40"/>
  <c r="O14" i="40" s="1"/>
  <c r="N13" i="40"/>
  <c r="O13" i="40"/>
  <c r="M12" i="40"/>
  <c r="L12" i="40"/>
  <c r="K12" i="40"/>
  <c r="J12" i="40"/>
  <c r="J23" i="40" s="1"/>
  <c r="I12" i="40"/>
  <c r="H12" i="40"/>
  <c r="H23" i="40" s="1"/>
  <c r="G12" i="40"/>
  <c r="F12" i="40"/>
  <c r="E12" i="40"/>
  <c r="D12" i="40"/>
  <c r="N12" i="40" s="1"/>
  <c r="O12" i="40" s="1"/>
  <c r="N11" i="40"/>
  <c r="O11" i="40"/>
  <c r="M10" i="40"/>
  <c r="L10" i="40"/>
  <c r="L23" i="40" s="1"/>
  <c r="K10" i="40"/>
  <c r="J10" i="40"/>
  <c r="I10" i="40"/>
  <c r="H10" i="40"/>
  <c r="G10" i="40"/>
  <c r="F10" i="40"/>
  <c r="E10" i="40"/>
  <c r="D10" i="40"/>
  <c r="N10" i="40" s="1"/>
  <c r="O10" i="40" s="1"/>
  <c r="N9" i="40"/>
  <c r="O9" i="40" s="1"/>
  <c r="N8" i="40"/>
  <c r="O8" i="40"/>
  <c r="N7" i="40"/>
  <c r="O7" i="40" s="1"/>
  <c r="N6" i="40"/>
  <c r="O6" i="40" s="1"/>
  <c r="M5" i="40"/>
  <c r="M23" i="40" s="1"/>
  <c r="L5" i="40"/>
  <c r="K5" i="40"/>
  <c r="K23" i="40" s="1"/>
  <c r="J5" i="40"/>
  <c r="I5" i="40"/>
  <c r="I23" i="40" s="1"/>
  <c r="H5" i="40"/>
  <c r="G5" i="40"/>
  <c r="G23" i="40"/>
  <c r="F5" i="40"/>
  <c r="E5" i="40"/>
  <c r="E23" i="40"/>
  <c r="D5" i="40"/>
  <c r="N5" i="40" s="1"/>
  <c r="O5" i="40" s="1"/>
  <c r="N17" i="39"/>
  <c r="O17" i="39" s="1"/>
  <c r="M16" i="39"/>
  <c r="L16" i="39"/>
  <c r="K16" i="39"/>
  <c r="J16" i="39"/>
  <c r="J18" i="39" s="1"/>
  <c r="I16" i="39"/>
  <c r="H16" i="39"/>
  <c r="G16" i="39"/>
  <c r="G18" i="39" s="1"/>
  <c r="F16" i="39"/>
  <c r="E16" i="39"/>
  <c r="D16" i="39"/>
  <c r="N16" i="39" s="1"/>
  <c r="O16" i="39" s="1"/>
  <c r="N15" i="39"/>
  <c r="O15" i="39"/>
  <c r="M14" i="39"/>
  <c r="L14" i="39"/>
  <c r="L18" i="39" s="1"/>
  <c r="K14" i="39"/>
  <c r="J14" i="39"/>
  <c r="I14" i="39"/>
  <c r="H14" i="39"/>
  <c r="N14" i="39" s="1"/>
  <c r="O14" i="39" s="1"/>
  <c r="G14" i="39"/>
  <c r="F14" i="39"/>
  <c r="E14" i="39"/>
  <c r="D14" i="39"/>
  <c r="N13" i="39"/>
  <c r="O13" i="39"/>
  <c r="N12" i="39"/>
  <c r="O12" i="39"/>
  <c r="N11" i="39"/>
  <c r="O11" i="39"/>
  <c r="M10" i="39"/>
  <c r="L10" i="39"/>
  <c r="K10" i="39"/>
  <c r="J10" i="39"/>
  <c r="I10" i="39"/>
  <c r="H10" i="39"/>
  <c r="G10" i="39"/>
  <c r="F10" i="39"/>
  <c r="F18" i="39" s="1"/>
  <c r="E10" i="39"/>
  <c r="D10" i="39"/>
  <c r="D18" i="39" s="1"/>
  <c r="N18" i="39" s="1"/>
  <c r="O18" i="39" s="1"/>
  <c r="N9" i="39"/>
  <c r="O9" i="39"/>
  <c r="M8" i="39"/>
  <c r="L8" i="39"/>
  <c r="K8" i="39"/>
  <c r="J8" i="39"/>
  <c r="I8" i="39"/>
  <c r="H8" i="39"/>
  <c r="H18" i="39" s="1"/>
  <c r="G8" i="39"/>
  <c r="F8" i="39"/>
  <c r="N8" i="39"/>
  <c r="O8" i="39"/>
  <c r="E8" i="39"/>
  <c r="D8" i="39"/>
  <c r="N7" i="39"/>
  <c r="O7" i="39" s="1"/>
  <c r="N6" i="39"/>
  <c r="O6" i="39"/>
  <c r="M5" i="39"/>
  <c r="M18" i="39"/>
  <c r="L5" i="39"/>
  <c r="K5" i="39"/>
  <c r="K18" i="39"/>
  <c r="J5" i="39"/>
  <c r="I5" i="39"/>
  <c r="I18" i="39" s="1"/>
  <c r="H5" i="39"/>
  <c r="G5" i="39"/>
  <c r="F5" i="39"/>
  <c r="E5" i="39"/>
  <c r="N5" i="39" s="1"/>
  <c r="O5" i="39" s="1"/>
  <c r="E18" i="39"/>
  <c r="D5" i="39"/>
  <c r="N19" i="38"/>
  <c r="O19" i="38" s="1"/>
  <c r="M18" i="38"/>
  <c r="L18" i="38"/>
  <c r="K18" i="38"/>
  <c r="J18" i="38"/>
  <c r="I18" i="38"/>
  <c r="H18" i="38"/>
  <c r="H20" i="38"/>
  <c r="G18" i="38"/>
  <c r="F18" i="38"/>
  <c r="E18" i="38"/>
  <c r="N18" i="38" s="1"/>
  <c r="O18" i="38" s="1"/>
  <c r="D18" i="38"/>
  <c r="N17" i="38"/>
  <c r="O17" i="38"/>
  <c r="M16" i="38"/>
  <c r="L16" i="38"/>
  <c r="K16" i="38"/>
  <c r="J16" i="38"/>
  <c r="N16" i="38" s="1"/>
  <c r="O16" i="38" s="1"/>
  <c r="I16" i="38"/>
  <c r="H16" i="38"/>
  <c r="G16" i="38"/>
  <c r="F16" i="38"/>
  <c r="E16" i="38"/>
  <c r="D16" i="38"/>
  <c r="N15" i="38"/>
  <c r="O15" i="38"/>
  <c r="M14" i="38"/>
  <c r="L14" i="38"/>
  <c r="K14" i="38"/>
  <c r="J14" i="38"/>
  <c r="I14" i="38"/>
  <c r="H14" i="38"/>
  <c r="G14" i="38"/>
  <c r="F14" i="38"/>
  <c r="E14" i="38"/>
  <c r="D14" i="38"/>
  <c r="N14" i="38" s="1"/>
  <c r="O14" i="38" s="1"/>
  <c r="N13" i="38"/>
  <c r="O13" i="38"/>
  <c r="N12" i="38"/>
  <c r="O12" i="38"/>
  <c r="N11" i="38"/>
  <c r="O11" i="38"/>
  <c r="M10" i="38"/>
  <c r="L10" i="38"/>
  <c r="K10" i="38"/>
  <c r="J10" i="38"/>
  <c r="I10" i="38"/>
  <c r="H10" i="38"/>
  <c r="G10" i="38"/>
  <c r="F10" i="38"/>
  <c r="F20" i="38" s="1"/>
  <c r="E10" i="38"/>
  <c r="N10" i="38" s="1"/>
  <c r="O10" i="38" s="1"/>
  <c r="D10" i="38"/>
  <c r="N9" i="38"/>
  <c r="O9" i="38" s="1"/>
  <c r="M8" i="38"/>
  <c r="L8" i="38"/>
  <c r="K8" i="38"/>
  <c r="K20" i="38" s="1"/>
  <c r="J8" i="38"/>
  <c r="I8" i="38"/>
  <c r="I20" i="38" s="1"/>
  <c r="H8" i="38"/>
  <c r="G8" i="38"/>
  <c r="G20" i="38" s="1"/>
  <c r="F8" i="38"/>
  <c r="E8" i="38"/>
  <c r="D8" i="38"/>
  <c r="D20" i="38" s="1"/>
  <c r="N7" i="38"/>
  <c r="O7" i="38" s="1"/>
  <c r="N6" i="38"/>
  <c r="O6" i="38" s="1"/>
  <c r="M5" i="38"/>
  <c r="M20" i="38"/>
  <c r="L5" i="38"/>
  <c r="L20" i="38" s="1"/>
  <c r="K5" i="38"/>
  <c r="J5" i="38"/>
  <c r="J20" i="38" s="1"/>
  <c r="I5" i="38"/>
  <c r="H5" i="38"/>
  <c r="G5" i="38"/>
  <c r="F5" i="38"/>
  <c r="E5" i="38"/>
  <c r="E20" i="38"/>
  <c r="D5" i="38"/>
  <c r="N22" i="37"/>
  <c r="O22" i="37" s="1"/>
  <c r="M21" i="37"/>
  <c r="L21" i="37"/>
  <c r="K21" i="37"/>
  <c r="J21" i="37"/>
  <c r="I21" i="37"/>
  <c r="H21" i="37"/>
  <c r="G21" i="37"/>
  <c r="F21" i="37"/>
  <c r="N21" i="37" s="1"/>
  <c r="O21" i="37" s="1"/>
  <c r="E21" i="37"/>
  <c r="D21" i="37"/>
  <c r="N20" i="37"/>
  <c r="O20" i="37"/>
  <c r="N19" i="37"/>
  <c r="O19" i="37"/>
  <c r="M18" i="37"/>
  <c r="L18" i="37"/>
  <c r="K18" i="37"/>
  <c r="J18" i="37"/>
  <c r="N18" i="37" s="1"/>
  <c r="O18" i="37" s="1"/>
  <c r="I18" i="37"/>
  <c r="H18" i="37"/>
  <c r="G18" i="37"/>
  <c r="F18" i="37"/>
  <c r="E18" i="37"/>
  <c r="D18" i="37"/>
  <c r="N17" i="37"/>
  <c r="O17" i="37"/>
  <c r="M16" i="37"/>
  <c r="L16" i="37"/>
  <c r="K16" i="37"/>
  <c r="J16" i="37"/>
  <c r="I16" i="37"/>
  <c r="H16" i="37"/>
  <c r="G16" i="37"/>
  <c r="F16" i="37"/>
  <c r="E16" i="37"/>
  <c r="D16" i="37"/>
  <c r="N16" i="37" s="1"/>
  <c r="O16" i="37" s="1"/>
  <c r="N15" i="37"/>
  <c r="O15" i="37"/>
  <c r="N14" i="37"/>
  <c r="O14" i="37"/>
  <c r="N13" i="37"/>
  <c r="O13" i="37"/>
  <c r="M12" i="37"/>
  <c r="L12" i="37"/>
  <c r="K12" i="37"/>
  <c r="J12" i="37"/>
  <c r="I12" i="37"/>
  <c r="H12" i="37"/>
  <c r="G12" i="37"/>
  <c r="F12" i="37"/>
  <c r="E12" i="37"/>
  <c r="N12" i="37" s="1"/>
  <c r="O12" i="37" s="1"/>
  <c r="E23" i="37"/>
  <c r="D12" i="37"/>
  <c r="N11" i="37"/>
  <c r="O11" i="37" s="1"/>
  <c r="M10" i="37"/>
  <c r="L10" i="37"/>
  <c r="K10" i="37"/>
  <c r="J10" i="37"/>
  <c r="I10" i="37"/>
  <c r="H10" i="37"/>
  <c r="G10" i="37"/>
  <c r="N10" i="37" s="1"/>
  <c r="O10" i="37" s="1"/>
  <c r="F10" i="37"/>
  <c r="E10" i="37"/>
  <c r="D10" i="37"/>
  <c r="N9" i="37"/>
  <c r="O9" i="37" s="1"/>
  <c r="N8" i="37"/>
  <c r="O8" i="37" s="1"/>
  <c r="N7" i="37"/>
  <c r="O7" i="37" s="1"/>
  <c r="N6" i="37"/>
  <c r="O6" i="37"/>
  <c r="M5" i="37"/>
  <c r="M23" i="37" s="1"/>
  <c r="L5" i="37"/>
  <c r="L23" i="37"/>
  <c r="K5" i="37"/>
  <c r="K23" i="37" s="1"/>
  <c r="J5" i="37"/>
  <c r="J23" i="37" s="1"/>
  <c r="I5" i="37"/>
  <c r="I23" i="37" s="1"/>
  <c r="H5" i="37"/>
  <c r="H23" i="37"/>
  <c r="G5" i="37"/>
  <c r="G23" i="37" s="1"/>
  <c r="F5" i="37"/>
  <c r="N5" i="37" s="1"/>
  <c r="O5" i="37" s="1"/>
  <c r="E5" i="37"/>
  <c r="D5" i="37"/>
  <c r="D23" i="37"/>
  <c r="N21" i="36"/>
  <c r="O21" i="36"/>
  <c r="M20" i="36"/>
  <c r="L20" i="36"/>
  <c r="K20" i="36"/>
  <c r="J20" i="36"/>
  <c r="I20" i="36"/>
  <c r="H20" i="36"/>
  <c r="G20" i="36"/>
  <c r="F20" i="36"/>
  <c r="E20" i="36"/>
  <c r="D20" i="36"/>
  <c r="N20" i="36" s="1"/>
  <c r="O20" i="36" s="1"/>
  <c r="N19" i="36"/>
  <c r="O19" i="36"/>
  <c r="M18" i="36"/>
  <c r="L18" i="36"/>
  <c r="K18" i="36"/>
  <c r="J18" i="36"/>
  <c r="I18" i="36"/>
  <c r="H18" i="36"/>
  <c r="G18" i="36"/>
  <c r="F18" i="36"/>
  <c r="E18" i="36"/>
  <c r="N18" i="36"/>
  <c r="O18" i="36"/>
  <c r="D18" i="36"/>
  <c r="N17" i="36"/>
  <c r="O17" i="36"/>
  <c r="M16" i="36"/>
  <c r="L16" i="36"/>
  <c r="K16" i="36"/>
  <c r="J16" i="36"/>
  <c r="I16" i="36"/>
  <c r="H16" i="36"/>
  <c r="G16" i="36"/>
  <c r="F16" i="36"/>
  <c r="F22" i="36" s="1"/>
  <c r="E16" i="36"/>
  <c r="N16" i="36" s="1"/>
  <c r="O16" i="36" s="1"/>
  <c r="D16" i="36"/>
  <c r="N15" i="36"/>
  <c r="O15" i="36"/>
  <c r="N14" i="36"/>
  <c r="O14" i="36" s="1"/>
  <c r="N13" i="36"/>
  <c r="O13" i="36" s="1"/>
  <c r="M12" i="36"/>
  <c r="L12" i="36"/>
  <c r="K12" i="36"/>
  <c r="J12" i="36"/>
  <c r="I12" i="36"/>
  <c r="H12" i="36"/>
  <c r="G12" i="36"/>
  <c r="G22" i="36" s="1"/>
  <c r="F12" i="36"/>
  <c r="E12" i="36"/>
  <c r="D12" i="36"/>
  <c r="N12" i="36" s="1"/>
  <c r="O12" i="36" s="1"/>
  <c r="N11" i="36"/>
  <c r="O11" i="36"/>
  <c r="M10" i="36"/>
  <c r="M22" i="36" s="1"/>
  <c r="L10" i="36"/>
  <c r="L22" i="36" s="1"/>
  <c r="K10" i="36"/>
  <c r="J10" i="36"/>
  <c r="I10" i="36"/>
  <c r="I22" i="36" s="1"/>
  <c r="H10" i="36"/>
  <c r="G10" i="36"/>
  <c r="F10" i="36"/>
  <c r="E10" i="36"/>
  <c r="D10" i="36"/>
  <c r="N10" i="36" s="1"/>
  <c r="O10" i="36" s="1"/>
  <c r="N9" i="36"/>
  <c r="O9" i="36"/>
  <c r="N8" i="36"/>
  <c r="O8" i="36"/>
  <c r="N7" i="36"/>
  <c r="O7" i="36" s="1"/>
  <c r="N6" i="36"/>
  <c r="O6" i="36" s="1"/>
  <c r="M5" i="36"/>
  <c r="L5" i="36"/>
  <c r="K5" i="36"/>
  <c r="K22" i="36"/>
  <c r="J5" i="36"/>
  <c r="J22" i="36" s="1"/>
  <c r="I5" i="36"/>
  <c r="H5" i="36"/>
  <c r="H22" i="36" s="1"/>
  <c r="G5" i="36"/>
  <c r="F5" i="36"/>
  <c r="E5" i="36"/>
  <c r="D5" i="36"/>
  <c r="D22" i="36"/>
  <c r="N20" i="35"/>
  <c r="O20" i="35" s="1"/>
  <c r="N19" i="35"/>
  <c r="O19" i="35" s="1"/>
  <c r="M18" i="35"/>
  <c r="L18" i="35"/>
  <c r="K18" i="35"/>
  <c r="J18" i="35"/>
  <c r="I18" i="35"/>
  <c r="H18" i="35"/>
  <c r="N18" i="35" s="1"/>
  <c r="O18" i="35" s="1"/>
  <c r="G18" i="35"/>
  <c r="F18" i="35"/>
  <c r="E18" i="35"/>
  <c r="D18" i="35"/>
  <c r="N17" i="35"/>
  <c r="O17" i="35"/>
  <c r="M16" i="35"/>
  <c r="L16" i="35"/>
  <c r="K16" i="35"/>
  <c r="J16" i="35"/>
  <c r="I16" i="35"/>
  <c r="H16" i="35"/>
  <c r="G16" i="35"/>
  <c r="N16" i="35" s="1"/>
  <c r="O16" i="35" s="1"/>
  <c r="F16" i="35"/>
  <c r="E16" i="35"/>
  <c r="D16" i="35"/>
  <c r="N15" i="35"/>
  <c r="O15" i="35" s="1"/>
  <c r="N14" i="35"/>
  <c r="O14" i="35"/>
  <c r="N13" i="35"/>
  <c r="O13" i="35"/>
  <c r="M12" i="35"/>
  <c r="L12" i="35"/>
  <c r="K12" i="35"/>
  <c r="J12" i="35"/>
  <c r="I12" i="35"/>
  <c r="H12" i="35"/>
  <c r="G12" i="35"/>
  <c r="F12" i="35"/>
  <c r="E12" i="35"/>
  <c r="N12" i="35" s="1"/>
  <c r="O12" i="35" s="1"/>
  <c r="D12" i="35"/>
  <c r="N11" i="35"/>
  <c r="O11" i="35" s="1"/>
  <c r="M10" i="35"/>
  <c r="L10" i="35"/>
  <c r="L21" i="35"/>
  <c r="K10" i="35"/>
  <c r="J10" i="35"/>
  <c r="I10" i="35"/>
  <c r="H10" i="35"/>
  <c r="G10" i="35"/>
  <c r="F10" i="35"/>
  <c r="N10" i="35" s="1"/>
  <c r="O10" i="35" s="1"/>
  <c r="E10" i="35"/>
  <c r="D10" i="35"/>
  <c r="N9" i="35"/>
  <c r="O9" i="35" s="1"/>
  <c r="N8" i="35"/>
  <c r="O8" i="35"/>
  <c r="N7" i="35"/>
  <c r="O7" i="35"/>
  <c r="N6" i="35"/>
  <c r="O6" i="35" s="1"/>
  <c r="M5" i="35"/>
  <c r="M21" i="35"/>
  <c r="L5" i="35"/>
  <c r="K5" i="35"/>
  <c r="K21" i="35" s="1"/>
  <c r="J5" i="35"/>
  <c r="J21" i="35" s="1"/>
  <c r="I5" i="35"/>
  <c r="I21" i="35"/>
  <c r="H5" i="35"/>
  <c r="H21" i="35" s="1"/>
  <c r="G5" i="35"/>
  <c r="G21" i="35"/>
  <c r="F5" i="35"/>
  <c r="F21" i="35" s="1"/>
  <c r="E5" i="35"/>
  <c r="D5" i="35"/>
  <c r="N5" i="35" s="1"/>
  <c r="O5" i="35" s="1"/>
  <c r="N22" i="34"/>
  <c r="O22" i="34"/>
  <c r="M21" i="34"/>
  <c r="L21" i="34"/>
  <c r="K21" i="34"/>
  <c r="J21" i="34"/>
  <c r="I21" i="34"/>
  <c r="H21" i="34"/>
  <c r="G21" i="34"/>
  <c r="F21" i="34"/>
  <c r="E21" i="34"/>
  <c r="D21" i="34"/>
  <c r="N21" i="34" s="1"/>
  <c r="O21" i="34" s="1"/>
  <c r="N20" i="34"/>
  <c r="O20" i="34" s="1"/>
  <c r="N19" i="34"/>
  <c r="O19" i="34"/>
  <c r="M18" i="34"/>
  <c r="L18" i="34"/>
  <c r="K18" i="34"/>
  <c r="J18" i="34"/>
  <c r="I18" i="34"/>
  <c r="H18" i="34"/>
  <c r="G18" i="34"/>
  <c r="G23" i="34"/>
  <c r="F18" i="34"/>
  <c r="N18" i="34" s="1"/>
  <c r="O18" i="34" s="1"/>
  <c r="E18" i="34"/>
  <c r="D18" i="34"/>
  <c r="N17" i="34"/>
  <c r="O17" i="34"/>
  <c r="M16" i="34"/>
  <c r="L16" i="34"/>
  <c r="K16" i="34"/>
  <c r="J16" i="34"/>
  <c r="I16" i="34"/>
  <c r="H16" i="34"/>
  <c r="G16" i="34"/>
  <c r="F16" i="34"/>
  <c r="E16" i="34"/>
  <c r="D16" i="34"/>
  <c r="N16" i="34" s="1"/>
  <c r="O16" i="34" s="1"/>
  <c r="N15" i="34"/>
  <c r="O15" i="34"/>
  <c r="N14" i="34"/>
  <c r="O14" i="34" s="1"/>
  <c r="N13" i="34"/>
  <c r="O13" i="34"/>
  <c r="M12" i="34"/>
  <c r="L12" i="34"/>
  <c r="K12" i="34"/>
  <c r="J12" i="34"/>
  <c r="I12" i="34"/>
  <c r="H12" i="34"/>
  <c r="G12" i="34"/>
  <c r="F12" i="34"/>
  <c r="E12" i="34"/>
  <c r="D12" i="34"/>
  <c r="D23" i="34" s="1"/>
  <c r="N11" i="34"/>
  <c r="O11" i="34"/>
  <c r="M10" i="34"/>
  <c r="L10" i="34"/>
  <c r="K10" i="34"/>
  <c r="J10" i="34"/>
  <c r="I10" i="34"/>
  <c r="H10" i="34"/>
  <c r="G10" i="34"/>
  <c r="F10" i="34"/>
  <c r="E10" i="34"/>
  <c r="N10" i="34" s="1"/>
  <c r="O10" i="34" s="1"/>
  <c r="D10" i="34"/>
  <c r="N9" i="34"/>
  <c r="O9" i="34" s="1"/>
  <c r="N8" i="34"/>
  <c r="O8" i="34" s="1"/>
  <c r="N7" i="34"/>
  <c r="O7" i="34" s="1"/>
  <c r="N6" i="34"/>
  <c r="O6" i="34"/>
  <c r="M5" i="34"/>
  <c r="M23" i="34" s="1"/>
  <c r="L5" i="34"/>
  <c r="K5" i="34"/>
  <c r="K23" i="34"/>
  <c r="J5" i="34"/>
  <c r="J23" i="34" s="1"/>
  <c r="I5" i="34"/>
  <c r="I23" i="34" s="1"/>
  <c r="H5" i="34"/>
  <c r="H23" i="34" s="1"/>
  <c r="G5" i="34"/>
  <c r="F5" i="34"/>
  <c r="N5" i="34" s="1"/>
  <c r="O5" i="34" s="1"/>
  <c r="F23" i="34"/>
  <c r="E5" i="34"/>
  <c r="D5" i="34"/>
  <c r="E21" i="33"/>
  <c r="F21" i="33"/>
  <c r="G21" i="33"/>
  <c r="H21" i="33"/>
  <c r="I21" i="33"/>
  <c r="J21" i="33"/>
  <c r="K21" i="33"/>
  <c r="L21" i="33"/>
  <c r="M21" i="33"/>
  <c r="D21" i="33"/>
  <c r="N21" i="33" s="1"/>
  <c r="O21" i="33" s="1"/>
  <c r="E18" i="33"/>
  <c r="F18" i="33"/>
  <c r="G18" i="33"/>
  <c r="H18" i="33"/>
  <c r="I18" i="33"/>
  <c r="J18" i="33"/>
  <c r="K18" i="33"/>
  <c r="L18" i="33"/>
  <c r="M18" i="33"/>
  <c r="E16" i="33"/>
  <c r="F16" i="33"/>
  <c r="G16" i="33"/>
  <c r="H16" i="33"/>
  <c r="I16" i="33"/>
  <c r="J16" i="33"/>
  <c r="K16" i="33"/>
  <c r="L16" i="33"/>
  <c r="M16" i="33"/>
  <c r="M23" i="33" s="1"/>
  <c r="E12" i="33"/>
  <c r="F12" i="33"/>
  <c r="G12" i="33"/>
  <c r="H12" i="33"/>
  <c r="I12" i="33"/>
  <c r="J12" i="33"/>
  <c r="K12" i="33"/>
  <c r="L12" i="33"/>
  <c r="M12" i="33"/>
  <c r="E10" i="33"/>
  <c r="N10" i="33" s="1"/>
  <c r="O10" i="33" s="1"/>
  <c r="F10" i="33"/>
  <c r="G10" i="33"/>
  <c r="H10" i="33"/>
  <c r="I10" i="33"/>
  <c r="J10" i="33"/>
  <c r="K10" i="33"/>
  <c r="L10" i="33"/>
  <c r="M10" i="33"/>
  <c r="E5" i="33"/>
  <c r="F5" i="33"/>
  <c r="F23" i="33"/>
  <c r="G5" i="33"/>
  <c r="H5" i="33"/>
  <c r="H23" i="33" s="1"/>
  <c r="I5" i="33"/>
  <c r="I23" i="33"/>
  <c r="J5" i="33"/>
  <c r="J23" i="33"/>
  <c r="K5" i="33"/>
  <c r="K23" i="33" s="1"/>
  <c r="L5" i="33"/>
  <c r="L23" i="33" s="1"/>
  <c r="M5" i="33"/>
  <c r="D18" i="33"/>
  <c r="N18" i="33" s="1"/>
  <c r="O18" i="33" s="1"/>
  <c r="D16" i="33"/>
  <c r="N16" i="33" s="1"/>
  <c r="O16" i="33" s="1"/>
  <c r="D12" i="33"/>
  <c r="N12" i="33" s="1"/>
  <c r="O12" i="33" s="1"/>
  <c r="D10" i="33"/>
  <c r="D5" i="33"/>
  <c r="N5" i="33"/>
  <c r="O5" i="33"/>
  <c r="N22" i="33"/>
  <c r="O22" i="33" s="1"/>
  <c r="N19" i="33"/>
  <c r="O19" i="33"/>
  <c r="N20" i="33"/>
  <c r="O20" i="33"/>
  <c r="N17" i="33"/>
  <c r="O17" i="33"/>
  <c r="N11" i="33"/>
  <c r="O11" i="33"/>
  <c r="N7" i="33"/>
  <c r="O7" i="33"/>
  <c r="N8" i="33"/>
  <c r="O8" i="33" s="1"/>
  <c r="N9" i="33"/>
  <c r="O9" i="33"/>
  <c r="N6" i="33"/>
  <c r="O6" i="33"/>
  <c r="N13" i="33"/>
  <c r="O13" i="33"/>
  <c r="N14" i="33"/>
  <c r="O14" i="33"/>
  <c r="N15" i="33"/>
  <c r="O15" i="33"/>
  <c r="L23" i="34"/>
  <c r="G23" i="33"/>
  <c r="E21" i="35"/>
  <c r="N5" i="38"/>
  <c r="O5" i="38" s="1"/>
  <c r="F23" i="40"/>
  <c r="N5" i="43"/>
  <c r="O5" i="43" s="1"/>
  <c r="N15" i="45"/>
  <c r="O15" i="45" s="1"/>
  <c r="N13" i="45"/>
  <c r="O13" i="45" s="1"/>
  <c r="N11" i="45"/>
  <c r="O11" i="45"/>
  <c r="N5" i="46"/>
  <c r="O5" i="46" s="1"/>
  <c r="O20" i="48" l="1"/>
  <c r="P20" i="48" s="1"/>
  <c r="N20" i="38"/>
  <c r="O20" i="38" s="1"/>
  <c r="N20" i="44"/>
  <c r="O20" i="44" s="1"/>
  <c r="N23" i="37"/>
  <c r="O23" i="37" s="1"/>
  <c r="N16" i="43"/>
  <c r="O16" i="43" s="1"/>
  <c r="F20" i="42"/>
  <c r="F20" i="45"/>
  <c r="N20" i="45" s="1"/>
  <c r="O20" i="45" s="1"/>
  <c r="D20" i="47"/>
  <c r="O20" i="47" s="1"/>
  <c r="P20" i="47" s="1"/>
  <c r="E23" i="33"/>
  <c r="E22" i="36"/>
  <c r="N22" i="36" s="1"/>
  <c r="O22" i="36" s="1"/>
  <c r="H16" i="43"/>
  <c r="N5" i="44"/>
  <c r="O5" i="44" s="1"/>
  <c r="N5" i="41"/>
  <c r="O5" i="41" s="1"/>
  <c r="D23" i="33"/>
  <c r="D21" i="35"/>
  <c r="N21" i="35" s="1"/>
  <c r="O21" i="35" s="1"/>
  <c r="N10" i="39"/>
  <c r="O10" i="39" s="1"/>
  <c r="K20" i="46"/>
  <c r="N20" i="46" s="1"/>
  <c r="O20" i="46" s="1"/>
  <c r="M20" i="47"/>
  <c r="N5" i="36"/>
  <c r="O5" i="36" s="1"/>
  <c r="D20" i="42"/>
  <c r="N20" i="42" s="1"/>
  <c r="O20" i="42" s="1"/>
  <c r="N12" i="34"/>
  <c r="O12" i="34" s="1"/>
  <c r="D23" i="40"/>
  <c r="N23" i="40" s="1"/>
  <c r="O23" i="40" s="1"/>
  <c r="N8" i="38"/>
  <c r="O8" i="38" s="1"/>
  <c r="D18" i="41"/>
  <c r="N18" i="41" s="1"/>
  <c r="O18" i="41" s="1"/>
  <c r="F23" i="37"/>
  <c r="E23" i="34"/>
  <c r="N23" i="34" s="1"/>
  <c r="O23" i="34" s="1"/>
  <c r="F20" i="47"/>
  <c r="N23" i="33" l="1"/>
  <c r="O23" i="33" s="1"/>
</calcChain>
</file>

<file path=xl/sharedStrings.xml><?xml version="1.0" encoding="utf-8"?>
<sst xmlns="http://schemas.openxmlformats.org/spreadsheetml/2006/main" count="585" uniqueCount="83">
  <si>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</si>
  <si>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</si>
  <si>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</si>
  <si>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</si>
  <si>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</si>
  <si>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</si>
  <si>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</si>
  <si>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</si>
  <si>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</si>
  <si>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</si>
  <si>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</si>
  <si>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</si>
  <si>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</si>
  <si>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</si>
  <si>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</si>
  <si>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</si>
  <si>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</si>
  <si>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</si>
  <si>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</si>
  <si>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</si>
  <si>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</si>
  <si>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</si>
  <si>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</si>
  <si>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Public Safety</t>
  </si>
  <si>
    <t>Fire Control</t>
  </si>
  <si>
    <t>Physical Environment</t>
  </si>
  <si>
    <t>Water Utility Services</t>
  </si>
  <si>
    <t>Garbage / Solid Waste Control Services</t>
  </si>
  <si>
    <t>Sewer / Wastewater Services</t>
  </si>
  <si>
    <t>Transportation</t>
  </si>
  <si>
    <t>Road and Street Facilities</t>
  </si>
  <si>
    <t>Culture / Recreation</t>
  </si>
  <si>
    <t>Libraries</t>
  </si>
  <si>
    <t>Parks and Recreation</t>
  </si>
  <si>
    <t>Inter-Fund Group Transfers Out</t>
  </si>
  <si>
    <t>Other Uses and Non-Operating</t>
  </si>
  <si>
    <t>2009 Municipal Population:</t>
  </si>
  <si>
    <t>Freeport Expenditures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</si>
  <si>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</si>
  <si>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</si>
  <si>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</si>
  <si>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</si>
  <si>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</si>
  <si>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</si>
  <si>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2012 Municipal Population:</t>
  </si>
  <si>
    <t>Local Fiscal Year Ended September 30, 2008</t>
  </si>
  <si>
    <t>2008 Municipal Population:</t>
  </si>
  <si>
    <t>Local Fiscal Year Ended September 30, 2013</t>
  </si>
  <si>
    <t>2013 Municipal Population:</t>
  </si>
  <si>
    <t>Local Fiscal Year Ended September 30, 2014</t>
  </si>
  <si>
    <t>Garbage / Solid Waste</t>
  </si>
  <si>
    <t>Road / Street Facilities</t>
  </si>
  <si>
    <t>Parks / Recreation</t>
  </si>
  <si>
    <t>2014 Municipal Population:</t>
  </si>
  <si>
    <t>Local Fiscal Year Ended September 30, 2007</t>
  </si>
  <si>
    <t>2007 Municipal Population:</t>
  </si>
  <si>
    <t>Local Fiscal Year Ended September 30, 2015</t>
  </si>
  <si>
    <t>2015 Municipal Population:</t>
  </si>
  <si>
    <t>Local Fiscal Year Ended September 30, 2016</t>
  </si>
  <si>
    <t>Other Uses</t>
  </si>
  <si>
    <t>Interfund Transfers Out</t>
  </si>
  <si>
    <t>2016 Municipal Population:</t>
  </si>
  <si>
    <t>Local Fiscal Year Ended September 30, 2017</t>
  </si>
  <si>
    <t>2017 Municipal Population:</t>
  </si>
  <si>
    <t>Local Fiscal Year Ended September 30, 2018</t>
  </si>
  <si>
    <t>Other General Government</t>
  </si>
  <si>
    <t>Economic Environment</t>
  </si>
  <si>
    <t>Other Economic Environment</t>
  </si>
  <si>
    <t>2018 Municipal Population:</t>
  </si>
  <si>
    <t>Local Fiscal Year Ended September 30, 2019</t>
  </si>
  <si>
    <t>2019 Municipal Population:</t>
  </si>
  <si>
    <t>Local Fiscal Year Ended September 30, 2020</t>
  </si>
  <si>
    <t>Comprehensive Planning</t>
  </si>
  <si>
    <t>2020 Municipal Population:</t>
  </si>
  <si>
    <t>Local Fiscal Year Ended September 30, 2021</t>
  </si>
  <si>
    <t>Per Capita Account</t>
  </si>
  <si>
    <t>Custodial</t>
  </si>
  <si>
    <t>Total Account</t>
  </si>
  <si>
    <t>Other General Government Services</t>
  </si>
  <si>
    <t>Inter-fund Group Transfers Out</t>
  </si>
  <si>
    <t>2021 Municipal Population: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</si>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</sst>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2" fillId="0" borderId="0" xfId="0" applyFont="1" applyAlignment="1" applyProtection="1">
      <alignment horizontal="center"/>
    </xf>
    <xf numFmtId="0" fontId="1" fillId="0" borderId="0" xfId="0" applyFont="1"/>
    <xf numFmtId="0" fontId="14" fillId="2" borderId="14" xfId="0" applyFont="1" applyFill="1" applyBorder="1" applyAlignment="1" applyProtection="1">
      <alignment horizontal="center" vertical="center"/>
    </xf>
    <xf numFmtId="0" fontId="14" fillId="2" borderId="15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/>
    <xf numFmtId="37" fontId="13" fillId="2" borderId="12" xfId="0" applyNumberFormat="1" applyFont="1" applyFill="1" applyBorder="1" applyAlignment="1" applyProtection="1">
      <alignment horizontal="center" vertical="center" wrapText="1"/>
    </xf>
    <xf numFmtId="37" fontId="13" fillId="2" borderId="13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right"/>
    </xf>
    <xf numFmtId="0" fontId="16" fillId="0" borderId="0" xfId="0" applyFont="1" applyAlignment="1" applyProtection="1">
      <alignment horizontal="center"/>
    </xf>
    <xf numFmtId="0" fontId="13" fillId="2" borderId="4" xfId="0" applyFont="1" applyFill="1" applyBorder="1" applyAlignment="1" applyProtection="1">
      <alignment vertical="center"/>
    </xf>
    <xf numFmtId="0" fontId="13" fillId="2" borderId="8" xfId="0" applyFont="1" applyFill="1" applyBorder="1" applyAlignment="1" applyProtection="1">
      <alignment vertical="center"/>
    </xf>
    <xf numFmtId="42" fontId="13" fillId="2" borderId="9" xfId="0" applyNumberFormat="1" applyFont="1" applyFill="1" applyBorder="1" applyAlignment="1" applyProtection="1">
      <alignment vertical="center"/>
    </xf>
    <xf numFmtId="42" fontId="13" fillId="2" borderId="10" xfId="0" applyNumberFormat="1" applyFont="1" applyFill="1" applyBorder="1" applyAlignment="1" applyProtection="1">
      <alignment vertical="center"/>
    </xf>
    <xf numFmtId="44" fontId="13" fillId="2" borderId="5" xfId="0" applyNumberFormat="1" applyFont="1" applyFill="1" applyBorder="1" applyAlignment="1" applyProtection="1">
      <alignment vertical="center"/>
    </xf>
    <xf numFmtId="44" fontId="16" fillId="0" borderId="0" xfId="0" applyNumberFormat="1" applyFont="1" applyProtection="1"/>
    <xf numFmtId="0" fontId="17" fillId="0" borderId="0" xfId="0" applyFont="1" applyProtection="1"/>
    <xf numFmtId="0" fontId="17" fillId="0" borderId="1" xfId="0" applyFont="1" applyBorder="1" applyAlignment="1" applyProtection="1">
      <alignment vertical="center"/>
    </xf>
    <xf numFmtId="1" fontId="17" fillId="0" borderId="20" xfId="0" applyNumberFormat="1" applyFont="1" applyBorder="1" applyAlignment="1" applyProtection="1">
      <alignment horizontal="center" vertical="center"/>
    </xf>
    <xf numFmtId="0" fontId="17" fillId="0" borderId="6" xfId="0" applyFont="1" applyBorder="1" applyAlignment="1" applyProtection="1">
      <alignment vertical="center"/>
    </xf>
    <xf numFmtId="42" fontId="17" fillId="0" borderId="11" xfId="0" applyNumberFormat="1" applyFont="1" applyBorder="1" applyAlignment="1" applyProtection="1">
      <alignment vertical="center"/>
    </xf>
    <xf numFmtId="44" fontId="17" fillId="0" borderId="21" xfId="0" applyNumberFormat="1" applyFont="1" applyBorder="1" applyAlignment="1" applyProtection="1">
      <alignment vertical="center"/>
    </xf>
    <xf numFmtId="43" fontId="17" fillId="0" borderId="0" xfId="0" applyNumberFormat="1" applyFont="1" applyProtection="1"/>
    <xf numFmtId="0" fontId="13" fillId="2" borderId="1" xfId="0" applyFont="1" applyFill="1" applyBorder="1" applyAlignment="1" applyProtection="1">
      <alignment vertical="center"/>
    </xf>
    <xf numFmtId="0" fontId="13" fillId="2" borderId="11" xfId="0" applyFont="1" applyFill="1" applyBorder="1" applyAlignment="1" applyProtection="1">
      <alignment vertical="center"/>
    </xf>
    <xf numFmtId="0" fontId="13" fillId="2" borderId="6" xfId="0" applyFont="1" applyFill="1" applyBorder="1" applyAlignment="1" applyProtection="1">
      <alignment vertical="center"/>
    </xf>
    <xf numFmtId="42" fontId="13" fillId="2" borderId="11" xfId="0" applyNumberFormat="1" applyFont="1" applyFill="1" applyBorder="1" applyAlignment="1" applyProtection="1">
      <alignment vertical="center"/>
    </xf>
    <xf numFmtId="42" fontId="13" fillId="2" borderId="20" xfId="0" applyNumberFormat="1" applyFont="1" applyFill="1" applyBorder="1" applyAlignment="1" applyProtection="1">
      <alignment vertical="center"/>
    </xf>
    <xf numFmtId="44" fontId="13" fillId="2" borderId="21" xfId="0" applyNumberFormat="1" applyFont="1" applyFill="1" applyBorder="1" applyAlignment="1" applyProtection="1">
      <alignment vertical="center"/>
    </xf>
    <xf numFmtId="43" fontId="16" fillId="0" borderId="0" xfId="0" applyNumberFormat="1" applyFont="1" applyProtection="1"/>
    <xf numFmtId="0" fontId="13" fillId="2" borderId="2" xfId="0" applyFont="1" applyFill="1" applyBorder="1" applyAlignment="1" applyProtection="1">
      <alignment vertical="center"/>
    </xf>
    <xf numFmtId="0" fontId="13" fillId="2" borderId="3" xfId="0" applyFont="1" applyFill="1" applyBorder="1" applyAlignment="1" applyProtection="1">
      <alignment vertical="center"/>
    </xf>
    <xf numFmtId="0" fontId="13" fillId="2" borderId="7" xfId="0" applyFont="1" applyFill="1" applyBorder="1" applyAlignment="1" applyProtection="1">
      <alignment vertical="center"/>
    </xf>
    <xf numFmtId="42" fontId="13" fillId="2" borderId="3" xfId="0" applyNumberFormat="1" applyFont="1" applyFill="1" applyBorder="1" applyAlignment="1" applyProtection="1">
      <alignment vertical="center"/>
    </xf>
    <xf numFmtId="44" fontId="13" fillId="2" borderId="16" xfId="0" applyNumberFormat="1" applyFont="1" applyFill="1" applyBorder="1" applyAlignment="1" applyProtection="1">
      <alignment vertical="center"/>
    </xf>
    <xf numFmtId="0" fontId="16" fillId="0" borderId="0" xfId="0" applyFont="1" applyProtection="1"/>
    <xf numFmtId="0" fontId="13" fillId="0" borderId="0" xfId="0" applyFont="1" applyProtection="1"/>
    <xf numFmtId="0" fontId="17" fillId="0" borderId="4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37" fontId="17" fillId="0" borderId="0" xfId="0" applyNumberFormat="1" applyFont="1" applyBorder="1" applyAlignment="1" applyProtection="1">
      <alignment vertical="center"/>
    </xf>
    <xf numFmtId="0" fontId="17" fillId="0" borderId="5" xfId="0" applyFont="1" applyBorder="1" applyAlignment="1" applyProtection="1">
      <alignment vertical="center"/>
    </xf>
    <xf numFmtId="0" fontId="17" fillId="0" borderId="17" xfId="0" applyFont="1" applyBorder="1" applyAlignment="1" applyProtection="1">
      <alignment vertical="center"/>
    </xf>
    <xf numFmtId="0" fontId="17" fillId="0" borderId="18" xfId="0" applyFont="1" applyBorder="1" applyAlignment="1" applyProtection="1">
      <alignment vertical="center"/>
    </xf>
    <xf numFmtId="37" fontId="17" fillId="0" borderId="18" xfId="0" applyNumberFormat="1" applyFont="1" applyBorder="1" applyAlignment="1" applyProtection="1">
      <alignment vertical="center"/>
    </xf>
    <xf numFmtId="41" fontId="17" fillId="0" borderId="19" xfId="0" applyNumberFormat="1" applyFont="1" applyBorder="1" applyAlignment="1" applyProtection="1">
      <alignment vertical="center"/>
    </xf>
    <xf numFmtId="37" fontId="17" fillId="0" borderId="0" xfId="0" applyNumberFormat="1" applyFont="1" applyProtection="1"/>
    <xf numFmtId="0" fontId="18" fillId="0" borderId="1" xfId="0" applyFont="1" applyBorder="1" applyAlignment="1" applyProtection="1">
      <alignment vertical="center"/>
    </xf>
    <xf numFmtId="1" fontId="18" fillId="0" borderId="20" xfId="0" applyNumberFormat="1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7" fillId="0" borderId="18" xfId="0" applyNumberFormat="1" applyFont="1" applyBorder="1" applyAlignment="1" applyProtection="1">
      <alignment horizontal="right" vertical="center"/>
    </xf>
    <xf numFmtId="0" fontId="17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7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3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4" fillId="2" borderId="31" xfId="0" applyFont="1" applyFill="1" applyBorder="1" applyAlignment="1" applyProtection="1">
      <alignment horizontal="center" vertical="center"/>
    </xf>
    <xf numFmtId="0" fontId="14" fillId="2" borderId="8" xfId="0" applyFont="1" applyFill="1" applyBorder="1" applyAlignment="1" applyProtection="1">
      <alignment horizontal="center" vertical="center"/>
    </xf>
    <xf numFmtId="0" fontId="14" fillId="2" borderId="32" xfId="0" applyFont="1" applyFill="1" applyBorder="1" applyAlignment="1" applyProtection="1">
      <alignment horizontal="center" vertical="center"/>
    </xf>
    <xf numFmtId="37" fontId="13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4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37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81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3"/>
      <c r="O3" s="34"/>
      <c r="P3" s="115" t="s">
        <v>75</v>
      </c>
      <c r="Q3" s="11"/>
      <c r="R3"/>
    </row>
    <row r="4" spans="1:134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76</v>
      </c>
      <c r="N4" s="32" t="s">
        <v>5</v>
      </c>
      <c r="O4" s="32" t="s">
        <v>77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>SUM(D6:D8)</f>
        <v>1970001</v>
      </c>
      <c r="E5" s="24">
        <f>SUM(E6:E8)</f>
        <v>0</v>
      </c>
      <c r="F5" s="24">
        <f>SUM(F6:F8)</f>
        <v>0</v>
      </c>
      <c r="G5" s="24">
        <f>SUM(G6:G8)</f>
        <v>0</v>
      </c>
      <c r="H5" s="24">
        <f>SUM(H6:H8)</f>
        <v>0</v>
      </c>
      <c r="I5" s="24">
        <f>SUM(I6:I8)</f>
        <v>0</v>
      </c>
      <c r="J5" s="24">
        <f>SUM(J6:J8)</f>
        <v>0</v>
      </c>
      <c r="K5" s="24">
        <f>SUM(K6:K8)</f>
        <v>0</v>
      </c>
      <c r="L5" s="24">
        <f>SUM(L6:L8)</f>
        <v>0</v>
      </c>
      <c r="M5" s="24">
        <f>SUM(M6:M8)</f>
        <v>0</v>
      </c>
      <c r="N5" s="24">
        <f>SUM(N6:N8)</f>
        <v>0</v>
      </c>
      <c r="O5" s="25">
        <f>SUM(D5:N5)</f>
        <v>1970001</v>
      </c>
      <c r="P5" s="30">
        <f>(O5/P$22)</f>
        <v>244.17464055528012</v>
      </c>
      <c r="Q5" s="6"/>
    </row>
    <row r="6" spans="1:134">
      <c r="A6" s="12"/>
      <c r="B6" s="42">
        <v>513</v>
      </c>
      <c r="C6" s="19" t="s">
        <v>21</v>
      </c>
      <c r="D6" s="43">
        <v>200690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ref="O6:O8" si="0">SUM(D6:N6)</f>
        <v>200690</v>
      </c>
      <c r="P6" s="44">
        <f>(O6/P$22)</f>
        <v>24.874814080317304</v>
      </c>
      <c r="Q6" s="9"/>
    </row>
    <row r="7" spans="1:134">
      <c r="A7" s="12"/>
      <c r="B7" s="42">
        <v>515</v>
      </c>
      <c r="C7" s="19" t="s">
        <v>72</v>
      </c>
      <c r="D7" s="43">
        <v>425919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si="0"/>
        <v>425919</v>
      </c>
      <c r="P7" s="44">
        <f>(O7/P$22)</f>
        <v>52.791150223103621</v>
      </c>
      <c r="Q7" s="9"/>
    </row>
    <row r="8" spans="1:134">
      <c r="A8" s="12"/>
      <c r="B8" s="42">
        <v>519</v>
      </c>
      <c r="C8" s="19" t="s">
        <v>78</v>
      </c>
      <c r="D8" s="43">
        <v>1343392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0"/>
        <v>1343392</v>
      </c>
      <c r="P8" s="44">
        <f>(O8/P$22)</f>
        <v>166.50867625185919</v>
      </c>
      <c r="Q8" s="9"/>
    </row>
    <row r="9" spans="1:134" ht="15.75">
      <c r="A9" s="26" t="s">
        <v>25</v>
      </c>
      <c r="B9" s="27"/>
      <c r="C9" s="28"/>
      <c r="D9" s="29">
        <f>SUM(D10:D12)</f>
        <v>1796094</v>
      </c>
      <c r="E9" s="29">
        <f>SUM(E10:E12)</f>
        <v>0</v>
      </c>
      <c r="F9" s="29">
        <f>SUM(F10:F12)</f>
        <v>0</v>
      </c>
      <c r="G9" s="29">
        <f>SUM(G10:G12)</f>
        <v>0</v>
      </c>
      <c r="H9" s="29">
        <f>SUM(H10:H12)</f>
        <v>0</v>
      </c>
      <c r="I9" s="29">
        <f>SUM(I10:I12)</f>
        <v>5128231</v>
      </c>
      <c r="J9" s="29">
        <f>SUM(J10:J12)</f>
        <v>0</v>
      </c>
      <c r="K9" s="29">
        <f>SUM(K10:K12)</f>
        <v>0</v>
      </c>
      <c r="L9" s="29">
        <f>SUM(L10:L12)</f>
        <v>0</v>
      </c>
      <c r="M9" s="29">
        <f>SUM(M10:M12)</f>
        <v>0</v>
      </c>
      <c r="N9" s="29">
        <f>SUM(N10:N12)</f>
        <v>0</v>
      </c>
      <c r="O9" s="40">
        <f>SUM(D9:N9)</f>
        <v>6924325</v>
      </c>
      <c r="P9" s="41">
        <f>(O9/P$22)</f>
        <v>858.24553792761526</v>
      </c>
      <c r="Q9" s="10"/>
    </row>
    <row r="10" spans="1:134">
      <c r="A10" s="12"/>
      <c r="B10" s="42">
        <v>533</v>
      </c>
      <c r="C10" s="19" t="s">
        <v>26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2163819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ref="O10:O17" si="1">SUM(D10:N10)</f>
        <v>2163819</v>
      </c>
      <c r="P10" s="44">
        <f>(O10/P$22)</f>
        <v>268.19769459593454</v>
      </c>
      <c r="Q10" s="9"/>
    </row>
    <row r="11" spans="1:134">
      <c r="A11" s="12"/>
      <c r="B11" s="42">
        <v>534</v>
      </c>
      <c r="C11" s="19" t="s">
        <v>27</v>
      </c>
      <c r="D11" s="43">
        <v>1796094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1"/>
        <v>1796094</v>
      </c>
      <c r="P11" s="44">
        <f>(O11/P$22)</f>
        <v>222.61948438274666</v>
      </c>
      <c r="Q11" s="9"/>
    </row>
    <row r="12" spans="1:134">
      <c r="A12" s="12"/>
      <c r="B12" s="42">
        <v>535</v>
      </c>
      <c r="C12" s="19" t="s">
        <v>28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2964412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1"/>
        <v>2964412</v>
      </c>
      <c r="P12" s="44">
        <f>(O12/P$22)</f>
        <v>367.42835894893403</v>
      </c>
      <c r="Q12" s="9"/>
    </row>
    <row r="13" spans="1:134" ht="15.75">
      <c r="A13" s="26" t="s">
        <v>29</v>
      </c>
      <c r="B13" s="27"/>
      <c r="C13" s="28"/>
      <c r="D13" s="29">
        <f>SUM(D14:D14)</f>
        <v>526748</v>
      </c>
      <c r="E13" s="29">
        <f>SUM(E14:E14)</f>
        <v>0</v>
      </c>
      <c r="F13" s="29">
        <f>SUM(F14:F14)</f>
        <v>0</v>
      </c>
      <c r="G13" s="29">
        <f>SUM(G14:G14)</f>
        <v>0</v>
      </c>
      <c r="H13" s="29">
        <f>SUM(H14:H14)</f>
        <v>0</v>
      </c>
      <c r="I13" s="29">
        <f>SUM(I14:I14)</f>
        <v>0</v>
      </c>
      <c r="J13" s="29">
        <f>SUM(J14:J14)</f>
        <v>0</v>
      </c>
      <c r="K13" s="29">
        <f>SUM(K14:K14)</f>
        <v>0</v>
      </c>
      <c r="L13" s="29">
        <f>SUM(L14:L14)</f>
        <v>0</v>
      </c>
      <c r="M13" s="29">
        <f>SUM(M14:M14)</f>
        <v>0</v>
      </c>
      <c r="N13" s="29">
        <f>SUM(N14:N14)</f>
        <v>0</v>
      </c>
      <c r="O13" s="29">
        <f t="shared" si="1"/>
        <v>526748</v>
      </c>
      <c r="P13" s="41">
        <f>(O13/P$22)</f>
        <v>65.288547347545858</v>
      </c>
      <c r="Q13" s="10"/>
    </row>
    <row r="14" spans="1:134">
      <c r="A14" s="12"/>
      <c r="B14" s="42">
        <v>541</v>
      </c>
      <c r="C14" s="19" t="s">
        <v>30</v>
      </c>
      <c r="D14" s="43">
        <v>526748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1"/>
        <v>526748</v>
      </c>
      <c r="P14" s="44">
        <f>(O14/P$22)</f>
        <v>65.288547347545858</v>
      </c>
      <c r="Q14" s="9"/>
    </row>
    <row r="15" spans="1:134" ht="15.75">
      <c r="A15" s="26" t="s">
        <v>31</v>
      </c>
      <c r="B15" s="27"/>
      <c r="C15" s="28"/>
      <c r="D15" s="29">
        <f>SUM(D16:D17)</f>
        <v>562105</v>
      </c>
      <c r="E15" s="29">
        <f>SUM(E16:E17)</f>
        <v>0</v>
      </c>
      <c r="F15" s="29">
        <f>SUM(F16:F17)</f>
        <v>0</v>
      </c>
      <c r="G15" s="29">
        <f>SUM(G16:G17)</f>
        <v>0</v>
      </c>
      <c r="H15" s="29">
        <f>SUM(H16:H17)</f>
        <v>0</v>
      </c>
      <c r="I15" s="29">
        <f>SUM(I16:I17)</f>
        <v>0</v>
      </c>
      <c r="J15" s="29">
        <f>SUM(J16:J17)</f>
        <v>0</v>
      </c>
      <c r="K15" s="29">
        <f>SUM(K16:K17)</f>
        <v>0</v>
      </c>
      <c r="L15" s="29">
        <f>SUM(L16:L17)</f>
        <v>0</v>
      </c>
      <c r="M15" s="29">
        <f>SUM(M16:M17)</f>
        <v>0</v>
      </c>
      <c r="N15" s="29">
        <f>SUM(N16:N17)</f>
        <v>0</v>
      </c>
      <c r="O15" s="29">
        <f>SUM(D15:N15)</f>
        <v>562105</v>
      </c>
      <c r="P15" s="41">
        <f>(O15/P$22)</f>
        <v>69.67092216162618</v>
      </c>
      <c r="Q15" s="9"/>
    </row>
    <row r="16" spans="1:134">
      <c r="A16" s="12"/>
      <c r="B16" s="42">
        <v>571</v>
      </c>
      <c r="C16" s="19" t="s">
        <v>32</v>
      </c>
      <c r="D16" s="43">
        <v>1097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1"/>
        <v>1097</v>
      </c>
      <c r="P16" s="44">
        <f>(O16/P$22)</f>
        <v>0.13596926127912742</v>
      </c>
      <c r="Q16" s="9"/>
    </row>
    <row r="17" spans="1:120">
      <c r="A17" s="12"/>
      <c r="B17" s="42">
        <v>572</v>
      </c>
      <c r="C17" s="19" t="s">
        <v>33</v>
      </c>
      <c r="D17" s="43">
        <v>561008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1"/>
        <v>561008</v>
      </c>
      <c r="P17" s="44">
        <f>(O17/P$22)</f>
        <v>69.534952900347051</v>
      </c>
      <c r="Q17" s="9"/>
    </row>
    <row r="18" spans="1:120" ht="15.75">
      <c r="A18" s="26" t="s">
        <v>35</v>
      </c>
      <c r="B18" s="27"/>
      <c r="C18" s="28"/>
      <c r="D18" s="29">
        <f>SUM(D19:D19)</f>
        <v>275940</v>
      </c>
      <c r="E18" s="29">
        <f>SUM(E19:E19)</f>
        <v>0</v>
      </c>
      <c r="F18" s="29">
        <f>SUM(F19:F19)</f>
        <v>0</v>
      </c>
      <c r="G18" s="29">
        <f>SUM(G19:G19)</f>
        <v>0</v>
      </c>
      <c r="H18" s="29">
        <f>SUM(H19:H19)</f>
        <v>0</v>
      </c>
      <c r="I18" s="29">
        <f>SUM(I19:I19)</f>
        <v>0</v>
      </c>
      <c r="J18" s="29">
        <f>SUM(J19:J19)</f>
        <v>0</v>
      </c>
      <c r="K18" s="29">
        <f>SUM(K19:K19)</f>
        <v>0</v>
      </c>
      <c r="L18" s="29">
        <f>SUM(L19:L19)</f>
        <v>0</v>
      </c>
      <c r="M18" s="29">
        <f>SUM(M19:M19)</f>
        <v>0</v>
      </c>
      <c r="N18" s="29">
        <f>SUM(N19:N19)</f>
        <v>0</v>
      </c>
      <c r="O18" s="29">
        <f>SUM(D18:N18)</f>
        <v>275940</v>
      </c>
      <c r="P18" s="41">
        <f>(O18/P$22)</f>
        <v>34.20178482895389</v>
      </c>
      <c r="Q18" s="9"/>
    </row>
    <row r="19" spans="1:120" ht="15.75" thickBot="1">
      <c r="A19" s="12"/>
      <c r="B19" s="42">
        <v>581</v>
      </c>
      <c r="C19" s="19" t="s">
        <v>79</v>
      </c>
      <c r="D19" s="43">
        <v>275940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>SUM(D19:N19)</f>
        <v>275940</v>
      </c>
      <c r="P19" s="44">
        <f>(O19/P$22)</f>
        <v>34.20178482895389</v>
      </c>
      <c r="Q19" s="9"/>
    </row>
    <row r="20" spans="1:120" ht="16.5" thickBot="1">
      <c r="A20" s="13" t="s">
        <v>10</v>
      </c>
      <c r="B20" s="21"/>
      <c r="C20" s="20"/>
      <c r="D20" s="14">
        <f>SUM(D5,D9,D13,D15,D18)</f>
        <v>5130888</v>
      </c>
      <c r="E20" s="14">
        <f t="shared" ref="E20:N20" si="2">SUM(E5,E9,E13,E15,E18)</f>
        <v>0</v>
      </c>
      <c r="F20" s="14">
        <f t="shared" si="2"/>
        <v>0</v>
      </c>
      <c r="G20" s="14">
        <f t="shared" si="2"/>
        <v>0</v>
      </c>
      <c r="H20" s="14">
        <f t="shared" si="2"/>
        <v>0</v>
      </c>
      <c r="I20" s="14">
        <f t="shared" si="2"/>
        <v>5128231</v>
      </c>
      <c r="J20" s="14">
        <f t="shared" si="2"/>
        <v>0</v>
      </c>
      <c r="K20" s="14">
        <f t="shared" si="2"/>
        <v>0</v>
      </c>
      <c r="L20" s="14">
        <f t="shared" si="2"/>
        <v>0</v>
      </c>
      <c r="M20" s="14">
        <f t="shared" si="2"/>
        <v>0</v>
      </c>
      <c r="N20" s="14">
        <f t="shared" si="2"/>
        <v>0</v>
      </c>
      <c r="O20" s="14">
        <f>SUM(D20:N20)</f>
        <v>10259119</v>
      </c>
      <c r="P20" s="35">
        <f>(O20/P$22)</f>
        <v>1271.5814328210213</v>
      </c>
      <c r="Q20" s="6"/>
      <c r="R20" s="2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</row>
    <row r="21" spans="1:120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8"/>
    </row>
    <row r="22" spans="1:120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38"/>
      <c r="M22" s="93" t="s">
        <v>82</v>
      </c>
      <c r="N22" s="93"/>
      <c r="O22" s="93"/>
      <c r="P22" s="39">
        <v>8068</v>
      </c>
    </row>
    <row r="23" spans="1:120">
      <c r="A23" s="94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6"/>
    </row>
    <row r="24" spans="1:120" ht="15.75" customHeight="1" thickBot="1">
      <c r="A24" s="97" t="s">
        <v>40</v>
      </c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9"/>
    </row>
  </sheetData>
  <mergeCells count="10">
    <mergeCell ref="M22:O22"/>
    <mergeCell ref="A23:P23"/>
    <mergeCell ref="A24:P24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524472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0" si="1">SUM(D5:M5)</f>
        <v>524472</v>
      </c>
      <c r="O5" s="30">
        <f t="shared" ref="O5:O20" si="2">(N5/O$22)</f>
        <v>230.23353819139595</v>
      </c>
      <c r="P5" s="6"/>
    </row>
    <row r="6" spans="1:133">
      <c r="A6" s="12"/>
      <c r="B6" s="42">
        <v>513</v>
      </c>
      <c r="C6" s="19" t="s">
        <v>21</v>
      </c>
      <c r="D6" s="43">
        <v>510655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510655</v>
      </c>
      <c r="O6" s="44">
        <f t="shared" si="2"/>
        <v>224.16812993854259</v>
      </c>
      <c r="P6" s="9"/>
    </row>
    <row r="7" spans="1:133">
      <c r="A7" s="12"/>
      <c r="B7" s="42">
        <v>514</v>
      </c>
      <c r="C7" s="19" t="s">
        <v>22</v>
      </c>
      <c r="D7" s="43">
        <v>13817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13817</v>
      </c>
      <c r="O7" s="44">
        <f t="shared" si="2"/>
        <v>6.0654082528533806</v>
      </c>
      <c r="P7" s="9"/>
    </row>
    <row r="8" spans="1:133" ht="15.75">
      <c r="A8" s="26" t="s">
        <v>23</v>
      </c>
      <c r="B8" s="27"/>
      <c r="C8" s="28"/>
      <c r="D8" s="29">
        <f t="shared" ref="D8:M8" si="3">SUM(D9:D9)</f>
        <v>540293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540293</v>
      </c>
      <c r="O8" s="41">
        <f t="shared" si="2"/>
        <v>237.17866549604918</v>
      </c>
      <c r="P8" s="10"/>
    </row>
    <row r="9" spans="1:133">
      <c r="A9" s="12"/>
      <c r="B9" s="42">
        <v>522</v>
      </c>
      <c r="C9" s="19" t="s">
        <v>24</v>
      </c>
      <c r="D9" s="43">
        <v>540293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540293</v>
      </c>
      <c r="O9" s="44">
        <f t="shared" si="2"/>
        <v>237.17866549604918</v>
      </c>
      <c r="P9" s="9"/>
    </row>
    <row r="10" spans="1:133" ht="15.75">
      <c r="A10" s="26" t="s">
        <v>25</v>
      </c>
      <c r="B10" s="27"/>
      <c r="C10" s="28"/>
      <c r="D10" s="29">
        <f t="shared" ref="D10:M10" si="4">SUM(D11:D13)</f>
        <v>517174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2803551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3320725</v>
      </c>
      <c r="O10" s="41">
        <f t="shared" si="2"/>
        <v>1457.7370500438981</v>
      </c>
      <c r="P10" s="10"/>
    </row>
    <row r="11" spans="1:133">
      <c r="A11" s="12"/>
      <c r="B11" s="42">
        <v>533</v>
      </c>
      <c r="C11" s="19" t="s">
        <v>26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1629955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1629955</v>
      </c>
      <c r="O11" s="44">
        <f t="shared" si="2"/>
        <v>715.52019315188761</v>
      </c>
      <c r="P11" s="9"/>
    </row>
    <row r="12" spans="1:133">
      <c r="A12" s="12"/>
      <c r="B12" s="42">
        <v>534</v>
      </c>
      <c r="C12" s="19" t="s">
        <v>27</v>
      </c>
      <c r="D12" s="43">
        <v>517174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517174</v>
      </c>
      <c r="O12" s="44">
        <f t="shared" si="2"/>
        <v>227.02985074626866</v>
      </c>
      <c r="P12" s="9"/>
    </row>
    <row r="13" spans="1:133">
      <c r="A13" s="12"/>
      <c r="B13" s="42">
        <v>535</v>
      </c>
      <c r="C13" s="19" t="s">
        <v>28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1173596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1173596</v>
      </c>
      <c r="O13" s="44">
        <f t="shared" si="2"/>
        <v>515.18700614574186</v>
      </c>
      <c r="P13" s="9"/>
    </row>
    <row r="14" spans="1:133" ht="15.75">
      <c r="A14" s="26" t="s">
        <v>29</v>
      </c>
      <c r="B14" s="27"/>
      <c r="C14" s="28"/>
      <c r="D14" s="29">
        <f t="shared" ref="D14:M14" si="5">SUM(D15:D15)</f>
        <v>84524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84524</v>
      </c>
      <c r="O14" s="41">
        <f t="shared" si="2"/>
        <v>37.104477611940297</v>
      </c>
      <c r="P14" s="10"/>
    </row>
    <row r="15" spans="1:133">
      <c r="A15" s="12"/>
      <c r="B15" s="42">
        <v>541</v>
      </c>
      <c r="C15" s="19" t="s">
        <v>30</v>
      </c>
      <c r="D15" s="43">
        <v>84524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84524</v>
      </c>
      <c r="O15" s="44">
        <f t="shared" si="2"/>
        <v>37.104477611940297</v>
      </c>
      <c r="P15" s="9"/>
    </row>
    <row r="16" spans="1:133" ht="15.75">
      <c r="A16" s="26" t="s">
        <v>31</v>
      </c>
      <c r="B16" s="27"/>
      <c r="C16" s="28"/>
      <c r="D16" s="29">
        <f t="shared" ref="D16:M16" si="6">SUM(D17:D17)</f>
        <v>376874</v>
      </c>
      <c r="E16" s="29">
        <f t="shared" si="6"/>
        <v>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376874</v>
      </c>
      <c r="O16" s="41">
        <f t="shared" si="2"/>
        <v>165.44073748902545</v>
      </c>
      <c r="P16" s="9"/>
    </row>
    <row r="17" spans="1:119">
      <c r="A17" s="12"/>
      <c r="B17" s="42">
        <v>572</v>
      </c>
      <c r="C17" s="19" t="s">
        <v>33</v>
      </c>
      <c r="D17" s="43">
        <v>376874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376874</v>
      </c>
      <c r="O17" s="44">
        <f t="shared" si="2"/>
        <v>165.44073748902545</v>
      </c>
      <c r="P17" s="9"/>
    </row>
    <row r="18" spans="1:119" ht="15.75">
      <c r="A18" s="26" t="s">
        <v>35</v>
      </c>
      <c r="B18" s="27"/>
      <c r="C18" s="28"/>
      <c r="D18" s="29">
        <f t="shared" ref="D18:M18" si="7">SUM(D19:D19)</f>
        <v>27141</v>
      </c>
      <c r="E18" s="29">
        <f t="shared" si="7"/>
        <v>0</v>
      </c>
      <c r="F18" s="29">
        <f t="shared" si="7"/>
        <v>0</v>
      </c>
      <c r="G18" s="29">
        <f t="shared" si="7"/>
        <v>0</v>
      </c>
      <c r="H18" s="29">
        <f t="shared" si="7"/>
        <v>0</v>
      </c>
      <c r="I18" s="29">
        <f t="shared" si="7"/>
        <v>0</v>
      </c>
      <c r="J18" s="29">
        <f t="shared" si="7"/>
        <v>0</v>
      </c>
      <c r="K18" s="29">
        <f t="shared" si="7"/>
        <v>0</v>
      </c>
      <c r="L18" s="29">
        <f t="shared" si="7"/>
        <v>0</v>
      </c>
      <c r="M18" s="29">
        <f t="shared" si="7"/>
        <v>0</v>
      </c>
      <c r="N18" s="29">
        <f t="shared" si="1"/>
        <v>27141</v>
      </c>
      <c r="O18" s="41">
        <f t="shared" si="2"/>
        <v>11.914398595259</v>
      </c>
      <c r="P18" s="9"/>
    </row>
    <row r="19" spans="1:119" ht="15.75" thickBot="1">
      <c r="A19" s="12"/>
      <c r="B19" s="42">
        <v>581</v>
      </c>
      <c r="C19" s="19" t="s">
        <v>34</v>
      </c>
      <c r="D19" s="43">
        <v>27141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27141</v>
      </c>
      <c r="O19" s="44">
        <f t="shared" si="2"/>
        <v>11.914398595259</v>
      </c>
      <c r="P19" s="9"/>
    </row>
    <row r="20" spans="1:119" ht="16.5" thickBot="1">
      <c r="A20" s="13" t="s">
        <v>10</v>
      </c>
      <c r="B20" s="21"/>
      <c r="C20" s="20"/>
      <c r="D20" s="14">
        <f>SUM(D5,D8,D10,D14,D16,D18)</f>
        <v>2070478</v>
      </c>
      <c r="E20" s="14">
        <f t="shared" ref="E20:M20" si="8">SUM(E5,E8,E10,E14,E16,E18)</f>
        <v>0</v>
      </c>
      <c r="F20" s="14">
        <f t="shared" si="8"/>
        <v>0</v>
      </c>
      <c r="G20" s="14">
        <f t="shared" si="8"/>
        <v>0</v>
      </c>
      <c r="H20" s="14">
        <f t="shared" si="8"/>
        <v>0</v>
      </c>
      <c r="I20" s="14">
        <f t="shared" si="8"/>
        <v>2803551</v>
      </c>
      <c r="J20" s="14">
        <f t="shared" si="8"/>
        <v>0</v>
      </c>
      <c r="K20" s="14">
        <f t="shared" si="8"/>
        <v>0</v>
      </c>
      <c r="L20" s="14">
        <f t="shared" si="8"/>
        <v>0</v>
      </c>
      <c r="M20" s="14">
        <f t="shared" si="8"/>
        <v>0</v>
      </c>
      <c r="N20" s="14">
        <f t="shared" si="1"/>
        <v>4874029</v>
      </c>
      <c r="O20" s="35">
        <f t="shared" si="2"/>
        <v>2139.6088674275679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19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19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3" t="s">
        <v>48</v>
      </c>
      <c r="M22" s="93"/>
      <c r="N22" s="93"/>
      <c r="O22" s="39">
        <v>2278</v>
      </c>
    </row>
    <row r="23" spans="1:119">
      <c r="A23" s="94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  <row r="24" spans="1:119" ht="15.75" customHeight="1" thickBot="1">
      <c r="A24" s="97" t="s">
        <v>40</v>
      </c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9"/>
    </row>
  </sheetData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520994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2" si="1">SUM(D5:M5)</f>
        <v>520994</v>
      </c>
      <c r="O5" s="30">
        <f t="shared" ref="O5:O22" si="2">(N5/O$24)</f>
        <v>235.85061113626074</v>
      </c>
      <c r="P5" s="6"/>
    </row>
    <row r="6" spans="1:133">
      <c r="A6" s="12"/>
      <c r="B6" s="42">
        <v>511</v>
      </c>
      <c r="C6" s="19" t="s">
        <v>19</v>
      </c>
      <c r="D6" s="43">
        <v>65078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65078</v>
      </c>
      <c r="O6" s="44">
        <f t="shared" si="2"/>
        <v>29.460389316432774</v>
      </c>
      <c r="P6" s="9"/>
    </row>
    <row r="7" spans="1:133">
      <c r="A7" s="12"/>
      <c r="B7" s="42">
        <v>512</v>
      </c>
      <c r="C7" s="19" t="s">
        <v>20</v>
      </c>
      <c r="D7" s="43">
        <v>18000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18000</v>
      </c>
      <c r="O7" s="44">
        <f t="shared" si="2"/>
        <v>8.1484834766862839</v>
      </c>
      <c r="P7" s="9"/>
    </row>
    <row r="8" spans="1:133">
      <c r="A8" s="12"/>
      <c r="B8" s="42">
        <v>513</v>
      </c>
      <c r="C8" s="19" t="s">
        <v>21</v>
      </c>
      <c r="D8" s="43">
        <v>425540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425540</v>
      </c>
      <c r="O8" s="44">
        <f t="shared" si="2"/>
        <v>192.63920325939338</v>
      </c>
      <c r="P8" s="9"/>
    </row>
    <row r="9" spans="1:133">
      <c r="A9" s="12"/>
      <c r="B9" s="42">
        <v>514</v>
      </c>
      <c r="C9" s="19" t="s">
        <v>22</v>
      </c>
      <c r="D9" s="43">
        <v>12376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12376</v>
      </c>
      <c r="O9" s="44">
        <f t="shared" si="2"/>
        <v>5.6025350837483021</v>
      </c>
      <c r="P9" s="9"/>
    </row>
    <row r="10" spans="1:133" ht="15.75">
      <c r="A10" s="26" t="s">
        <v>23</v>
      </c>
      <c r="B10" s="27"/>
      <c r="C10" s="28"/>
      <c r="D10" s="29">
        <f t="shared" ref="D10:M10" si="3">SUM(D11:D11)</f>
        <v>868043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868043</v>
      </c>
      <c r="O10" s="41">
        <f t="shared" si="2"/>
        <v>392.95744680851061</v>
      </c>
      <c r="P10" s="10"/>
    </row>
    <row r="11" spans="1:133">
      <c r="A11" s="12"/>
      <c r="B11" s="42">
        <v>522</v>
      </c>
      <c r="C11" s="19" t="s">
        <v>24</v>
      </c>
      <c r="D11" s="43">
        <v>868043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868043</v>
      </c>
      <c r="O11" s="44">
        <f t="shared" si="2"/>
        <v>392.95744680851061</v>
      </c>
      <c r="P11" s="9"/>
    </row>
    <row r="12" spans="1:133" ht="15.75">
      <c r="A12" s="26" t="s">
        <v>25</v>
      </c>
      <c r="B12" s="27"/>
      <c r="C12" s="28"/>
      <c r="D12" s="29">
        <f t="shared" ref="D12:M12" si="4">SUM(D13:D15)</f>
        <v>488922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2717903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3206825</v>
      </c>
      <c r="O12" s="41">
        <f t="shared" si="2"/>
        <v>1451.7089180624716</v>
      </c>
      <c r="P12" s="10"/>
    </row>
    <row r="13" spans="1:133">
      <c r="A13" s="12"/>
      <c r="B13" s="42">
        <v>533</v>
      </c>
      <c r="C13" s="19" t="s">
        <v>26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1489238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1489238</v>
      </c>
      <c r="O13" s="44">
        <f t="shared" si="2"/>
        <v>674.16840199185151</v>
      </c>
      <c r="P13" s="9"/>
    </row>
    <row r="14" spans="1:133">
      <c r="A14" s="12"/>
      <c r="B14" s="42">
        <v>534</v>
      </c>
      <c r="C14" s="19" t="s">
        <v>27</v>
      </c>
      <c r="D14" s="43">
        <v>488922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488922</v>
      </c>
      <c r="O14" s="44">
        <f t="shared" si="2"/>
        <v>221.33182435491173</v>
      </c>
      <c r="P14" s="9"/>
    </row>
    <row r="15" spans="1:133">
      <c r="A15" s="12"/>
      <c r="B15" s="42">
        <v>535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1228665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1228665</v>
      </c>
      <c r="O15" s="44">
        <f t="shared" si="2"/>
        <v>556.20869171570848</v>
      </c>
      <c r="P15" s="9"/>
    </row>
    <row r="16" spans="1:133" ht="15.75">
      <c r="A16" s="26" t="s">
        <v>29</v>
      </c>
      <c r="B16" s="27"/>
      <c r="C16" s="28"/>
      <c r="D16" s="29">
        <f t="shared" ref="D16:M16" si="5">SUM(D17:D17)</f>
        <v>83315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83315</v>
      </c>
      <c r="O16" s="41">
        <f t="shared" si="2"/>
        <v>37.716161158895424</v>
      </c>
      <c r="P16" s="10"/>
    </row>
    <row r="17" spans="1:119">
      <c r="A17" s="12"/>
      <c r="B17" s="42">
        <v>541</v>
      </c>
      <c r="C17" s="19" t="s">
        <v>30</v>
      </c>
      <c r="D17" s="43">
        <v>83315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83315</v>
      </c>
      <c r="O17" s="44">
        <f t="shared" si="2"/>
        <v>37.716161158895424</v>
      </c>
      <c r="P17" s="9"/>
    </row>
    <row r="18" spans="1:119" ht="15.75">
      <c r="A18" s="26" t="s">
        <v>31</v>
      </c>
      <c r="B18" s="27"/>
      <c r="C18" s="28"/>
      <c r="D18" s="29">
        <f t="shared" ref="D18:M18" si="6">SUM(D19:D19)</f>
        <v>455211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455211</v>
      </c>
      <c r="O18" s="41">
        <f t="shared" si="2"/>
        <v>206.07107288365776</v>
      </c>
      <c r="P18" s="9"/>
    </row>
    <row r="19" spans="1:119">
      <c r="A19" s="12"/>
      <c r="B19" s="42">
        <v>572</v>
      </c>
      <c r="C19" s="19" t="s">
        <v>33</v>
      </c>
      <c r="D19" s="43">
        <v>455211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455211</v>
      </c>
      <c r="O19" s="44">
        <f t="shared" si="2"/>
        <v>206.07107288365776</v>
      </c>
      <c r="P19" s="9"/>
    </row>
    <row r="20" spans="1:119" ht="15.75">
      <c r="A20" s="26" t="s">
        <v>35</v>
      </c>
      <c r="B20" s="27"/>
      <c r="C20" s="28"/>
      <c r="D20" s="29">
        <f t="shared" ref="D20:M20" si="7">SUM(D21:D21)</f>
        <v>284679</v>
      </c>
      <c r="E20" s="29">
        <f t="shared" si="7"/>
        <v>0</v>
      </c>
      <c r="F20" s="29">
        <f t="shared" si="7"/>
        <v>0</v>
      </c>
      <c r="G20" s="29">
        <f t="shared" si="7"/>
        <v>0</v>
      </c>
      <c r="H20" s="29">
        <f t="shared" si="7"/>
        <v>0</v>
      </c>
      <c r="I20" s="29">
        <f t="shared" si="7"/>
        <v>0</v>
      </c>
      <c r="J20" s="29">
        <f t="shared" si="7"/>
        <v>0</v>
      </c>
      <c r="K20" s="29">
        <f t="shared" si="7"/>
        <v>0</v>
      </c>
      <c r="L20" s="29">
        <f t="shared" si="7"/>
        <v>0</v>
      </c>
      <c r="M20" s="29">
        <f t="shared" si="7"/>
        <v>0</v>
      </c>
      <c r="N20" s="29">
        <f t="shared" si="1"/>
        <v>284679</v>
      </c>
      <c r="O20" s="41">
        <f t="shared" si="2"/>
        <v>128.87234042553192</v>
      </c>
      <c r="P20" s="9"/>
    </row>
    <row r="21" spans="1:119" ht="15.75" thickBot="1">
      <c r="A21" s="12"/>
      <c r="B21" s="42">
        <v>581</v>
      </c>
      <c r="C21" s="19" t="s">
        <v>34</v>
      </c>
      <c r="D21" s="43">
        <v>284679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284679</v>
      </c>
      <c r="O21" s="44">
        <f t="shared" si="2"/>
        <v>128.87234042553192</v>
      </c>
      <c r="P21" s="9"/>
    </row>
    <row r="22" spans="1:119" ht="16.5" thickBot="1">
      <c r="A22" s="13" t="s">
        <v>10</v>
      </c>
      <c r="B22" s="21"/>
      <c r="C22" s="20"/>
      <c r="D22" s="14">
        <f>SUM(D5,D10,D12,D16,D18,D20)</f>
        <v>2701164</v>
      </c>
      <c r="E22" s="14">
        <f t="shared" ref="E22:M22" si="8">SUM(E5,E10,E12,E16,E18,E20)</f>
        <v>0</v>
      </c>
      <c r="F22" s="14">
        <f t="shared" si="8"/>
        <v>0</v>
      </c>
      <c r="G22" s="14">
        <f t="shared" si="8"/>
        <v>0</v>
      </c>
      <c r="H22" s="14">
        <f t="shared" si="8"/>
        <v>0</v>
      </c>
      <c r="I22" s="14">
        <f t="shared" si="8"/>
        <v>2717903</v>
      </c>
      <c r="J22" s="14">
        <f t="shared" si="8"/>
        <v>0</v>
      </c>
      <c r="K22" s="14">
        <f t="shared" si="8"/>
        <v>0</v>
      </c>
      <c r="L22" s="14">
        <f t="shared" si="8"/>
        <v>0</v>
      </c>
      <c r="M22" s="14">
        <f t="shared" si="8"/>
        <v>0</v>
      </c>
      <c r="N22" s="14">
        <f t="shared" si="1"/>
        <v>5419067</v>
      </c>
      <c r="O22" s="35">
        <f t="shared" si="2"/>
        <v>2453.176550475328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19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19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93" t="s">
        <v>44</v>
      </c>
      <c r="M24" s="93"/>
      <c r="N24" s="93"/>
      <c r="O24" s="39">
        <v>2209</v>
      </c>
    </row>
    <row r="25" spans="1:119">
      <c r="A25" s="94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6"/>
    </row>
    <row r="26" spans="1:119" ht="15.75" customHeight="1" thickBot="1">
      <c r="A26" s="97" t="s">
        <v>40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9"/>
    </row>
  </sheetData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551983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1" si="1">SUM(D5:M5)</f>
        <v>551983</v>
      </c>
      <c r="O5" s="30">
        <f t="shared" ref="O5:O21" si="2">(N5/O$23)</f>
        <v>296.76505376344085</v>
      </c>
      <c r="P5" s="6"/>
    </row>
    <row r="6" spans="1:133">
      <c r="A6" s="12"/>
      <c r="B6" s="42">
        <v>511</v>
      </c>
      <c r="C6" s="19" t="s">
        <v>19</v>
      </c>
      <c r="D6" s="43">
        <v>65445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65445</v>
      </c>
      <c r="O6" s="44">
        <f t="shared" si="2"/>
        <v>35.185483870967744</v>
      </c>
      <c r="P6" s="9"/>
    </row>
    <row r="7" spans="1:133">
      <c r="A7" s="12"/>
      <c r="B7" s="42">
        <v>512</v>
      </c>
      <c r="C7" s="19" t="s">
        <v>20</v>
      </c>
      <c r="D7" s="43">
        <v>17917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17917</v>
      </c>
      <c r="O7" s="44">
        <f t="shared" si="2"/>
        <v>9.6327956989247312</v>
      </c>
      <c r="P7" s="9"/>
    </row>
    <row r="8" spans="1:133">
      <c r="A8" s="12"/>
      <c r="B8" s="42">
        <v>513</v>
      </c>
      <c r="C8" s="19" t="s">
        <v>21</v>
      </c>
      <c r="D8" s="43">
        <v>460513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460513</v>
      </c>
      <c r="O8" s="44">
        <f t="shared" si="2"/>
        <v>247.58763440860216</v>
      </c>
      <c r="P8" s="9"/>
    </row>
    <row r="9" spans="1:133">
      <c r="A9" s="12"/>
      <c r="B9" s="42">
        <v>514</v>
      </c>
      <c r="C9" s="19" t="s">
        <v>22</v>
      </c>
      <c r="D9" s="43">
        <v>8108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8108</v>
      </c>
      <c r="O9" s="44">
        <f t="shared" si="2"/>
        <v>4.3591397849462368</v>
      </c>
      <c r="P9" s="9"/>
    </row>
    <row r="10" spans="1:133" ht="15.75">
      <c r="A10" s="26" t="s">
        <v>23</v>
      </c>
      <c r="B10" s="27"/>
      <c r="C10" s="28"/>
      <c r="D10" s="29">
        <f t="shared" ref="D10:M10" si="3">SUM(D11:D11)</f>
        <v>591473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591473</v>
      </c>
      <c r="O10" s="41">
        <f t="shared" si="2"/>
        <v>317.99623655913979</v>
      </c>
      <c r="P10" s="10"/>
    </row>
    <row r="11" spans="1:133">
      <c r="A11" s="12"/>
      <c r="B11" s="42">
        <v>522</v>
      </c>
      <c r="C11" s="19" t="s">
        <v>24</v>
      </c>
      <c r="D11" s="43">
        <v>591473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591473</v>
      </c>
      <c r="O11" s="44">
        <f t="shared" si="2"/>
        <v>317.99623655913979</v>
      </c>
      <c r="P11" s="9"/>
    </row>
    <row r="12" spans="1:133" ht="15.75">
      <c r="A12" s="26" t="s">
        <v>25</v>
      </c>
      <c r="B12" s="27"/>
      <c r="C12" s="28"/>
      <c r="D12" s="29">
        <f t="shared" ref="D12:M12" si="4">SUM(D13:D15)</f>
        <v>322576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2657311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2979887</v>
      </c>
      <c r="O12" s="41">
        <f t="shared" si="2"/>
        <v>1602.0897849462365</v>
      </c>
      <c r="P12" s="10"/>
    </row>
    <row r="13" spans="1:133">
      <c r="A13" s="12"/>
      <c r="B13" s="42">
        <v>533</v>
      </c>
      <c r="C13" s="19" t="s">
        <v>26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1502889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1502889</v>
      </c>
      <c r="O13" s="44">
        <f t="shared" si="2"/>
        <v>808.00483870967741</v>
      </c>
      <c r="P13" s="9"/>
    </row>
    <row r="14" spans="1:133">
      <c r="A14" s="12"/>
      <c r="B14" s="42">
        <v>534</v>
      </c>
      <c r="C14" s="19" t="s">
        <v>27</v>
      </c>
      <c r="D14" s="43">
        <v>322576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322576</v>
      </c>
      <c r="O14" s="44">
        <f t="shared" si="2"/>
        <v>173.42795698924732</v>
      </c>
      <c r="P14" s="9"/>
    </row>
    <row r="15" spans="1:133">
      <c r="A15" s="12"/>
      <c r="B15" s="42">
        <v>535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1154422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1154422</v>
      </c>
      <c r="O15" s="44">
        <f t="shared" si="2"/>
        <v>620.6569892473118</v>
      </c>
      <c r="P15" s="9"/>
    </row>
    <row r="16" spans="1:133" ht="15.75">
      <c r="A16" s="26" t="s">
        <v>29</v>
      </c>
      <c r="B16" s="27"/>
      <c r="C16" s="28"/>
      <c r="D16" s="29">
        <f t="shared" ref="D16:M16" si="5">SUM(D17:D17)</f>
        <v>313459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313459</v>
      </c>
      <c r="O16" s="41">
        <f t="shared" si="2"/>
        <v>168.52634408602151</v>
      </c>
      <c r="P16" s="10"/>
    </row>
    <row r="17" spans="1:119">
      <c r="A17" s="12"/>
      <c r="B17" s="42">
        <v>541</v>
      </c>
      <c r="C17" s="19" t="s">
        <v>30</v>
      </c>
      <c r="D17" s="43">
        <v>313459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313459</v>
      </c>
      <c r="O17" s="44">
        <f t="shared" si="2"/>
        <v>168.52634408602151</v>
      </c>
      <c r="P17" s="9"/>
    </row>
    <row r="18" spans="1:119" ht="15.75">
      <c r="A18" s="26" t="s">
        <v>31</v>
      </c>
      <c r="B18" s="27"/>
      <c r="C18" s="28"/>
      <c r="D18" s="29">
        <f t="shared" ref="D18:M18" si="6">SUM(D19:D20)</f>
        <v>346271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346271</v>
      </c>
      <c r="O18" s="41">
        <f t="shared" si="2"/>
        <v>186.16720430107526</v>
      </c>
      <c r="P18" s="9"/>
    </row>
    <row r="19" spans="1:119">
      <c r="A19" s="12"/>
      <c r="B19" s="42">
        <v>571</v>
      </c>
      <c r="C19" s="19" t="s">
        <v>32</v>
      </c>
      <c r="D19" s="43">
        <v>421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421</v>
      </c>
      <c r="O19" s="44">
        <f t="shared" si="2"/>
        <v>0.22634408602150538</v>
      </c>
      <c r="P19" s="9"/>
    </row>
    <row r="20" spans="1:119" ht="15.75" thickBot="1">
      <c r="A20" s="12"/>
      <c r="B20" s="42">
        <v>572</v>
      </c>
      <c r="C20" s="19" t="s">
        <v>33</v>
      </c>
      <c r="D20" s="43">
        <v>345850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345850</v>
      </c>
      <c r="O20" s="44">
        <f t="shared" si="2"/>
        <v>185.94086021505376</v>
      </c>
      <c r="P20" s="9"/>
    </row>
    <row r="21" spans="1:119" ht="16.5" thickBot="1">
      <c r="A21" s="13" t="s">
        <v>10</v>
      </c>
      <c r="B21" s="21"/>
      <c r="C21" s="20"/>
      <c r="D21" s="14">
        <f>SUM(D5,D10,D12,D16,D18)</f>
        <v>2125762</v>
      </c>
      <c r="E21" s="14">
        <f t="shared" ref="E21:M21" si="7">SUM(E5,E10,E12,E16,E18)</f>
        <v>0</v>
      </c>
      <c r="F21" s="14">
        <f t="shared" si="7"/>
        <v>0</v>
      </c>
      <c r="G21" s="14">
        <f t="shared" si="7"/>
        <v>0</v>
      </c>
      <c r="H21" s="14">
        <f t="shared" si="7"/>
        <v>0</v>
      </c>
      <c r="I21" s="14">
        <f t="shared" si="7"/>
        <v>2657311</v>
      </c>
      <c r="J21" s="14">
        <f t="shared" si="7"/>
        <v>0</v>
      </c>
      <c r="K21" s="14">
        <f t="shared" si="7"/>
        <v>0</v>
      </c>
      <c r="L21" s="14">
        <f t="shared" si="7"/>
        <v>0</v>
      </c>
      <c r="M21" s="14">
        <f t="shared" si="7"/>
        <v>0</v>
      </c>
      <c r="N21" s="14">
        <f t="shared" si="1"/>
        <v>4783073</v>
      </c>
      <c r="O21" s="35">
        <f t="shared" si="2"/>
        <v>2571.5446236559142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19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/>
    </row>
    <row r="23" spans="1:119">
      <c r="A23" s="36"/>
      <c r="B23" s="37"/>
      <c r="C23" s="37"/>
      <c r="D23" s="38"/>
      <c r="E23" s="38"/>
      <c r="F23" s="38"/>
      <c r="G23" s="38"/>
      <c r="H23" s="38"/>
      <c r="I23" s="38"/>
      <c r="J23" s="38"/>
      <c r="K23" s="38"/>
      <c r="L23" s="93" t="s">
        <v>42</v>
      </c>
      <c r="M23" s="93"/>
      <c r="N23" s="93"/>
      <c r="O23" s="39">
        <v>1860</v>
      </c>
    </row>
    <row r="24" spans="1:119">
      <c r="A24" s="94"/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  <row r="25" spans="1:119" ht="15.75" customHeight="1" thickBot="1">
      <c r="A25" s="97" t="s">
        <v>40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9"/>
    </row>
  </sheetData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38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566692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3" si="1">SUM(D5:M5)</f>
        <v>566692</v>
      </c>
      <c r="O5" s="30">
        <f t="shared" ref="O5:O23" si="2">(N5/O$25)</f>
        <v>317.11919418019028</v>
      </c>
      <c r="P5" s="6"/>
    </row>
    <row r="6" spans="1:133">
      <c r="A6" s="12"/>
      <c r="B6" s="42">
        <v>511</v>
      </c>
      <c r="C6" s="19" t="s">
        <v>19</v>
      </c>
      <c r="D6" s="43">
        <v>17304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17304</v>
      </c>
      <c r="O6" s="44">
        <f t="shared" si="2"/>
        <v>9.6832680470061554</v>
      </c>
      <c r="P6" s="9"/>
    </row>
    <row r="7" spans="1:133">
      <c r="A7" s="12"/>
      <c r="B7" s="42">
        <v>512</v>
      </c>
      <c r="C7" s="19" t="s">
        <v>20</v>
      </c>
      <c r="D7" s="43">
        <v>61799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61799</v>
      </c>
      <c r="O7" s="44">
        <f t="shared" si="2"/>
        <v>34.582540570789035</v>
      </c>
      <c r="P7" s="9"/>
    </row>
    <row r="8" spans="1:133">
      <c r="A8" s="12"/>
      <c r="B8" s="42">
        <v>513</v>
      </c>
      <c r="C8" s="19" t="s">
        <v>21</v>
      </c>
      <c r="D8" s="43">
        <v>479579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479579</v>
      </c>
      <c r="O8" s="44">
        <f t="shared" si="2"/>
        <v>268.37101287073307</v>
      </c>
      <c r="P8" s="9"/>
    </row>
    <row r="9" spans="1:133">
      <c r="A9" s="12"/>
      <c r="B9" s="42">
        <v>514</v>
      </c>
      <c r="C9" s="19" t="s">
        <v>22</v>
      </c>
      <c r="D9" s="43">
        <v>8010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8010</v>
      </c>
      <c r="O9" s="44">
        <f t="shared" si="2"/>
        <v>4.482372691662003</v>
      </c>
      <c r="P9" s="9"/>
    </row>
    <row r="10" spans="1:133" ht="15.75">
      <c r="A10" s="26" t="s">
        <v>23</v>
      </c>
      <c r="B10" s="27"/>
      <c r="C10" s="28"/>
      <c r="D10" s="29">
        <f t="shared" ref="D10:M10" si="3">SUM(D11:D11)</f>
        <v>954305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954305</v>
      </c>
      <c r="O10" s="41">
        <f t="shared" si="2"/>
        <v>534.02630106323443</v>
      </c>
      <c r="P10" s="10"/>
    </row>
    <row r="11" spans="1:133">
      <c r="A11" s="12"/>
      <c r="B11" s="42">
        <v>522</v>
      </c>
      <c r="C11" s="19" t="s">
        <v>24</v>
      </c>
      <c r="D11" s="43">
        <v>954305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954305</v>
      </c>
      <c r="O11" s="44">
        <f t="shared" si="2"/>
        <v>534.02630106323443</v>
      </c>
      <c r="P11" s="9"/>
    </row>
    <row r="12" spans="1:133" ht="15.75">
      <c r="A12" s="26" t="s">
        <v>25</v>
      </c>
      <c r="B12" s="27"/>
      <c r="C12" s="28"/>
      <c r="D12" s="29">
        <f t="shared" ref="D12:M12" si="4">SUM(D13:D15)</f>
        <v>288081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2495707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2783788</v>
      </c>
      <c r="O12" s="41">
        <f t="shared" si="2"/>
        <v>1557.7996642417459</v>
      </c>
      <c r="P12" s="10"/>
    </row>
    <row r="13" spans="1:133">
      <c r="A13" s="12"/>
      <c r="B13" s="42">
        <v>533</v>
      </c>
      <c r="C13" s="19" t="s">
        <v>26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1457179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1457179</v>
      </c>
      <c r="O13" s="44">
        <f t="shared" si="2"/>
        <v>815.43312814773367</v>
      </c>
      <c r="P13" s="9"/>
    </row>
    <row r="14" spans="1:133">
      <c r="A14" s="12"/>
      <c r="B14" s="42">
        <v>534</v>
      </c>
      <c r="C14" s="19" t="s">
        <v>27</v>
      </c>
      <c r="D14" s="43">
        <v>288081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288081</v>
      </c>
      <c r="O14" s="44">
        <f t="shared" si="2"/>
        <v>161.20928931169558</v>
      </c>
      <c r="P14" s="9"/>
    </row>
    <row r="15" spans="1:133">
      <c r="A15" s="12"/>
      <c r="B15" s="42">
        <v>535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1038528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1038528</v>
      </c>
      <c r="O15" s="44">
        <f t="shared" si="2"/>
        <v>581.15724678231675</v>
      </c>
      <c r="P15" s="9"/>
    </row>
    <row r="16" spans="1:133" ht="15.75">
      <c r="A16" s="26" t="s">
        <v>29</v>
      </c>
      <c r="B16" s="27"/>
      <c r="C16" s="28"/>
      <c r="D16" s="29">
        <f t="shared" ref="D16:M16" si="5">SUM(D17:D17)</f>
        <v>260613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260613</v>
      </c>
      <c r="O16" s="41">
        <f t="shared" si="2"/>
        <v>145.83827644096252</v>
      </c>
      <c r="P16" s="10"/>
    </row>
    <row r="17" spans="1:119">
      <c r="A17" s="12"/>
      <c r="B17" s="42">
        <v>541</v>
      </c>
      <c r="C17" s="19" t="s">
        <v>30</v>
      </c>
      <c r="D17" s="43">
        <v>260613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260613</v>
      </c>
      <c r="O17" s="44">
        <f t="shared" si="2"/>
        <v>145.83827644096252</v>
      </c>
      <c r="P17" s="9"/>
    </row>
    <row r="18" spans="1:119" ht="15.75">
      <c r="A18" s="26" t="s">
        <v>31</v>
      </c>
      <c r="B18" s="27"/>
      <c r="C18" s="28"/>
      <c r="D18" s="29">
        <f t="shared" ref="D18:M18" si="6">SUM(D19:D20)</f>
        <v>292611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292611</v>
      </c>
      <c r="O18" s="41">
        <f t="shared" si="2"/>
        <v>163.74426412982652</v>
      </c>
      <c r="P18" s="9"/>
    </row>
    <row r="19" spans="1:119">
      <c r="A19" s="12"/>
      <c r="B19" s="42">
        <v>571</v>
      </c>
      <c r="C19" s="19" t="s">
        <v>32</v>
      </c>
      <c r="D19" s="43">
        <v>54360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54360</v>
      </c>
      <c r="O19" s="44">
        <f t="shared" si="2"/>
        <v>30.41969781757135</v>
      </c>
      <c r="P19" s="9"/>
    </row>
    <row r="20" spans="1:119">
      <c r="A20" s="12"/>
      <c r="B20" s="42">
        <v>572</v>
      </c>
      <c r="C20" s="19" t="s">
        <v>33</v>
      </c>
      <c r="D20" s="43">
        <v>238251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238251</v>
      </c>
      <c r="O20" s="44">
        <f t="shared" si="2"/>
        <v>133.32456631225517</v>
      </c>
      <c r="P20" s="9"/>
    </row>
    <row r="21" spans="1:119" ht="15.75">
      <c r="A21" s="26" t="s">
        <v>35</v>
      </c>
      <c r="B21" s="27"/>
      <c r="C21" s="28"/>
      <c r="D21" s="29">
        <f t="shared" ref="D21:M21" si="7">SUM(D22:D22)</f>
        <v>82010</v>
      </c>
      <c r="E21" s="29">
        <f t="shared" si="7"/>
        <v>0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1"/>
        <v>82010</v>
      </c>
      <c r="O21" s="41">
        <f t="shared" si="2"/>
        <v>45.892557358701737</v>
      </c>
      <c r="P21" s="9"/>
    </row>
    <row r="22" spans="1:119" ht="15.75" thickBot="1">
      <c r="A22" s="12"/>
      <c r="B22" s="42">
        <v>581</v>
      </c>
      <c r="C22" s="19" t="s">
        <v>34</v>
      </c>
      <c r="D22" s="43">
        <v>82010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82010</v>
      </c>
      <c r="O22" s="44">
        <f t="shared" si="2"/>
        <v>45.892557358701737</v>
      </c>
      <c r="P22" s="9"/>
    </row>
    <row r="23" spans="1:119" ht="16.5" thickBot="1">
      <c r="A23" s="13" t="s">
        <v>10</v>
      </c>
      <c r="B23" s="21"/>
      <c r="C23" s="20"/>
      <c r="D23" s="14">
        <f>SUM(D5,D10,D12,D16,D18,D21)</f>
        <v>2444312</v>
      </c>
      <c r="E23" s="14">
        <f t="shared" ref="E23:M23" si="8">SUM(E5,E10,E12,E16,E18,E21)</f>
        <v>0</v>
      </c>
      <c r="F23" s="14">
        <f t="shared" si="8"/>
        <v>0</v>
      </c>
      <c r="G23" s="14">
        <f t="shared" si="8"/>
        <v>0</v>
      </c>
      <c r="H23" s="14">
        <f t="shared" si="8"/>
        <v>0</v>
      </c>
      <c r="I23" s="14">
        <f t="shared" si="8"/>
        <v>2495707</v>
      </c>
      <c r="J23" s="14">
        <f t="shared" si="8"/>
        <v>0</v>
      </c>
      <c r="K23" s="14">
        <f t="shared" si="8"/>
        <v>0</v>
      </c>
      <c r="L23" s="14">
        <f t="shared" si="8"/>
        <v>0</v>
      </c>
      <c r="M23" s="14">
        <f t="shared" si="8"/>
        <v>0</v>
      </c>
      <c r="N23" s="14">
        <f t="shared" si="1"/>
        <v>4940019</v>
      </c>
      <c r="O23" s="35">
        <f t="shared" si="2"/>
        <v>2764.4202574146616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19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3" t="s">
        <v>39</v>
      </c>
      <c r="M25" s="93"/>
      <c r="N25" s="93"/>
      <c r="O25" s="39">
        <v>1787</v>
      </c>
    </row>
    <row r="26" spans="1:119">
      <c r="A26" s="94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  <row r="27" spans="1:119" ht="15.75" thickBot="1">
      <c r="A27" s="97" t="s">
        <v>40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9"/>
    </row>
  </sheetData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595884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3" si="1">SUM(D5:M5)</f>
        <v>595884</v>
      </c>
      <c r="O5" s="30">
        <f t="shared" ref="O5:O23" si="2">(N5/O$25)</f>
        <v>395.9362126245847</v>
      </c>
      <c r="P5" s="6"/>
    </row>
    <row r="6" spans="1:133">
      <c r="A6" s="12"/>
      <c r="B6" s="42">
        <v>511</v>
      </c>
      <c r="C6" s="19" t="s">
        <v>19</v>
      </c>
      <c r="D6" s="43">
        <v>17272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17272</v>
      </c>
      <c r="O6" s="44">
        <f t="shared" si="2"/>
        <v>11.476411960132891</v>
      </c>
      <c r="P6" s="9"/>
    </row>
    <row r="7" spans="1:133">
      <c r="A7" s="12"/>
      <c r="B7" s="42">
        <v>512</v>
      </c>
      <c r="C7" s="19" t="s">
        <v>20</v>
      </c>
      <c r="D7" s="43">
        <v>60849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60849</v>
      </c>
      <c r="O7" s="44">
        <f t="shared" si="2"/>
        <v>40.431229235880402</v>
      </c>
      <c r="P7" s="9"/>
    </row>
    <row r="8" spans="1:133">
      <c r="A8" s="12"/>
      <c r="B8" s="42">
        <v>513</v>
      </c>
      <c r="C8" s="19" t="s">
        <v>21</v>
      </c>
      <c r="D8" s="43">
        <v>511226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511226</v>
      </c>
      <c r="O8" s="44">
        <f t="shared" si="2"/>
        <v>339.68504983388704</v>
      </c>
      <c r="P8" s="9"/>
    </row>
    <row r="9" spans="1:133">
      <c r="A9" s="12"/>
      <c r="B9" s="42">
        <v>514</v>
      </c>
      <c r="C9" s="19" t="s">
        <v>22</v>
      </c>
      <c r="D9" s="43">
        <v>6537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6537</v>
      </c>
      <c r="O9" s="44">
        <f t="shared" si="2"/>
        <v>4.3435215946843853</v>
      </c>
      <c r="P9" s="9"/>
    </row>
    <row r="10" spans="1:133" ht="15.75">
      <c r="A10" s="26" t="s">
        <v>23</v>
      </c>
      <c r="B10" s="27"/>
      <c r="C10" s="28"/>
      <c r="D10" s="29">
        <f t="shared" ref="D10:M10" si="3">SUM(D11:D11)</f>
        <v>472936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472936</v>
      </c>
      <c r="O10" s="41">
        <f t="shared" si="2"/>
        <v>314.24318936877074</v>
      </c>
      <c r="P10" s="10"/>
    </row>
    <row r="11" spans="1:133">
      <c r="A11" s="12"/>
      <c r="B11" s="42">
        <v>522</v>
      </c>
      <c r="C11" s="19" t="s">
        <v>24</v>
      </c>
      <c r="D11" s="43">
        <v>472936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472936</v>
      </c>
      <c r="O11" s="44">
        <f t="shared" si="2"/>
        <v>314.24318936877074</v>
      </c>
      <c r="P11" s="9"/>
    </row>
    <row r="12" spans="1:133" ht="15.75">
      <c r="A12" s="26" t="s">
        <v>25</v>
      </c>
      <c r="B12" s="27"/>
      <c r="C12" s="28"/>
      <c r="D12" s="29">
        <f t="shared" ref="D12:M12" si="4">SUM(D13:D15)</f>
        <v>328856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3624678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3953534</v>
      </c>
      <c r="O12" s="41">
        <f t="shared" si="2"/>
        <v>2626.9328903654487</v>
      </c>
      <c r="P12" s="10"/>
    </row>
    <row r="13" spans="1:133">
      <c r="A13" s="12"/>
      <c r="B13" s="42">
        <v>533</v>
      </c>
      <c r="C13" s="19" t="s">
        <v>26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1519693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1519693</v>
      </c>
      <c r="O13" s="44">
        <f t="shared" si="2"/>
        <v>1009.7627906976744</v>
      </c>
      <c r="P13" s="9"/>
    </row>
    <row r="14" spans="1:133">
      <c r="A14" s="12"/>
      <c r="B14" s="42">
        <v>534</v>
      </c>
      <c r="C14" s="19" t="s">
        <v>27</v>
      </c>
      <c r="D14" s="43">
        <v>328856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328856</v>
      </c>
      <c r="O14" s="44">
        <f t="shared" si="2"/>
        <v>218.50897009966778</v>
      </c>
      <c r="P14" s="9"/>
    </row>
    <row r="15" spans="1:133">
      <c r="A15" s="12"/>
      <c r="B15" s="42">
        <v>535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2104985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2104985</v>
      </c>
      <c r="O15" s="44">
        <f t="shared" si="2"/>
        <v>1398.6611295681064</v>
      </c>
      <c r="P15" s="9"/>
    </row>
    <row r="16" spans="1:133" ht="15.75">
      <c r="A16" s="26" t="s">
        <v>29</v>
      </c>
      <c r="B16" s="27"/>
      <c r="C16" s="28"/>
      <c r="D16" s="29">
        <f t="shared" ref="D16:M16" si="5">SUM(D17:D17)</f>
        <v>76084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76084</v>
      </c>
      <c r="O16" s="41">
        <f t="shared" si="2"/>
        <v>50.554152823920269</v>
      </c>
      <c r="P16" s="10"/>
    </row>
    <row r="17" spans="1:119">
      <c r="A17" s="12"/>
      <c r="B17" s="42">
        <v>541</v>
      </c>
      <c r="C17" s="19" t="s">
        <v>30</v>
      </c>
      <c r="D17" s="43">
        <v>76084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76084</v>
      </c>
      <c r="O17" s="44">
        <f t="shared" si="2"/>
        <v>50.554152823920269</v>
      </c>
      <c r="P17" s="9"/>
    </row>
    <row r="18" spans="1:119" ht="15.75">
      <c r="A18" s="26" t="s">
        <v>31</v>
      </c>
      <c r="B18" s="27"/>
      <c r="C18" s="28"/>
      <c r="D18" s="29">
        <f t="shared" ref="D18:M18" si="6">SUM(D19:D20)</f>
        <v>591545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591545</v>
      </c>
      <c r="O18" s="41">
        <f t="shared" si="2"/>
        <v>393.05315614617939</v>
      </c>
      <c r="P18" s="9"/>
    </row>
    <row r="19" spans="1:119">
      <c r="A19" s="12"/>
      <c r="B19" s="42">
        <v>571</v>
      </c>
      <c r="C19" s="19" t="s">
        <v>32</v>
      </c>
      <c r="D19" s="43">
        <v>43786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43786</v>
      </c>
      <c r="O19" s="44">
        <f t="shared" si="2"/>
        <v>29.093687707641195</v>
      </c>
      <c r="P19" s="9"/>
    </row>
    <row r="20" spans="1:119">
      <c r="A20" s="12"/>
      <c r="B20" s="42">
        <v>572</v>
      </c>
      <c r="C20" s="19" t="s">
        <v>33</v>
      </c>
      <c r="D20" s="43">
        <v>547759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547759</v>
      </c>
      <c r="O20" s="44">
        <f t="shared" si="2"/>
        <v>363.95946843853818</v>
      </c>
      <c r="P20" s="9"/>
    </row>
    <row r="21" spans="1:119" ht="15.75">
      <c r="A21" s="26" t="s">
        <v>35</v>
      </c>
      <c r="B21" s="27"/>
      <c r="C21" s="28"/>
      <c r="D21" s="29">
        <f t="shared" ref="D21:M21" si="7">SUM(D22:D22)</f>
        <v>62644</v>
      </c>
      <c r="E21" s="29">
        <f t="shared" si="7"/>
        <v>0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1"/>
        <v>62644</v>
      </c>
      <c r="O21" s="41">
        <f t="shared" si="2"/>
        <v>41.623920265780733</v>
      </c>
      <c r="P21" s="9"/>
    </row>
    <row r="22" spans="1:119" ht="15.75" thickBot="1">
      <c r="A22" s="12"/>
      <c r="B22" s="42">
        <v>581</v>
      </c>
      <c r="C22" s="19" t="s">
        <v>34</v>
      </c>
      <c r="D22" s="43">
        <v>62644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62644</v>
      </c>
      <c r="O22" s="44">
        <f t="shared" si="2"/>
        <v>41.623920265780733</v>
      </c>
      <c r="P22" s="9"/>
    </row>
    <row r="23" spans="1:119" ht="16.5" thickBot="1">
      <c r="A23" s="13" t="s">
        <v>10</v>
      </c>
      <c r="B23" s="21"/>
      <c r="C23" s="20"/>
      <c r="D23" s="14">
        <f>SUM(D5,D10,D12,D16,D18,D21)</f>
        <v>2127949</v>
      </c>
      <c r="E23" s="14">
        <f t="shared" ref="E23:M23" si="8">SUM(E5,E10,E12,E16,E18,E21)</f>
        <v>0</v>
      </c>
      <c r="F23" s="14">
        <f t="shared" si="8"/>
        <v>0</v>
      </c>
      <c r="G23" s="14">
        <f t="shared" si="8"/>
        <v>0</v>
      </c>
      <c r="H23" s="14">
        <f t="shared" si="8"/>
        <v>0</v>
      </c>
      <c r="I23" s="14">
        <f t="shared" si="8"/>
        <v>3624678</v>
      </c>
      <c r="J23" s="14">
        <f t="shared" si="8"/>
        <v>0</v>
      </c>
      <c r="K23" s="14">
        <f t="shared" si="8"/>
        <v>0</v>
      </c>
      <c r="L23" s="14">
        <f t="shared" si="8"/>
        <v>0</v>
      </c>
      <c r="M23" s="14">
        <f t="shared" si="8"/>
        <v>0</v>
      </c>
      <c r="N23" s="14">
        <f t="shared" si="1"/>
        <v>5752627</v>
      </c>
      <c r="O23" s="35">
        <f t="shared" si="2"/>
        <v>3822.3435215946843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19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3" t="s">
        <v>36</v>
      </c>
      <c r="M25" s="93"/>
      <c r="N25" s="93"/>
      <c r="O25" s="39">
        <v>1505</v>
      </c>
    </row>
    <row r="26" spans="1:119">
      <c r="A26" s="94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  <row r="27" spans="1:119" ht="15.75" thickBot="1">
      <c r="A27" s="97" t="s">
        <v>40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9"/>
    </row>
  </sheetData>
  <mergeCells count="10">
    <mergeCell ref="A27:O27"/>
    <mergeCell ref="A26:O26"/>
    <mergeCell ref="L25:N25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2227692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3" si="1">SUM(D5:M5)</f>
        <v>2227692</v>
      </c>
      <c r="O5" s="30">
        <f t="shared" ref="O5:O23" si="2">(N5/O$25)</f>
        <v>1482.1636726546906</v>
      </c>
      <c r="P5" s="6"/>
    </row>
    <row r="6" spans="1:133">
      <c r="A6" s="12"/>
      <c r="B6" s="42">
        <v>511</v>
      </c>
      <c r="C6" s="19" t="s">
        <v>19</v>
      </c>
      <c r="D6" s="43">
        <v>16480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16480</v>
      </c>
      <c r="O6" s="44">
        <f t="shared" si="2"/>
        <v>10.964737192282103</v>
      </c>
      <c r="P6" s="9"/>
    </row>
    <row r="7" spans="1:133">
      <c r="A7" s="12"/>
      <c r="B7" s="42">
        <v>512</v>
      </c>
      <c r="C7" s="19" t="s">
        <v>20</v>
      </c>
      <c r="D7" s="43">
        <v>61800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61800</v>
      </c>
      <c r="O7" s="44">
        <f t="shared" si="2"/>
        <v>41.117764471057882</v>
      </c>
      <c r="P7" s="9"/>
    </row>
    <row r="8" spans="1:133">
      <c r="A8" s="12"/>
      <c r="B8" s="42">
        <v>513</v>
      </c>
      <c r="C8" s="19" t="s">
        <v>21</v>
      </c>
      <c r="D8" s="43">
        <v>2131166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2131166</v>
      </c>
      <c r="O8" s="44">
        <f t="shared" si="2"/>
        <v>1417.9414504324684</v>
      </c>
      <c r="P8" s="9"/>
    </row>
    <row r="9" spans="1:133">
      <c r="A9" s="12"/>
      <c r="B9" s="42">
        <v>514</v>
      </c>
      <c r="C9" s="19" t="s">
        <v>22</v>
      </c>
      <c r="D9" s="43">
        <v>18246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18246</v>
      </c>
      <c r="O9" s="44">
        <f t="shared" si="2"/>
        <v>12.139720558882235</v>
      </c>
      <c r="P9" s="9"/>
    </row>
    <row r="10" spans="1:133" ht="15.75">
      <c r="A10" s="26" t="s">
        <v>23</v>
      </c>
      <c r="B10" s="27"/>
      <c r="C10" s="28"/>
      <c r="D10" s="29">
        <f t="shared" ref="D10:M10" si="3">SUM(D11:D11)</f>
        <v>494588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494588</v>
      </c>
      <c r="O10" s="41">
        <f t="shared" si="2"/>
        <v>329.06719893546239</v>
      </c>
      <c r="P10" s="10"/>
    </row>
    <row r="11" spans="1:133">
      <c r="A11" s="12"/>
      <c r="B11" s="42">
        <v>522</v>
      </c>
      <c r="C11" s="19" t="s">
        <v>24</v>
      </c>
      <c r="D11" s="43">
        <v>494588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494588</v>
      </c>
      <c r="O11" s="44">
        <f t="shared" si="2"/>
        <v>329.06719893546239</v>
      </c>
      <c r="P11" s="9"/>
    </row>
    <row r="12" spans="1:133" ht="15.75">
      <c r="A12" s="26" t="s">
        <v>25</v>
      </c>
      <c r="B12" s="27"/>
      <c r="C12" s="28"/>
      <c r="D12" s="29">
        <f t="shared" ref="D12:M12" si="4">SUM(D13:D15)</f>
        <v>385270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2421196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2806466</v>
      </c>
      <c r="O12" s="41">
        <f t="shared" si="2"/>
        <v>1867.2428476380571</v>
      </c>
      <c r="P12" s="10"/>
    </row>
    <row r="13" spans="1:133">
      <c r="A13" s="12"/>
      <c r="B13" s="42">
        <v>533</v>
      </c>
      <c r="C13" s="19" t="s">
        <v>26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1541051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1541051</v>
      </c>
      <c r="O13" s="44">
        <f t="shared" si="2"/>
        <v>1025.3166999334665</v>
      </c>
      <c r="P13" s="9"/>
    </row>
    <row r="14" spans="1:133">
      <c r="A14" s="12"/>
      <c r="B14" s="42">
        <v>534</v>
      </c>
      <c r="C14" s="19" t="s">
        <v>27</v>
      </c>
      <c r="D14" s="43">
        <v>385270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385270</v>
      </c>
      <c r="O14" s="44">
        <f t="shared" si="2"/>
        <v>256.33399866932803</v>
      </c>
      <c r="P14" s="9"/>
    </row>
    <row r="15" spans="1:133">
      <c r="A15" s="12"/>
      <c r="B15" s="42">
        <v>535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880145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880145</v>
      </c>
      <c r="O15" s="44">
        <f t="shared" si="2"/>
        <v>585.59214903526276</v>
      </c>
      <c r="P15" s="9"/>
    </row>
    <row r="16" spans="1:133" ht="15.75">
      <c r="A16" s="26" t="s">
        <v>29</v>
      </c>
      <c r="B16" s="27"/>
      <c r="C16" s="28"/>
      <c r="D16" s="29">
        <f t="shared" ref="D16:M16" si="5">SUM(D17:D17)</f>
        <v>172512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172512</v>
      </c>
      <c r="O16" s="41">
        <f t="shared" si="2"/>
        <v>114.77844311377245</v>
      </c>
      <c r="P16" s="10"/>
    </row>
    <row r="17" spans="1:119">
      <c r="A17" s="12"/>
      <c r="B17" s="42">
        <v>541</v>
      </c>
      <c r="C17" s="19" t="s">
        <v>30</v>
      </c>
      <c r="D17" s="43">
        <v>172512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172512</v>
      </c>
      <c r="O17" s="44">
        <f t="shared" si="2"/>
        <v>114.77844311377245</v>
      </c>
      <c r="P17" s="9"/>
    </row>
    <row r="18" spans="1:119" ht="15.75">
      <c r="A18" s="26" t="s">
        <v>31</v>
      </c>
      <c r="B18" s="27"/>
      <c r="C18" s="28"/>
      <c r="D18" s="29">
        <f t="shared" ref="D18:M18" si="6">SUM(D19:D20)</f>
        <v>1587188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1587188</v>
      </c>
      <c r="O18" s="41">
        <f t="shared" si="2"/>
        <v>1056.0133067198935</v>
      </c>
      <c r="P18" s="9"/>
    </row>
    <row r="19" spans="1:119">
      <c r="A19" s="12"/>
      <c r="B19" s="42">
        <v>571</v>
      </c>
      <c r="C19" s="19" t="s">
        <v>32</v>
      </c>
      <c r="D19" s="43">
        <v>2418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2418</v>
      </c>
      <c r="O19" s="44">
        <f t="shared" si="2"/>
        <v>1.6087824351297406</v>
      </c>
      <c r="P19" s="9"/>
    </row>
    <row r="20" spans="1:119">
      <c r="A20" s="12"/>
      <c r="B20" s="42">
        <v>572</v>
      </c>
      <c r="C20" s="19" t="s">
        <v>33</v>
      </c>
      <c r="D20" s="43">
        <v>1584770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1584770</v>
      </c>
      <c r="O20" s="44">
        <f t="shared" si="2"/>
        <v>1054.4045242847637</v>
      </c>
      <c r="P20" s="9"/>
    </row>
    <row r="21" spans="1:119" ht="15.75">
      <c r="A21" s="26" t="s">
        <v>35</v>
      </c>
      <c r="B21" s="27"/>
      <c r="C21" s="28"/>
      <c r="D21" s="29">
        <f t="shared" ref="D21:M21" si="7">SUM(D22:D22)</f>
        <v>116123</v>
      </c>
      <c r="E21" s="29">
        <f t="shared" si="7"/>
        <v>0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1"/>
        <v>116123</v>
      </c>
      <c r="O21" s="41">
        <f t="shared" si="2"/>
        <v>77.260811709913511</v>
      </c>
      <c r="P21" s="9"/>
    </row>
    <row r="22" spans="1:119" ht="15.75" thickBot="1">
      <c r="A22" s="12"/>
      <c r="B22" s="42">
        <v>581</v>
      </c>
      <c r="C22" s="19" t="s">
        <v>34</v>
      </c>
      <c r="D22" s="43">
        <v>116123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116123</v>
      </c>
      <c r="O22" s="44">
        <f t="shared" si="2"/>
        <v>77.260811709913511</v>
      </c>
      <c r="P22" s="9"/>
    </row>
    <row r="23" spans="1:119" ht="16.5" thickBot="1">
      <c r="A23" s="13" t="s">
        <v>10</v>
      </c>
      <c r="B23" s="21"/>
      <c r="C23" s="20"/>
      <c r="D23" s="14">
        <f>SUM(D5,D10,D12,D16,D18,D21)</f>
        <v>4983373</v>
      </c>
      <c r="E23" s="14">
        <f t="shared" ref="E23:M23" si="8">SUM(E5,E10,E12,E16,E18,E21)</f>
        <v>0</v>
      </c>
      <c r="F23" s="14">
        <f t="shared" si="8"/>
        <v>0</v>
      </c>
      <c r="G23" s="14">
        <f t="shared" si="8"/>
        <v>0</v>
      </c>
      <c r="H23" s="14">
        <f t="shared" si="8"/>
        <v>0</v>
      </c>
      <c r="I23" s="14">
        <f t="shared" si="8"/>
        <v>2421196</v>
      </c>
      <c r="J23" s="14">
        <f t="shared" si="8"/>
        <v>0</v>
      </c>
      <c r="K23" s="14">
        <f t="shared" si="8"/>
        <v>0</v>
      </c>
      <c r="L23" s="14">
        <f t="shared" si="8"/>
        <v>0</v>
      </c>
      <c r="M23" s="14">
        <f t="shared" si="8"/>
        <v>0</v>
      </c>
      <c r="N23" s="14">
        <f t="shared" si="1"/>
        <v>7404569</v>
      </c>
      <c r="O23" s="35">
        <f t="shared" si="2"/>
        <v>4926.52628077179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19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3" t="s">
        <v>46</v>
      </c>
      <c r="M25" s="93"/>
      <c r="N25" s="93"/>
      <c r="O25" s="39">
        <v>1503</v>
      </c>
    </row>
    <row r="26" spans="1:119">
      <c r="A26" s="94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  <row r="27" spans="1:119" ht="15.75" customHeight="1" thickBot="1">
      <c r="A27" s="97" t="s">
        <v>40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9"/>
    </row>
  </sheetData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1740737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3" si="1">SUM(D5:M5)</f>
        <v>1740737</v>
      </c>
      <c r="O5" s="30">
        <f t="shared" ref="O5:O23" si="2">(N5/O$25)</f>
        <v>1047.3748495788207</v>
      </c>
      <c r="P5" s="6"/>
    </row>
    <row r="6" spans="1:133">
      <c r="A6" s="12"/>
      <c r="B6" s="42">
        <v>511</v>
      </c>
      <c r="C6" s="19" t="s">
        <v>19</v>
      </c>
      <c r="D6" s="43">
        <v>16000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16000</v>
      </c>
      <c r="O6" s="44">
        <f t="shared" si="2"/>
        <v>9.6269554753309272</v>
      </c>
      <c r="P6" s="9"/>
    </row>
    <row r="7" spans="1:133">
      <c r="A7" s="12"/>
      <c r="B7" s="42">
        <v>512</v>
      </c>
      <c r="C7" s="19" t="s">
        <v>20</v>
      </c>
      <c r="D7" s="43">
        <v>60000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60000</v>
      </c>
      <c r="O7" s="44">
        <f t="shared" si="2"/>
        <v>36.101083032490976</v>
      </c>
      <c r="P7" s="9"/>
    </row>
    <row r="8" spans="1:133">
      <c r="A8" s="12"/>
      <c r="B8" s="42">
        <v>513</v>
      </c>
      <c r="C8" s="19" t="s">
        <v>21</v>
      </c>
      <c r="D8" s="43">
        <v>1646491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1646491</v>
      </c>
      <c r="O8" s="44">
        <f t="shared" si="2"/>
        <v>990.66847172081827</v>
      </c>
      <c r="P8" s="9"/>
    </row>
    <row r="9" spans="1:133">
      <c r="A9" s="12"/>
      <c r="B9" s="42">
        <v>514</v>
      </c>
      <c r="C9" s="19" t="s">
        <v>22</v>
      </c>
      <c r="D9" s="43">
        <v>18246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18246</v>
      </c>
      <c r="O9" s="44">
        <f t="shared" si="2"/>
        <v>10.978339350180505</v>
      </c>
      <c r="P9" s="9"/>
    </row>
    <row r="10" spans="1:133" ht="15.75">
      <c r="A10" s="26" t="s">
        <v>23</v>
      </c>
      <c r="B10" s="27"/>
      <c r="C10" s="28"/>
      <c r="D10" s="29">
        <f t="shared" ref="D10:M10" si="3">SUM(D11:D11)</f>
        <v>158674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158674</v>
      </c>
      <c r="O10" s="41">
        <f t="shared" si="2"/>
        <v>95.471720818291217</v>
      </c>
      <c r="P10" s="10"/>
    </row>
    <row r="11" spans="1:133">
      <c r="A11" s="12"/>
      <c r="B11" s="42">
        <v>522</v>
      </c>
      <c r="C11" s="19" t="s">
        <v>24</v>
      </c>
      <c r="D11" s="43">
        <v>158674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158674</v>
      </c>
      <c r="O11" s="44">
        <f t="shared" si="2"/>
        <v>95.471720818291217</v>
      </c>
      <c r="P11" s="9"/>
    </row>
    <row r="12" spans="1:133" ht="15.75">
      <c r="A12" s="26" t="s">
        <v>25</v>
      </c>
      <c r="B12" s="27"/>
      <c r="C12" s="28"/>
      <c r="D12" s="29">
        <f t="shared" ref="D12:M12" si="4">SUM(D13:D15)</f>
        <v>256824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2271756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2528580</v>
      </c>
      <c r="O12" s="41">
        <f t="shared" si="2"/>
        <v>1521.4079422382672</v>
      </c>
      <c r="P12" s="10"/>
    </row>
    <row r="13" spans="1:133">
      <c r="A13" s="12"/>
      <c r="B13" s="42">
        <v>533</v>
      </c>
      <c r="C13" s="19" t="s">
        <v>26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1475293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1475293</v>
      </c>
      <c r="O13" s="44">
        <f t="shared" si="2"/>
        <v>887.6612515042118</v>
      </c>
      <c r="P13" s="9"/>
    </row>
    <row r="14" spans="1:133">
      <c r="A14" s="12"/>
      <c r="B14" s="42">
        <v>534</v>
      </c>
      <c r="C14" s="19" t="s">
        <v>27</v>
      </c>
      <c r="D14" s="43">
        <v>256824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256824</v>
      </c>
      <c r="O14" s="44">
        <f t="shared" si="2"/>
        <v>154.52707581227438</v>
      </c>
      <c r="P14" s="9"/>
    </row>
    <row r="15" spans="1:133">
      <c r="A15" s="12"/>
      <c r="B15" s="42">
        <v>535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796463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796463</v>
      </c>
      <c r="O15" s="44">
        <f t="shared" si="2"/>
        <v>479.21961492178099</v>
      </c>
      <c r="P15" s="9"/>
    </row>
    <row r="16" spans="1:133" ht="15.75">
      <c r="A16" s="26" t="s">
        <v>29</v>
      </c>
      <c r="B16" s="27"/>
      <c r="C16" s="28"/>
      <c r="D16" s="29">
        <f t="shared" ref="D16:M16" si="5">SUM(D17:D17)</f>
        <v>279785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279785</v>
      </c>
      <c r="O16" s="41">
        <f t="shared" si="2"/>
        <v>168.34235860409146</v>
      </c>
      <c r="P16" s="10"/>
    </row>
    <row r="17" spans="1:119">
      <c r="A17" s="12"/>
      <c r="B17" s="42">
        <v>541</v>
      </c>
      <c r="C17" s="19" t="s">
        <v>30</v>
      </c>
      <c r="D17" s="43">
        <v>279785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279785</v>
      </c>
      <c r="O17" s="44">
        <f t="shared" si="2"/>
        <v>168.34235860409146</v>
      </c>
      <c r="P17" s="9"/>
    </row>
    <row r="18" spans="1:119" ht="15.75">
      <c r="A18" s="26" t="s">
        <v>31</v>
      </c>
      <c r="B18" s="27"/>
      <c r="C18" s="28"/>
      <c r="D18" s="29">
        <f t="shared" ref="D18:M18" si="6">SUM(D19:D20)</f>
        <v>73646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73646</v>
      </c>
      <c r="O18" s="41">
        <f t="shared" si="2"/>
        <v>44.311672683513841</v>
      </c>
      <c r="P18" s="9"/>
    </row>
    <row r="19" spans="1:119">
      <c r="A19" s="12"/>
      <c r="B19" s="42">
        <v>571</v>
      </c>
      <c r="C19" s="19" t="s">
        <v>32</v>
      </c>
      <c r="D19" s="43">
        <v>1435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1435</v>
      </c>
      <c r="O19" s="44">
        <f t="shared" si="2"/>
        <v>0.86341756919374246</v>
      </c>
      <c r="P19" s="9"/>
    </row>
    <row r="20" spans="1:119">
      <c r="A20" s="12"/>
      <c r="B20" s="42">
        <v>572</v>
      </c>
      <c r="C20" s="19" t="s">
        <v>33</v>
      </c>
      <c r="D20" s="43">
        <v>72211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72211</v>
      </c>
      <c r="O20" s="44">
        <f t="shared" si="2"/>
        <v>43.448255114320098</v>
      </c>
      <c r="P20" s="9"/>
    </row>
    <row r="21" spans="1:119" ht="15.75">
      <c r="A21" s="26" t="s">
        <v>35</v>
      </c>
      <c r="B21" s="27"/>
      <c r="C21" s="28"/>
      <c r="D21" s="29">
        <f t="shared" ref="D21:M21" si="7">SUM(D22:D22)</f>
        <v>103962</v>
      </c>
      <c r="E21" s="29">
        <f t="shared" si="7"/>
        <v>0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1"/>
        <v>103962</v>
      </c>
      <c r="O21" s="41">
        <f t="shared" si="2"/>
        <v>62.552346570397113</v>
      </c>
      <c r="P21" s="9"/>
    </row>
    <row r="22" spans="1:119" ht="15.75" thickBot="1">
      <c r="A22" s="12"/>
      <c r="B22" s="42">
        <v>581</v>
      </c>
      <c r="C22" s="19" t="s">
        <v>34</v>
      </c>
      <c r="D22" s="43">
        <v>103962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103962</v>
      </c>
      <c r="O22" s="44">
        <f t="shared" si="2"/>
        <v>62.552346570397113</v>
      </c>
      <c r="P22" s="9"/>
    </row>
    <row r="23" spans="1:119" ht="16.5" thickBot="1">
      <c r="A23" s="13" t="s">
        <v>10</v>
      </c>
      <c r="B23" s="21"/>
      <c r="C23" s="20"/>
      <c r="D23" s="14">
        <f>SUM(D5,D10,D12,D16,D18,D21)</f>
        <v>2613628</v>
      </c>
      <c r="E23" s="14">
        <f t="shared" ref="E23:M23" si="8">SUM(E5,E10,E12,E16,E18,E21)</f>
        <v>0</v>
      </c>
      <c r="F23" s="14">
        <f t="shared" si="8"/>
        <v>0</v>
      </c>
      <c r="G23" s="14">
        <f t="shared" si="8"/>
        <v>0</v>
      </c>
      <c r="H23" s="14">
        <f t="shared" si="8"/>
        <v>0</v>
      </c>
      <c r="I23" s="14">
        <f t="shared" si="8"/>
        <v>2271756</v>
      </c>
      <c r="J23" s="14">
        <f t="shared" si="8"/>
        <v>0</v>
      </c>
      <c r="K23" s="14">
        <f t="shared" si="8"/>
        <v>0</v>
      </c>
      <c r="L23" s="14">
        <f t="shared" si="8"/>
        <v>0</v>
      </c>
      <c r="M23" s="14">
        <f t="shared" si="8"/>
        <v>0</v>
      </c>
      <c r="N23" s="14">
        <f t="shared" si="1"/>
        <v>4885384</v>
      </c>
      <c r="O23" s="35">
        <f t="shared" si="2"/>
        <v>2939.4608904933816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19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3" t="s">
        <v>55</v>
      </c>
      <c r="M25" s="93"/>
      <c r="N25" s="93"/>
      <c r="O25" s="39">
        <v>1662</v>
      </c>
    </row>
    <row r="26" spans="1:119">
      <c r="A26" s="94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  <row r="27" spans="1:119" ht="15.75" customHeight="1" thickBot="1">
      <c r="A27" s="97" t="s">
        <v>40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9"/>
    </row>
  </sheetData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4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37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74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3"/>
      <c r="O3" s="34"/>
      <c r="P3" s="115" t="s">
        <v>75</v>
      </c>
      <c r="Q3" s="11"/>
      <c r="R3"/>
    </row>
    <row r="4" spans="1:134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76</v>
      </c>
      <c r="N4" s="32" t="s">
        <v>5</v>
      </c>
      <c r="O4" s="32" t="s">
        <v>77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SUM(D6:D8)</f>
        <v>1567475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 t="shared" ref="O5:O20" si="1">SUM(D5:N5)</f>
        <v>1567475</v>
      </c>
      <c r="P5" s="30">
        <f t="shared" ref="P5:P20" si="2">(O5/P$22)</f>
        <v>214.13592896174865</v>
      </c>
      <c r="Q5" s="6"/>
    </row>
    <row r="6" spans="1:134">
      <c r="A6" s="12"/>
      <c r="B6" s="42">
        <v>513</v>
      </c>
      <c r="C6" s="19" t="s">
        <v>21</v>
      </c>
      <c r="D6" s="43">
        <v>190476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si="1"/>
        <v>190476</v>
      </c>
      <c r="P6" s="44">
        <f t="shared" si="2"/>
        <v>26.021311475409835</v>
      </c>
      <c r="Q6" s="9"/>
    </row>
    <row r="7" spans="1:134">
      <c r="A7" s="12"/>
      <c r="B7" s="42">
        <v>515</v>
      </c>
      <c r="C7" s="19" t="s">
        <v>72</v>
      </c>
      <c r="D7" s="43">
        <v>327115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si="1"/>
        <v>327115</v>
      </c>
      <c r="P7" s="44">
        <f t="shared" si="2"/>
        <v>44.687841530054648</v>
      </c>
      <c r="Q7" s="9"/>
    </row>
    <row r="8" spans="1:134">
      <c r="A8" s="12"/>
      <c r="B8" s="42">
        <v>519</v>
      </c>
      <c r="C8" s="19" t="s">
        <v>78</v>
      </c>
      <c r="D8" s="43">
        <v>1049884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1"/>
        <v>1049884</v>
      </c>
      <c r="P8" s="44">
        <f t="shared" si="2"/>
        <v>143.42677595628416</v>
      </c>
      <c r="Q8" s="9"/>
    </row>
    <row r="9" spans="1:134" ht="15.75">
      <c r="A9" s="26" t="s">
        <v>25</v>
      </c>
      <c r="B9" s="27"/>
      <c r="C9" s="28"/>
      <c r="D9" s="29">
        <f t="shared" ref="D9:N9" si="3">SUM(D10:D12)</f>
        <v>1511360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4251032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29">
        <f t="shared" si="3"/>
        <v>0</v>
      </c>
      <c r="O9" s="40">
        <f t="shared" si="1"/>
        <v>5762392</v>
      </c>
      <c r="P9" s="41">
        <f t="shared" si="2"/>
        <v>787.21202185792345</v>
      </c>
      <c r="Q9" s="10"/>
    </row>
    <row r="10" spans="1:134">
      <c r="A10" s="12"/>
      <c r="B10" s="42">
        <v>533</v>
      </c>
      <c r="C10" s="19" t="s">
        <v>26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2076689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1"/>
        <v>2076689</v>
      </c>
      <c r="P10" s="44">
        <f t="shared" si="2"/>
        <v>283.70068306010927</v>
      </c>
      <c r="Q10" s="9"/>
    </row>
    <row r="11" spans="1:134">
      <c r="A11" s="12"/>
      <c r="B11" s="42">
        <v>534</v>
      </c>
      <c r="C11" s="19" t="s">
        <v>27</v>
      </c>
      <c r="D11" s="43">
        <v>1511360</v>
      </c>
      <c r="E11" s="43">
        <v>0</v>
      </c>
      <c r="F11" s="43">
        <v>0</v>
      </c>
      <c r="G11" s="43">
        <v>0</v>
      </c>
      <c r="H11" s="43">
        <v>0</v>
      </c>
      <c r="I11" s="43">
        <v>29180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1"/>
        <v>1540540</v>
      </c>
      <c r="P11" s="44">
        <f t="shared" si="2"/>
        <v>210.45628415300547</v>
      </c>
      <c r="Q11" s="9"/>
    </row>
    <row r="12" spans="1:134">
      <c r="A12" s="12"/>
      <c r="B12" s="42">
        <v>535</v>
      </c>
      <c r="C12" s="19" t="s">
        <v>28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2145163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1"/>
        <v>2145163</v>
      </c>
      <c r="P12" s="44">
        <f t="shared" si="2"/>
        <v>293.05505464480876</v>
      </c>
      <c r="Q12" s="9"/>
    </row>
    <row r="13" spans="1:134" ht="15.75">
      <c r="A13" s="26" t="s">
        <v>29</v>
      </c>
      <c r="B13" s="27"/>
      <c r="C13" s="28"/>
      <c r="D13" s="29">
        <f t="shared" ref="D13:N13" si="4">SUM(D14:D14)</f>
        <v>321573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0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29">
        <f t="shared" si="4"/>
        <v>0</v>
      </c>
      <c r="O13" s="29">
        <f t="shared" si="1"/>
        <v>321573</v>
      </c>
      <c r="P13" s="41">
        <f t="shared" si="2"/>
        <v>43.93073770491803</v>
      </c>
      <c r="Q13" s="10"/>
    </row>
    <row r="14" spans="1:134">
      <c r="A14" s="12"/>
      <c r="B14" s="42">
        <v>541</v>
      </c>
      <c r="C14" s="19" t="s">
        <v>30</v>
      </c>
      <c r="D14" s="43">
        <v>321573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1"/>
        <v>321573</v>
      </c>
      <c r="P14" s="44">
        <f t="shared" si="2"/>
        <v>43.93073770491803</v>
      </c>
      <c r="Q14" s="9"/>
    </row>
    <row r="15" spans="1:134" ht="15.75">
      <c r="A15" s="26" t="s">
        <v>31</v>
      </c>
      <c r="B15" s="27"/>
      <c r="C15" s="28"/>
      <c r="D15" s="29">
        <f t="shared" ref="D15:N15" si="5">SUM(D16:D17)</f>
        <v>520883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5"/>
        <v>0</v>
      </c>
      <c r="O15" s="29">
        <f t="shared" si="1"/>
        <v>520883</v>
      </c>
      <c r="P15" s="41">
        <f t="shared" si="2"/>
        <v>71.158879781420765</v>
      </c>
      <c r="Q15" s="9"/>
    </row>
    <row r="16" spans="1:134">
      <c r="A16" s="12"/>
      <c r="B16" s="42">
        <v>571</v>
      </c>
      <c r="C16" s="19" t="s">
        <v>32</v>
      </c>
      <c r="D16" s="43">
        <v>841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1"/>
        <v>841</v>
      </c>
      <c r="P16" s="44">
        <f t="shared" si="2"/>
        <v>0.11489071038251367</v>
      </c>
      <c r="Q16" s="9"/>
    </row>
    <row r="17" spans="1:120">
      <c r="A17" s="12"/>
      <c r="B17" s="42">
        <v>572</v>
      </c>
      <c r="C17" s="19" t="s">
        <v>33</v>
      </c>
      <c r="D17" s="43">
        <v>520042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1"/>
        <v>520042</v>
      </c>
      <c r="P17" s="44">
        <f t="shared" si="2"/>
        <v>71.043989071038254</v>
      </c>
      <c r="Q17" s="9"/>
    </row>
    <row r="18" spans="1:120" ht="15.75">
      <c r="A18" s="26" t="s">
        <v>35</v>
      </c>
      <c r="B18" s="27"/>
      <c r="C18" s="28"/>
      <c r="D18" s="29">
        <f t="shared" ref="D18:N18" si="6">SUM(D19:D19)</f>
        <v>822150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6"/>
        <v>0</v>
      </c>
      <c r="O18" s="29">
        <f t="shared" si="1"/>
        <v>822150</v>
      </c>
      <c r="P18" s="41">
        <f t="shared" si="2"/>
        <v>112.31557377049181</v>
      </c>
      <c r="Q18" s="9"/>
    </row>
    <row r="19" spans="1:120" ht="15.75" thickBot="1">
      <c r="A19" s="12"/>
      <c r="B19" s="42">
        <v>581</v>
      </c>
      <c r="C19" s="19" t="s">
        <v>79</v>
      </c>
      <c r="D19" s="43">
        <v>822150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1"/>
        <v>822150</v>
      </c>
      <c r="P19" s="44">
        <f t="shared" si="2"/>
        <v>112.31557377049181</v>
      </c>
      <c r="Q19" s="9"/>
    </row>
    <row r="20" spans="1:120" ht="16.5" thickBot="1">
      <c r="A20" s="13" t="s">
        <v>10</v>
      </c>
      <c r="B20" s="21"/>
      <c r="C20" s="20"/>
      <c r="D20" s="14">
        <f>SUM(D5,D9,D13,D15,D18)</f>
        <v>4743441</v>
      </c>
      <c r="E20" s="14">
        <f t="shared" ref="E20:N20" si="7">SUM(E5,E9,E13,E15,E18)</f>
        <v>0</v>
      </c>
      <c r="F20" s="14">
        <f t="shared" si="7"/>
        <v>0</v>
      </c>
      <c r="G20" s="14">
        <f t="shared" si="7"/>
        <v>0</v>
      </c>
      <c r="H20" s="14">
        <f t="shared" si="7"/>
        <v>0</v>
      </c>
      <c r="I20" s="14">
        <f t="shared" si="7"/>
        <v>4251032</v>
      </c>
      <c r="J20" s="14">
        <f t="shared" si="7"/>
        <v>0</v>
      </c>
      <c r="K20" s="14">
        <f t="shared" si="7"/>
        <v>0</v>
      </c>
      <c r="L20" s="14">
        <f t="shared" si="7"/>
        <v>0</v>
      </c>
      <c r="M20" s="14">
        <f t="shared" si="7"/>
        <v>0</v>
      </c>
      <c r="N20" s="14">
        <f t="shared" si="7"/>
        <v>0</v>
      </c>
      <c r="O20" s="14">
        <f t="shared" si="1"/>
        <v>8994473</v>
      </c>
      <c r="P20" s="35">
        <f t="shared" si="2"/>
        <v>1228.7531420765026</v>
      </c>
      <c r="Q20" s="6"/>
      <c r="R20" s="2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</row>
    <row r="21" spans="1:120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8"/>
    </row>
    <row r="22" spans="1:120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38"/>
      <c r="M22" s="93" t="s">
        <v>80</v>
      </c>
      <c r="N22" s="93"/>
      <c r="O22" s="93"/>
      <c r="P22" s="39">
        <v>7320</v>
      </c>
    </row>
    <row r="23" spans="1:120">
      <c r="A23" s="94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6"/>
    </row>
    <row r="24" spans="1:120" ht="15.75" customHeight="1" thickBot="1">
      <c r="A24" s="97" t="s">
        <v>40</v>
      </c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9"/>
    </row>
  </sheetData>
  <mergeCells count="10">
    <mergeCell ref="M22:O22"/>
    <mergeCell ref="A23:P23"/>
    <mergeCell ref="A24:P24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1482749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0" si="1">SUM(D5:M5)</f>
        <v>1482749</v>
      </c>
      <c r="O5" s="30">
        <f t="shared" ref="O5:O20" si="2">(N5/O$22)</f>
        <v>257.19843885516048</v>
      </c>
      <c r="P5" s="6"/>
    </row>
    <row r="6" spans="1:133">
      <c r="A6" s="12"/>
      <c r="B6" s="42">
        <v>513</v>
      </c>
      <c r="C6" s="19" t="s">
        <v>21</v>
      </c>
      <c r="D6" s="43">
        <v>224165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224165</v>
      </c>
      <c r="O6" s="44">
        <f t="shared" si="2"/>
        <v>38.883781439722462</v>
      </c>
      <c r="P6" s="9"/>
    </row>
    <row r="7" spans="1:133">
      <c r="A7" s="12"/>
      <c r="B7" s="42">
        <v>515</v>
      </c>
      <c r="C7" s="19" t="s">
        <v>72</v>
      </c>
      <c r="D7" s="43">
        <v>265968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265968</v>
      </c>
      <c r="O7" s="44">
        <f t="shared" si="2"/>
        <v>46.134952298352125</v>
      </c>
      <c r="P7" s="9"/>
    </row>
    <row r="8" spans="1:133">
      <c r="A8" s="12"/>
      <c r="B8" s="42">
        <v>519</v>
      </c>
      <c r="C8" s="19" t="s">
        <v>65</v>
      </c>
      <c r="D8" s="43">
        <v>992616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992616</v>
      </c>
      <c r="O8" s="44">
        <f t="shared" si="2"/>
        <v>172.17970511708586</v>
      </c>
      <c r="P8" s="9"/>
    </row>
    <row r="9" spans="1:133" ht="15.75">
      <c r="A9" s="26" t="s">
        <v>25</v>
      </c>
      <c r="B9" s="27"/>
      <c r="C9" s="28"/>
      <c r="D9" s="29">
        <f t="shared" ref="D9:M9" si="3">SUM(D10:D12)</f>
        <v>766944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5282588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6049532</v>
      </c>
      <c r="O9" s="41">
        <f t="shared" si="2"/>
        <v>1049.3550737207286</v>
      </c>
      <c r="P9" s="10"/>
    </row>
    <row r="10" spans="1:133">
      <c r="A10" s="12"/>
      <c r="B10" s="42">
        <v>533</v>
      </c>
      <c r="C10" s="19" t="s">
        <v>26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3190996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3190996</v>
      </c>
      <c r="O10" s="44">
        <f t="shared" si="2"/>
        <v>553.51188204683433</v>
      </c>
      <c r="P10" s="9"/>
    </row>
    <row r="11" spans="1:133">
      <c r="A11" s="12"/>
      <c r="B11" s="42">
        <v>534</v>
      </c>
      <c r="C11" s="19" t="s">
        <v>50</v>
      </c>
      <c r="D11" s="43">
        <v>766944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766944</v>
      </c>
      <c r="O11" s="44">
        <f t="shared" si="2"/>
        <v>133.03451864700781</v>
      </c>
      <c r="P11" s="9"/>
    </row>
    <row r="12" spans="1:133">
      <c r="A12" s="12"/>
      <c r="B12" s="42">
        <v>535</v>
      </c>
      <c r="C12" s="19" t="s">
        <v>28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2091592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2091592</v>
      </c>
      <c r="O12" s="44">
        <f t="shared" si="2"/>
        <v>362.80867302688637</v>
      </c>
      <c r="P12" s="9"/>
    </row>
    <row r="13" spans="1:133" ht="15.75">
      <c r="A13" s="26" t="s">
        <v>29</v>
      </c>
      <c r="B13" s="27"/>
      <c r="C13" s="28"/>
      <c r="D13" s="29">
        <f t="shared" ref="D13:M13" si="4">SUM(D14:D14)</f>
        <v>201594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0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29">
        <f t="shared" si="1"/>
        <v>201594</v>
      </c>
      <c r="O13" s="41">
        <f t="shared" si="2"/>
        <v>34.96860364267129</v>
      </c>
      <c r="P13" s="10"/>
    </row>
    <row r="14" spans="1:133">
      <c r="A14" s="12"/>
      <c r="B14" s="42">
        <v>541</v>
      </c>
      <c r="C14" s="19" t="s">
        <v>51</v>
      </c>
      <c r="D14" s="43">
        <v>201594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201594</v>
      </c>
      <c r="O14" s="44">
        <f t="shared" si="2"/>
        <v>34.96860364267129</v>
      </c>
      <c r="P14" s="9"/>
    </row>
    <row r="15" spans="1:133" ht="15.75">
      <c r="A15" s="26" t="s">
        <v>31</v>
      </c>
      <c r="B15" s="27"/>
      <c r="C15" s="28"/>
      <c r="D15" s="29">
        <f t="shared" ref="D15:M15" si="5">SUM(D16:D17)</f>
        <v>783281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783281</v>
      </c>
      <c r="O15" s="41">
        <f t="shared" si="2"/>
        <v>135.86834345186469</v>
      </c>
      <c r="P15" s="9"/>
    </row>
    <row r="16" spans="1:133">
      <c r="A16" s="12"/>
      <c r="B16" s="42">
        <v>571</v>
      </c>
      <c r="C16" s="19" t="s">
        <v>32</v>
      </c>
      <c r="D16" s="43">
        <v>3327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3327</v>
      </c>
      <c r="O16" s="44">
        <f t="shared" si="2"/>
        <v>0.57710320901994794</v>
      </c>
      <c r="P16" s="9"/>
    </row>
    <row r="17" spans="1:119">
      <c r="A17" s="12"/>
      <c r="B17" s="42">
        <v>572</v>
      </c>
      <c r="C17" s="19" t="s">
        <v>52</v>
      </c>
      <c r="D17" s="43">
        <v>779954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779954</v>
      </c>
      <c r="O17" s="44">
        <f t="shared" si="2"/>
        <v>135.29124024284476</v>
      </c>
      <c r="P17" s="9"/>
    </row>
    <row r="18" spans="1:119" ht="15.75">
      <c r="A18" s="26" t="s">
        <v>59</v>
      </c>
      <c r="B18" s="27"/>
      <c r="C18" s="28"/>
      <c r="D18" s="29">
        <f t="shared" ref="D18:M18" si="6">SUM(D19:D19)</f>
        <v>716760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716760</v>
      </c>
      <c r="O18" s="41">
        <f t="shared" si="2"/>
        <v>124.32957502168257</v>
      </c>
      <c r="P18" s="9"/>
    </row>
    <row r="19" spans="1:119" ht="15.75" thickBot="1">
      <c r="A19" s="12"/>
      <c r="B19" s="42">
        <v>581</v>
      </c>
      <c r="C19" s="19" t="s">
        <v>60</v>
      </c>
      <c r="D19" s="43">
        <v>716760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716760</v>
      </c>
      <c r="O19" s="44">
        <f t="shared" si="2"/>
        <v>124.32957502168257</v>
      </c>
      <c r="P19" s="9"/>
    </row>
    <row r="20" spans="1:119" ht="16.5" thickBot="1">
      <c r="A20" s="13" t="s">
        <v>10</v>
      </c>
      <c r="B20" s="21"/>
      <c r="C20" s="20"/>
      <c r="D20" s="14">
        <f>SUM(D5,D9,D13,D15,D18)</f>
        <v>3951328</v>
      </c>
      <c r="E20" s="14">
        <f t="shared" ref="E20:M20" si="7">SUM(E5,E9,E13,E15,E18)</f>
        <v>0</v>
      </c>
      <c r="F20" s="14">
        <f t="shared" si="7"/>
        <v>0</v>
      </c>
      <c r="G20" s="14">
        <f t="shared" si="7"/>
        <v>0</v>
      </c>
      <c r="H20" s="14">
        <f t="shared" si="7"/>
        <v>0</v>
      </c>
      <c r="I20" s="14">
        <f t="shared" si="7"/>
        <v>5282588</v>
      </c>
      <c r="J20" s="14">
        <f t="shared" si="7"/>
        <v>0</v>
      </c>
      <c r="K20" s="14">
        <f t="shared" si="7"/>
        <v>0</v>
      </c>
      <c r="L20" s="14">
        <f t="shared" si="7"/>
        <v>0</v>
      </c>
      <c r="M20" s="14">
        <f t="shared" si="7"/>
        <v>0</v>
      </c>
      <c r="N20" s="14">
        <f t="shared" si="1"/>
        <v>9233916</v>
      </c>
      <c r="O20" s="35">
        <f t="shared" si="2"/>
        <v>1601.7200346921074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19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19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3" t="s">
        <v>73</v>
      </c>
      <c r="M22" s="93"/>
      <c r="N22" s="93"/>
      <c r="O22" s="39">
        <v>5765</v>
      </c>
    </row>
    <row r="23" spans="1:119">
      <c r="A23" s="94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  <row r="24" spans="1:119" ht="15.75" customHeight="1" thickBot="1">
      <c r="A24" s="97" t="s">
        <v>40</v>
      </c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9"/>
    </row>
  </sheetData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SUM(D6:D6)</f>
        <v>1272719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0" si="1">SUM(D5:M5)</f>
        <v>1272719</v>
      </c>
      <c r="O5" s="30">
        <f t="shared" ref="O5:O20" si="2">(N5/O$22)</f>
        <v>294.88392029657092</v>
      </c>
      <c r="P5" s="6"/>
    </row>
    <row r="6" spans="1:133">
      <c r="A6" s="12"/>
      <c r="B6" s="42">
        <v>519</v>
      </c>
      <c r="C6" s="19" t="s">
        <v>65</v>
      </c>
      <c r="D6" s="43">
        <v>1272719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1272719</v>
      </c>
      <c r="O6" s="44">
        <f t="shared" si="2"/>
        <v>294.88392029657092</v>
      </c>
      <c r="P6" s="9"/>
    </row>
    <row r="7" spans="1:133" ht="15.75">
      <c r="A7" s="26" t="s">
        <v>25</v>
      </c>
      <c r="B7" s="27"/>
      <c r="C7" s="28"/>
      <c r="D7" s="29">
        <f t="shared" ref="D7:M7" si="3">SUM(D8:D10)</f>
        <v>683719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3727953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4411672</v>
      </c>
      <c r="O7" s="41">
        <f t="shared" si="2"/>
        <v>1022.1668211306766</v>
      </c>
      <c r="P7" s="10"/>
    </row>
    <row r="8" spans="1:133">
      <c r="A8" s="12"/>
      <c r="B8" s="42">
        <v>533</v>
      </c>
      <c r="C8" s="19" t="s">
        <v>26</v>
      </c>
      <c r="D8" s="43">
        <v>0</v>
      </c>
      <c r="E8" s="43">
        <v>0</v>
      </c>
      <c r="F8" s="43">
        <v>0</v>
      </c>
      <c r="G8" s="43">
        <v>0</v>
      </c>
      <c r="H8" s="43">
        <v>0</v>
      </c>
      <c r="I8" s="43">
        <v>1886942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1886942</v>
      </c>
      <c r="O8" s="44">
        <f t="shared" si="2"/>
        <v>437.19694161260429</v>
      </c>
      <c r="P8" s="9"/>
    </row>
    <row r="9" spans="1:133">
      <c r="A9" s="12"/>
      <c r="B9" s="42">
        <v>534</v>
      </c>
      <c r="C9" s="19" t="s">
        <v>50</v>
      </c>
      <c r="D9" s="43">
        <v>683719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683719</v>
      </c>
      <c r="O9" s="44">
        <f t="shared" si="2"/>
        <v>158.41496756255793</v>
      </c>
      <c r="P9" s="9"/>
    </row>
    <row r="10" spans="1:133">
      <c r="A10" s="12"/>
      <c r="B10" s="42">
        <v>535</v>
      </c>
      <c r="C10" s="19" t="s">
        <v>28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1841011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1841011</v>
      </c>
      <c r="O10" s="44">
        <f t="shared" si="2"/>
        <v>426.55491195551434</v>
      </c>
      <c r="P10" s="9"/>
    </row>
    <row r="11" spans="1:133" ht="15.75">
      <c r="A11" s="26" t="s">
        <v>29</v>
      </c>
      <c r="B11" s="27"/>
      <c r="C11" s="28"/>
      <c r="D11" s="29">
        <f t="shared" ref="D11:M11" si="4">SUM(D12:D12)</f>
        <v>339389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29">
        <f t="shared" si="1"/>
        <v>339389</v>
      </c>
      <c r="O11" s="41">
        <f t="shared" si="2"/>
        <v>78.635078776645045</v>
      </c>
      <c r="P11" s="10"/>
    </row>
    <row r="12" spans="1:133">
      <c r="A12" s="12"/>
      <c r="B12" s="42">
        <v>541</v>
      </c>
      <c r="C12" s="19" t="s">
        <v>51</v>
      </c>
      <c r="D12" s="43">
        <v>339389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339389</v>
      </c>
      <c r="O12" s="44">
        <f t="shared" si="2"/>
        <v>78.635078776645045</v>
      </c>
      <c r="P12" s="9"/>
    </row>
    <row r="13" spans="1:133" ht="15.75">
      <c r="A13" s="26" t="s">
        <v>66</v>
      </c>
      <c r="B13" s="27"/>
      <c r="C13" s="28"/>
      <c r="D13" s="29">
        <f t="shared" ref="D13:M13" si="5">SUM(D14:D14)</f>
        <v>183181</v>
      </c>
      <c r="E13" s="29">
        <f t="shared" si="5"/>
        <v>0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183181</v>
      </c>
      <c r="O13" s="41">
        <f t="shared" si="2"/>
        <v>42.442307692307693</v>
      </c>
      <c r="P13" s="10"/>
    </row>
    <row r="14" spans="1:133">
      <c r="A14" s="90"/>
      <c r="B14" s="91">
        <v>559</v>
      </c>
      <c r="C14" s="92" t="s">
        <v>67</v>
      </c>
      <c r="D14" s="43">
        <v>183181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183181</v>
      </c>
      <c r="O14" s="44">
        <f t="shared" si="2"/>
        <v>42.442307692307693</v>
      </c>
      <c r="P14" s="9"/>
    </row>
    <row r="15" spans="1:133" ht="15.75">
      <c r="A15" s="26" t="s">
        <v>31</v>
      </c>
      <c r="B15" s="27"/>
      <c r="C15" s="28"/>
      <c r="D15" s="29">
        <f t="shared" ref="D15:M15" si="6">SUM(D16:D17)</f>
        <v>992503</v>
      </c>
      <c r="E15" s="29">
        <f t="shared" si="6"/>
        <v>0</v>
      </c>
      <c r="F15" s="29">
        <f t="shared" si="6"/>
        <v>0</v>
      </c>
      <c r="G15" s="29">
        <f t="shared" si="6"/>
        <v>0</v>
      </c>
      <c r="H15" s="29">
        <f t="shared" si="6"/>
        <v>0</v>
      </c>
      <c r="I15" s="29">
        <f t="shared" si="6"/>
        <v>0</v>
      </c>
      <c r="J15" s="29">
        <f t="shared" si="6"/>
        <v>0</v>
      </c>
      <c r="K15" s="29">
        <f t="shared" si="6"/>
        <v>0</v>
      </c>
      <c r="L15" s="29">
        <f t="shared" si="6"/>
        <v>0</v>
      </c>
      <c r="M15" s="29">
        <f t="shared" si="6"/>
        <v>0</v>
      </c>
      <c r="N15" s="29">
        <f t="shared" si="1"/>
        <v>992503</v>
      </c>
      <c r="O15" s="41">
        <f t="shared" si="2"/>
        <v>229.95898980537535</v>
      </c>
      <c r="P15" s="9"/>
    </row>
    <row r="16" spans="1:133">
      <c r="A16" s="12"/>
      <c r="B16" s="42">
        <v>571</v>
      </c>
      <c r="C16" s="19" t="s">
        <v>32</v>
      </c>
      <c r="D16" s="43">
        <v>613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613</v>
      </c>
      <c r="O16" s="44">
        <f t="shared" si="2"/>
        <v>0.14202965708989806</v>
      </c>
      <c r="P16" s="9"/>
    </row>
    <row r="17" spans="1:119">
      <c r="A17" s="12"/>
      <c r="B17" s="42">
        <v>572</v>
      </c>
      <c r="C17" s="19" t="s">
        <v>52</v>
      </c>
      <c r="D17" s="43">
        <v>991890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991890</v>
      </c>
      <c r="O17" s="44">
        <f t="shared" si="2"/>
        <v>229.81696014828546</v>
      </c>
      <c r="P17" s="9"/>
    </row>
    <row r="18" spans="1:119" ht="15.75">
      <c r="A18" s="26" t="s">
        <v>59</v>
      </c>
      <c r="B18" s="27"/>
      <c r="C18" s="28"/>
      <c r="D18" s="29">
        <f t="shared" ref="D18:M18" si="7">SUM(D19:D19)</f>
        <v>669420</v>
      </c>
      <c r="E18" s="29">
        <f t="shared" si="7"/>
        <v>0</v>
      </c>
      <c r="F18" s="29">
        <f t="shared" si="7"/>
        <v>0</v>
      </c>
      <c r="G18" s="29">
        <f t="shared" si="7"/>
        <v>0</v>
      </c>
      <c r="H18" s="29">
        <f t="shared" si="7"/>
        <v>0</v>
      </c>
      <c r="I18" s="29">
        <f t="shared" si="7"/>
        <v>0</v>
      </c>
      <c r="J18" s="29">
        <f t="shared" si="7"/>
        <v>0</v>
      </c>
      <c r="K18" s="29">
        <f t="shared" si="7"/>
        <v>0</v>
      </c>
      <c r="L18" s="29">
        <f t="shared" si="7"/>
        <v>0</v>
      </c>
      <c r="M18" s="29">
        <f t="shared" si="7"/>
        <v>0</v>
      </c>
      <c r="N18" s="29">
        <f t="shared" si="1"/>
        <v>669420</v>
      </c>
      <c r="O18" s="41">
        <f t="shared" si="2"/>
        <v>155.10194624652456</v>
      </c>
      <c r="P18" s="9"/>
    </row>
    <row r="19" spans="1:119" ht="15.75" thickBot="1">
      <c r="A19" s="12"/>
      <c r="B19" s="42">
        <v>581</v>
      </c>
      <c r="C19" s="19" t="s">
        <v>60</v>
      </c>
      <c r="D19" s="43">
        <v>669420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669420</v>
      </c>
      <c r="O19" s="44">
        <f t="shared" si="2"/>
        <v>155.10194624652456</v>
      </c>
      <c r="P19" s="9"/>
    </row>
    <row r="20" spans="1:119" ht="16.5" thickBot="1">
      <c r="A20" s="13" t="s">
        <v>10</v>
      </c>
      <c r="B20" s="21"/>
      <c r="C20" s="20"/>
      <c r="D20" s="14">
        <f>SUM(D5,D7,D11,D13,D15,D18)</f>
        <v>4140931</v>
      </c>
      <c r="E20" s="14">
        <f t="shared" ref="E20:M20" si="8">SUM(E5,E7,E11,E13,E15,E18)</f>
        <v>0</v>
      </c>
      <c r="F20" s="14">
        <f t="shared" si="8"/>
        <v>0</v>
      </c>
      <c r="G20" s="14">
        <f t="shared" si="8"/>
        <v>0</v>
      </c>
      <c r="H20" s="14">
        <f t="shared" si="8"/>
        <v>0</v>
      </c>
      <c r="I20" s="14">
        <f t="shared" si="8"/>
        <v>3727953</v>
      </c>
      <c r="J20" s="14">
        <f t="shared" si="8"/>
        <v>0</v>
      </c>
      <c r="K20" s="14">
        <f t="shared" si="8"/>
        <v>0</v>
      </c>
      <c r="L20" s="14">
        <f t="shared" si="8"/>
        <v>0</v>
      </c>
      <c r="M20" s="14">
        <f t="shared" si="8"/>
        <v>0</v>
      </c>
      <c r="N20" s="14">
        <f t="shared" si="1"/>
        <v>7868884</v>
      </c>
      <c r="O20" s="35">
        <f t="shared" si="2"/>
        <v>1823.1890639481001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19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19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3" t="s">
        <v>70</v>
      </c>
      <c r="M22" s="93"/>
      <c r="N22" s="93"/>
      <c r="O22" s="39">
        <v>4316</v>
      </c>
    </row>
    <row r="23" spans="1:119">
      <c r="A23" s="94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  <row r="24" spans="1:119" ht="15.75" customHeight="1" thickBot="1">
      <c r="A24" s="97" t="s">
        <v>40</v>
      </c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9"/>
    </row>
  </sheetData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SUM(D6:D6)</f>
        <v>1055739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0" si="1">SUM(D5:M5)</f>
        <v>1055739</v>
      </c>
      <c r="O5" s="30">
        <f t="shared" ref="O5:O20" si="2">(N5/O$22)</f>
        <v>274.5745123537061</v>
      </c>
      <c r="P5" s="6"/>
    </row>
    <row r="6" spans="1:133">
      <c r="A6" s="12"/>
      <c r="B6" s="42">
        <v>519</v>
      </c>
      <c r="C6" s="19" t="s">
        <v>65</v>
      </c>
      <c r="D6" s="43">
        <v>1055739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1055739</v>
      </c>
      <c r="O6" s="44">
        <f t="shared" si="2"/>
        <v>274.5745123537061</v>
      </c>
      <c r="P6" s="9"/>
    </row>
    <row r="7" spans="1:133" ht="15.75">
      <c r="A7" s="26" t="s">
        <v>25</v>
      </c>
      <c r="B7" s="27"/>
      <c r="C7" s="28"/>
      <c r="D7" s="29">
        <f t="shared" ref="D7:M7" si="3">SUM(D8:D10)</f>
        <v>574887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3586538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4161425</v>
      </c>
      <c r="O7" s="41">
        <f t="shared" si="2"/>
        <v>1082.2951885565669</v>
      </c>
      <c r="P7" s="10"/>
    </row>
    <row r="8" spans="1:133">
      <c r="A8" s="12"/>
      <c r="B8" s="42">
        <v>533</v>
      </c>
      <c r="C8" s="19" t="s">
        <v>26</v>
      </c>
      <c r="D8" s="43">
        <v>0</v>
      </c>
      <c r="E8" s="43">
        <v>0</v>
      </c>
      <c r="F8" s="43">
        <v>0</v>
      </c>
      <c r="G8" s="43">
        <v>0</v>
      </c>
      <c r="H8" s="43">
        <v>0</v>
      </c>
      <c r="I8" s="43">
        <v>1905347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1905347</v>
      </c>
      <c r="O8" s="44">
        <f t="shared" si="2"/>
        <v>495.53888166449934</v>
      </c>
      <c r="P8" s="9"/>
    </row>
    <row r="9" spans="1:133">
      <c r="A9" s="12"/>
      <c r="B9" s="42">
        <v>534</v>
      </c>
      <c r="C9" s="19" t="s">
        <v>50</v>
      </c>
      <c r="D9" s="43">
        <v>574887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574887</v>
      </c>
      <c r="O9" s="44">
        <f t="shared" si="2"/>
        <v>149.51547464239272</v>
      </c>
      <c r="P9" s="9"/>
    </row>
    <row r="10" spans="1:133">
      <c r="A10" s="12"/>
      <c r="B10" s="42">
        <v>535</v>
      </c>
      <c r="C10" s="19" t="s">
        <v>28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1681191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1681191</v>
      </c>
      <c r="O10" s="44">
        <f t="shared" si="2"/>
        <v>437.2408322496749</v>
      </c>
      <c r="P10" s="9"/>
    </row>
    <row r="11" spans="1:133" ht="15.75">
      <c r="A11" s="26" t="s">
        <v>29</v>
      </c>
      <c r="B11" s="27"/>
      <c r="C11" s="28"/>
      <c r="D11" s="29">
        <f t="shared" ref="D11:M11" si="4">SUM(D12:D12)</f>
        <v>108796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29">
        <f t="shared" si="1"/>
        <v>108796</v>
      </c>
      <c r="O11" s="41">
        <f t="shared" si="2"/>
        <v>28.295448634590379</v>
      </c>
      <c r="P11" s="10"/>
    </row>
    <row r="12" spans="1:133">
      <c r="A12" s="12"/>
      <c r="B12" s="42">
        <v>541</v>
      </c>
      <c r="C12" s="19" t="s">
        <v>51</v>
      </c>
      <c r="D12" s="43">
        <v>108796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108796</v>
      </c>
      <c r="O12" s="44">
        <f t="shared" si="2"/>
        <v>28.295448634590379</v>
      </c>
      <c r="P12" s="9"/>
    </row>
    <row r="13" spans="1:133" ht="15.75">
      <c r="A13" s="26" t="s">
        <v>66</v>
      </c>
      <c r="B13" s="27"/>
      <c r="C13" s="28"/>
      <c r="D13" s="29">
        <f t="shared" ref="D13:M13" si="5">SUM(D14:D14)</f>
        <v>133632</v>
      </c>
      <c r="E13" s="29">
        <f t="shared" si="5"/>
        <v>0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133632</v>
      </c>
      <c r="O13" s="41">
        <f t="shared" si="2"/>
        <v>34.75474642392718</v>
      </c>
      <c r="P13" s="10"/>
    </row>
    <row r="14" spans="1:133">
      <c r="A14" s="90"/>
      <c r="B14" s="91">
        <v>559</v>
      </c>
      <c r="C14" s="92" t="s">
        <v>67</v>
      </c>
      <c r="D14" s="43">
        <v>133632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133632</v>
      </c>
      <c r="O14" s="44">
        <f t="shared" si="2"/>
        <v>34.75474642392718</v>
      </c>
      <c r="P14" s="9"/>
    </row>
    <row r="15" spans="1:133" ht="15.75">
      <c r="A15" s="26" t="s">
        <v>31</v>
      </c>
      <c r="B15" s="27"/>
      <c r="C15" s="28"/>
      <c r="D15" s="29">
        <f t="shared" ref="D15:M15" si="6">SUM(D16:D17)</f>
        <v>403536</v>
      </c>
      <c r="E15" s="29">
        <f t="shared" si="6"/>
        <v>0</v>
      </c>
      <c r="F15" s="29">
        <f t="shared" si="6"/>
        <v>0</v>
      </c>
      <c r="G15" s="29">
        <f t="shared" si="6"/>
        <v>0</v>
      </c>
      <c r="H15" s="29">
        <f t="shared" si="6"/>
        <v>0</v>
      </c>
      <c r="I15" s="29">
        <f t="shared" si="6"/>
        <v>0</v>
      </c>
      <c r="J15" s="29">
        <f t="shared" si="6"/>
        <v>0</v>
      </c>
      <c r="K15" s="29">
        <f t="shared" si="6"/>
        <v>0</v>
      </c>
      <c r="L15" s="29">
        <f t="shared" si="6"/>
        <v>0</v>
      </c>
      <c r="M15" s="29">
        <f t="shared" si="6"/>
        <v>0</v>
      </c>
      <c r="N15" s="29">
        <f t="shared" si="1"/>
        <v>403536</v>
      </c>
      <c r="O15" s="41">
        <f t="shared" si="2"/>
        <v>104.95084525357608</v>
      </c>
      <c r="P15" s="9"/>
    </row>
    <row r="16" spans="1:133">
      <c r="A16" s="12"/>
      <c r="B16" s="42">
        <v>571</v>
      </c>
      <c r="C16" s="19" t="s">
        <v>32</v>
      </c>
      <c r="D16" s="43">
        <v>909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909</v>
      </c>
      <c r="O16" s="44">
        <f t="shared" si="2"/>
        <v>0.2364109232769831</v>
      </c>
      <c r="P16" s="9"/>
    </row>
    <row r="17" spans="1:119">
      <c r="A17" s="12"/>
      <c r="B17" s="42">
        <v>572</v>
      </c>
      <c r="C17" s="19" t="s">
        <v>52</v>
      </c>
      <c r="D17" s="43">
        <v>402627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402627</v>
      </c>
      <c r="O17" s="44">
        <f t="shared" si="2"/>
        <v>104.71443433029908</v>
      </c>
      <c r="P17" s="9"/>
    </row>
    <row r="18" spans="1:119" ht="15.75">
      <c r="A18" s="26" t="s">
        <v>59</v>
      </c>
      <c r="B18" s="27"/>
      <c r="C18" s="28"/>
      <c r="D18" s="29">
        <f t="shared" ref="D18:M18" si="7">SUM(D19:D19)</f>
        <v>403420</v>
      </c>
      <c r="E18" s="29">
        <f t="shared" si="7"/>
        <v>0</v>
      </c>
      <c r="F18" s="29">
        <f t="shared" si="7"/>
        <v>0</v>
      </c>
      <c r="G18" s="29">
        <f t="shared" si="7"/>
        <v>0</v>
      </c>
      <c r="H18" s="29">
        <f t="shared" si="7"/>
        <v>0</v>
      </c>
      <c r="I18" s="29">
        <f t="shared" si="7"/>
        <v>0</v>
      </c>
      <c r="J18" s="29">
        <f t="shared" si="7"/>
        <v>0</v>
      </c>
      <c r="K18" s="29">
        <f t="shared" si="7"/>
        <v>0</v>
      </c>
      <c r="L18" s="29">
        <f t="shared" si="7"/>
        <v>0</v>
      </c>
      <c r="M18" s="29">
        <f t="shared" si="7"/>
        <v>0</v>
      </c>
      <c r="N18" s="29">
        <f t="shared" si="1"/>
        <v>403420</v>
      </c>
      <c r="O18" s="41">
        <f t="shared" si="2"/>
        <v>104.92067620286086</v>
      </c>
      <c r="P18" s="9"/>
    </row>
    <row r="19" spans="1:119" ht="15.75" thickBot="1">
      <c r="A19" s="12"/>
      <c r="B19" s="42">
        <v>581</v>
      </c>
      <c r="C19" s="19" t="s">
        <v>60</v>
      </c>
      <c r="D19" s="43">
        <v>403420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403420</v>
      </c>
      <c r="O19" s="44">
        <f t="shared" si="2"/>
        <v>104.92067620286086</v>
      </c>
      <c r="P19" s="9"/>
    </row>
    <row r="20" spans="1:119" ht="16.5" thickBot="1">
      <c r="A20" s="13" t="s">
        <v>10</v>
      </c>
      <c r="B20" s="21"/>
      <c r="C20" s="20"/>
      <c r="D20" s="14">
        <f>SUM(D5,D7,D11,D13,D15,D18)</f>
        <v>2680010</v>
      </c>
      <c r="E20" s="14">
        <f t="shared" ref="E20:M20" si="8">SUM(E5,E7,E11,E13,E15,E18)</f>
        <v>0</v>
      </c>
      <c r="F20" s="14">
        <f t="shared" si="8"/>
        <v>0</v>
      </c>
      <c r="G20" s="14">
        <f t="shared" si="8"/>
        <v>0</v>
      </c>
      <c r="H20" s="14">
        <f t="shared" si="8"/>
        <v>0</v>
      </c>
      <c r="I20" s="14">
        <f t="shared" si="8"/>
        <v>3586538</v>
      </c>
      <c r="J20" s="14">
        <f t="shared" si="8"/>
        <v>0</v>
      </c>
      <c r="K20" s="14">
        <f t="shared" si="8"/>
        <v>0</v>
      </c>
      <c r="L20" s="14">
        <f t="shared" si="8"/>
        <v>0</v>
      </c>
      <c r="M20" s="14">
        <f t="shared" si="8"/>
        <v>0</v>
      </c>
      <c r="N20" s="14">
        <f t="shared" si="1"/>
        <v>6266548</v>
      </c>
      <c r="O20" s="35">
        <f t="shared" si="2"/>
        <v>1629.7914174252276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19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19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3" t="s">
        <v>68</v>
      </c>
      <c r="M22" s="93"/>
      <c r="N22" s="93"/>
      <c r="O22" s="39">
        <v>3845</v>
      </c>
    </row>
    <row r="23" spans="1:119">
      <c r="A23" s="94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  <row r="24" spans="1:119" ht="15.75" customHeight="1" thickBot="1">
      <c r="A24" s="97" t="s">
        <v>40</v>
      </c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9"/>
    </row>
  </sheetData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1256084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6" si="1">SUM(D5:M5)</f>
        <v>1256084</v>
      </c>
      <c r="O5" s="30">
        <f t="shared" ref="O5:O16" si="2">(N5/O$18)</f>
        <v>387.68024691358022</v>
      </c>
      <c r="P5" s="6"/>
    </row>
    <row r="6" spans="1:133">
      <c r="A6" s="12"/>
      <c r="B6" s="42">
        <v>513</v>
      </c>
      <c r="C6" s="19" t="s">
        <v>21</v>
      </c>
      <c r="D6" s="43">
        <v>1189286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1189286</v>
      </c>
      <c r="O6" s="44">
        <f t="shared" si="2"/>
        <v>367.0635802469136</v>
      </c>
      <c r="P6" s="9"/>
    </row>
    <row r="7" spans="1:133">
      <c r="A7" s="12"/>
      <c r="B7" s="42">
        <v>514</v>
      </c>
      <c r="C7" s="19" t="s">
        <v>22</v>
      </c>
      <c r="D7" s="43">
        <v>66798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66798</v>
      </c>
      <c r="O7" s="44">
        <f t="shared" si="2"/>
        <v>20.616666666666667</v>
      </c>
      <c r="P7" s="9"/>
    </row>
    <row r="8" spans="1:133" ht="15.75">
      <c r="A8" s="26" t="s">
        <v>25</v>
      </c>
      <c r="B8" s="27"/>
      <c r="C8" s="28"/>
      <c r="D8" s="29">
        <f t="shared" ref="D8:M8" si="3">SUM(D9:D11)</f>
        <v>925242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3879769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4805011</v>
      </c>
      <c r="O8" s="41">
        <f t="shared" si="2"/>
        <v>1483.028086419753</v>
      </c>
      <c r="P8" s="10"/>
    </row>
    <row r="9" spans="1:133">
      <c r="A9" s="12"/>
      <c r="B9" s="42">
        <v>533</v>
      </c>
      <c r="C9" s="19" t="s">
        <v>26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2387207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2387207</v>
      </c>
      <c r="O9" s="44">
        <f t="shared" si="2"/>
        <v>736.79228395061727</v>
      </c>
      <c r="P9" s="9"/>
    </row>
    <row r="10" spans="1:133">
      <c r="A10" s="12"/>
      <c r="B10" s="42">
        <v>534</v>
      </c>
      <c r="C10" s="19" t="s">
        <v>50</v>
      </c>
      <c r="D10" s="43">
        <v>925242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925242</v>
      </c>
      <c r="O10" s="44">
        <f t="shared" si="2"/>
        <v>285.56851851851854</v>
      </c>
      <c r="P10" s="9"/>
    </row>
    <row r="11" spans="1:133">
      <c r="A11" s="12"/>
      <c r="B11" s="42">
        <v>535</v>
      </c>
      <c r="C11" s="19" t="s">
        <v>28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1492562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1492562</v>
      </c>
      <c r="O11" s="44">
        <f t="shared" si="2"/>
        <v>460.66728395061727</v>
      </c>
      <c r="P11" s="9"/>
    </row>
    <row r="12" spans="1:133" ht="15.75">
      <c r="A12" s="26" t="s">
        <v>29</v>
      </c>
      <c r="B12" s="27"/>
      <c r="C12" s="28"/>
      <c r="D12" s="29">
        <f t="shared" ref="D12:M12" si="4">SUM(D13:D13)</f>
        <v>105310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0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29">
        <f t="shared" si="1"/>
        <v>105310</v>
      </c>
      <c r="O12" s="41">
        <f t="shared" si="2"/>
        <v>32.503086419753089</v>
      </c>
      <c r="P12" s="10"/>
    </row>
    <row r="13" spans="1:133">
      <c r="A13" s="12"/>
      <c r="B13" s="42">
        <v>541</v>
      </c>
      <c r="C13" s="19" t="s">
        <v>51</v>
      </c>
      <c r="D13" s="43">
        <v>105310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105310</v>
      </c>
      <c r="O13" s="44">
        <f t="shared" si="2"/>
        <v>32.503086419753089</v>
      </c>
      <c r="P13" s="9"/>
    </row>
    <row r="14" spans="1:133" ht="15.75">
      <c r="A14" s="26" t="s">
        <v>31</v>
      </c>
      <c r="B14" s="27"/>
      <c r="C14" s="28"/>
      <c r="D14" s="29">
        <f t="shared" ref="D14:M14" si="5">SUM(D15:D15)</f>
        <v>370651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370651</v>
      </c>
      <c r="O14" s="41">
        <f t="shared" si="2"/>
        <v>114.39845679012346</v>
      </c>
      <c r="P14" s="9"/>
    </row>
    <row r="15" spans="1:133" ht="15.75" thickBot="1">
      <c r="A15" s="12"/>
      <c r="B15" s="42">
        <v>572</v>
      </c>
      <c r="C15" s="19" t="s">
        <v>52</v>
      </c>
      <c r="D15" s="43">
        <v>370651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370651</v>
      </c>
      <c r="O15" s="44">
        <f t="shared" si="2"/>
        <v>114.39845679012346</v>
      </c>
      <c r="P15" s="9"/>
    </row>
    <row r="16" spans="1:133" ht="16.5" thickBot="1">
      <c r="A16" s="13" t="s">
        <v>10</v>
      </c>
      <c r="B16" s="21"/>
      <c r="C16" s="20"/>
      <c r="D16" s="14">
        <f>SUM(D5,D8,D12,D14)</f>
        <v>2657287</v>
      </c>
      <c r="E16" s="14">
        <f t="shared" ref="E16:M16" si="6">SUM(E5,E8,E12,E14)</f>
        <v>0</v>
      </c>
      <c r="F16" s="14">
        <f t="shared" si="6"/>
        <v>0</v>
      </c>
      <c r="G16" s="14">
        <f t="shared" si="6"/>
        <v>0</v>
      </c>
      <c r="H16" s="14">
        <f t="shared" si="6"/>
        <v>0</v>
      </c>
      <c r="I16" s="14">
        <f t="shared" si="6"/>
        <v>3879769</v>
      </c>
      <c r="J16" s="14">
        <f t="shared" si="6"/>
        <v>0</v>
      </c>
      <c r="K16" s="14">
        <f t="shared" si="6"/>
        <v>0</v>
      </c>
      <c r="L16" s="14">
        <f t="shared" si="6"/>
        <v>0</v>
      </c>
      <c r="M16" s="14">
        <f t="shared" si="6"/>
        <v>0</v>
      </c>
      <c r="N16" s="14">
        <f t="shared" si="1"/>
        <v>6537056</v>
      </c>
      <c r="O16" s="35">
        <f t="shared" si="2"/>
        <v>2017.6098765432098</v>
      </c>
      <c r="P16" s="6"/>
      <c r="Q16" s="2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</row>
    <row r="17" spans="1:15">
      <c r="A17" s="15"/>
      <c r="B17" s="17"/>
      <c r="C17" s="17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8"/>
    </row>
    <row r="18" spans="1:15">
      <c r="A18" s="36"/>
      <c r="B18" s="37"/>
      <c r="C18" s="37"/>
      <c r="D18" s="38"/>
      <c r="E18" s="38"/>
      <c r="F18" s="38"/>
      <c r="G18" s="38"/>
      <c r="H18" s="38"/>
      <c r="I18" s="38"/>
      <c r="J18" s="38"/>
      <c r="K18" s="38"/>
      <c r="L18" s="93" t="s">
        <v>63</v>
      </c>
      <c r="M18" s="93"/>
      <c r="N18" s="93"/>
      <c r="O18" s="39">
        <v>3240</v>
      </c>
    </row>
    <row r="19" spans="1:15">
      <c r="A19" s="94"/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6"/>
    </row>
    <row r="20" spans="1:15" ht="15.75" customHeight="1" thickBot="1">
      <c r="A20" s="97" t="s">
        <v>40</v>
      </c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9"/>
    </row>
  </sheetData>
  <mergeCells count="10">
    <mergeCell ref="L18:N18"/>
    <mergeCell ref="A19:O19"/>
    <mergeCell ref="A20:O2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568891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0" si="1">SUM(D5:M5)</f>
        <v>568891</v>
      </c>
      <c r="O5" s="30">
        <f t="shared" ref="O5:O20" si="2">(N5/O$22)</f>
        <v>188.74950232249503</v>
      </c>
      <c r="P5" s="6"/>
    </row>
    <row r="6" spans="1:133">
      <c r="A6" s="12"/>
      <c r="B6" s="42">
        <v>513</v>
      </c>
      <c r="C6" s="19" t="s">
        <v>21</v>
      </c>
      <c r="D6" s="43">
        <v>541194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541194</v>
      </c>
      <c r="O6" s="44">
        <f t="shared" si="2"/>
        <v>179.56005308560054</v>
      </c>
      <c r="P6" s="9"/>
    </row>
    <row r="7" spans="1:133">
      <c r="A7" s="12"/>
      <c r="B7" s="42">
        <v>514</v>
      </c>
      <c r="C7" s="19" t="s">
        <v>22</v>
      </c>
      <c r="D7" s="43">
        <v>27697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27697</v>
      </c>
      <c r="O7" s="44">
        <f t="shared" si="2"/>
        <v>9.1894492368944931</v>
      </c>
      <c r="P7" s="9"/>
    </row>
    <row r="8" spans="1:133" ht="15.75">
      <c r="A8" s="26" t="s">
        <v>23</v>
      </c>
      <c r="B8" s="27"/>
      <c r="C8" s="28"/>
      <c r="D8" s="29">
        <f t="shared" ref="D8:M8" si="3">SUM(D9:D9)</f>
        <v>212838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212838</v>
      </c>
      <c r="O8" s="41">
        <f t="shared" si="2"/>
        <v>70.616456536164563</v>
      </c>
      <c r="P8" s="10"/>
    </row>
    <row r="9" spans="1:133">
      <c r="A9" s="12"/>
      <c r="B9" s="42">
        <v>522</v>
      </c>
      <c r="C9" s="19" t="s">
        <v>24</v>
      </c>
      <c r="D9" s="43">
        <v>212838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212838</v>
      </c>
      <c r="O9" s="44">
        <f t="shared" si="2"/>
        <v>70.616456536164563</v>
      </c>
      <c r="P9" s="9"/>
    </row>
    <row r="10" spans="1:133" ht="15.75">
      <c r="A10" s="26" t="s">
        <v>25</v>
      </c>
      <c r="B10" s="27"/>
      <c r="C10" s="28"/>
      <c r="D10" s="29">
        <f t="shared" ref="D10:M10" si="4">SUM(D11:D13)</f>
        <v>823440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2694619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3518059</v>
      </c>
      <c r="O10" s="41">
        <f t="shared" si="2"/>
        <v>1167.2392169873922</v>
      </c>
      <c r="P10" s="10"/>
    </row>
    <row r="11" spans="1:133">
      <c r="A11" s="12"/>
      <c r="B11" s="42">
        <v>533</v>
      </c>
      <c r="C11" s="19" t="s">
        <v>26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1616299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1616299</v>
      </c>
      <c r="O11" s="44">
        <f t="shared" si="2"/>
        <v>536.26376907763768</v>
      </c>
      <c r="P11" s="9"/>
    </row>
    <row r="12" spans="1:133">
      <c r="A12" s="12"/>
      <c r="B12" s="42">
        <v>534</v>
      </c>
      <c r="C12" s="19" t="s">
        <v>50</v>
      </c>
      <c r="D12" s="43">
        <v>823440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823440</v>
      </c>
      <c r="O12" s="44">
        <f t="shared" si="2"/>
        <v>273.20504313205043</v>
      </c>
      <c r="P12" s="9"/>
    </row>
    <row r="13" spans="1:133">
      <c r="A13" s="12"/>
      <c r="B13" s="42">
        <v>535</v>
      </c>
      <c r="C13" s="19" t="s">
        <v>28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1078320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1078320</v>
      </c>
      <c r="O13" s="44">
        <f t="shared" si="2"/>
        <v>357.77040477770407</v>
      </c>
      <c r="P13" s="9"/>
    </row>
    <row r="14" spans="1:133" ht="15.75">
      <c r="A14" s="26" t="s">
        <v>29</v>
      </c>
      <c r="B14" s="27"/>
      <c r="C14" s="28"/>
      <c r="D14" s="29">
        <f t="shared" ref="D14:M14" si="5">SUM(D15:D15)</f>
        <v>69620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69620</v>
      </c>
      <c r="O14" s="41">
        <f t="shared" si="2"/>
        <v>23.098871930988718</v>
      </c>
      <c r="P14" s="10"/>
    </row>
    <row r="15" spans="1:133">
      <c r="A15" s="12"/>
      <c r="B15" s="42">
        <v>541</v>
      </c>
      <c r="C15" s="19" t="s">
        <v>51</v>
      </c>
      <c r="D15" s="43">
        <v>69620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69620</v>
      </c>
      <c r="O15" s="44">
        <f t="shared" si="2"/>
        <v>23.098871930988718</v>
      </c>
      <c r="P15" s="9"/>
    </row>
    <row r="16" spans="1:133" ht="15.75">
      <c r="A16" s="26" t="s">
        <v>31</v>
      </c>
      <c r="B16" s="27"/>
      <c r="C16" s="28"/>
      <c r="D16" s="29">
        <f t="shared" ref="D16:M16" si="6">SUM(D17:D17)</f>
        <v>287649</v>
      </c>
      <c r="E16" s="29">
        <f t="shared" si="6"/>
        <v>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287649</v>
      </c>
      <c r="O16" s="41">
        <f t="shared" si="2"/>
        <v>95.437624419376249</v>
      </c>
      <c r="P16" s="9"/>
    </row>
    <row r="17" spans="1:119">
      <c r="A17" s="12"/>
      <c r="B17" s="42">
        <v>572</v>
      </c>
      <c r="C17" s="19" t="s">
        <v>52</v>
      </c>
      <c r="D17" s="43">
        <v>287649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287649</v>
      </c>
      <c r="O17" s="44">
        <f t="shared" si="2"/>
        <v>95.437624419376249</v>
      </c>
      <c r="P17" s="9"/>
    </row>
    <row r="18" spans="1:119" ht="15.75">
      <c r="A18" s="26" t="s">
        <v>59</v>
      </c>
      <c r="B18" s="27"/>
      <c r="C18" s="28"/>
      <c r="D18" s="29">
        <f t="shared" ref="D18:M18" si="7">SUM(D19:D19)</f>
        <v>336717</v>
      </c>
      <c r="E18" s="29">
        <f t="shared" si="7"/>
        <v>0</v>
      </c>
      <c r="F18" s="29">
        <f t="shared" si="7"/>
        <v>0</v>
      </c>
      <c r="G18" s="29">
        <f t="shared" si="7"/>
        <v>0</v>
      </c>
      <c r="H18" s="29">
        <f t="shared" si="7"/>
        <v>0</v>
      </c>
      <c r="I18" s="29">
        <f t="shared" si="7"/>
        <v>0</v>
      </c>
      <c r="J18" s="29">
        <f t="shared" si="7"/>
        <v>0</v>
      </c>
      <c r="K18" s="29">
        <f t="shared" si="7"/>
        <v>0</v>
      </c>
      <c r="L18" s="29">
        <f t="shared" si="7"/>
        <v>0</v>
      </c>
      <c r="M18" s="29">
        <f t="shared" si="7"/>
        <v>0</v>
      </c>
      <c r="N18" s="29">
        <f t="shared" si="1"/>
        <v>336717</v>
      </c>
      <c r="O18" s="41">
        <f t="shared" si="2"/>
        <v>111.71765096217651</v>
      </c>
      <c r="P18" s="9"/>
    </row>
    <row r="19" spans="1:119" ht="15.75" thickBot="1">
      <c r="A19" s="12"/>
      <c r="B19" s="42">
        <v>581</v>
      </c>
      <c r="C19" s="19" t="s">
        <v>60</v>
      </c>
      <c r="D19" s="43">
        <v>336717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336717</v>
      </c>
      <c r="O19" s="44">
        <f t="shared" si="2"/>
        <v>111.71765096217651</v>
      </c>
      <c r="P19" s="9"/>
    </row>
    <row r="20" spans="1:119" ht="16.5" thickBot="1">
      <c r="A20" s="13" t="s">
        <v>10</v>
      </c>
      <c r="B20" s="21"/>
      <c r="C20" s="20"/>
      <c r="D20" s="14">
        <f>SUM(D5,D8,D10,D14,D16,D18)</f>
        <v>2299155</v>
      </c>
      <c r="E20" s="14">
        <f t="shared" ref="E20:M20" si="8">SUM(E5,E8,E10,E14,E16,E18)</f>
        <v>0</v>
      </c>
      <c r="F20" s="14">
        <f t="shared" si="8"/>
        <v>0</v>
      </c>
      <c r="G20" s="14">
        <f t="shared" si="8"/>
        <v>0</v>
      </c>
      <c r="H20" s="14">
        <f t="shared" si="8"/>
        <v>0</v>
      </c>
      <c r="I20" s="14">
        <f t="shared" si="8"/>
        <v>2694619</v>
      </c>
      <c r="J20" s="14">
        <f t="shared" si="8"/>
        <v>0</v>
      </c>
      <c r="K20" s="14">
        <f t="shared" si="8"/>
        <v>0</v>
      </c>
      <c r="L20" s="14">
        <f t="shared" si="8"/>
        <v>0</v>
      </c>
      <c r="M20" s="14">
        <f t="shared" si="8"/>
        <v>0</v>
      </c>
      <c r="N20" s="14">
        <f t="shared" si="1"/>
        <v>4993774</v>
      </c>
      <c r="O20" s="35">
        <f t="shared" si="2"/>
        <v>1656.8593231585933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19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19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3" t="s">
        <v>61</v>
      </c>
      <c r="M22" s="93"/>
      <c r="N22" s="93"/>
      <c r="O22" s="39">
        <v>3014</v>
      </c>
    </row>
    <row r="23" spans="1:119">
      <c r="A23" s="94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  <row r="24" spans="1:119" ht="15.75" customHeight="1" thickBot="1">
      <c r="A24" s="97" t="s">
        <v>40</v>
      </c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9"/>
    </row>
  </sheetData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693223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8" si="1">SUM(D5:M5)</f>
        <v>693223</v>
      </c>
      <c r="O5" s="30">
        <f t="shared" ref="O5:O18" si="2">(N5/O$20)</f>
        <v>259.92613423322086</v>
      </c>
      <c r="P5" s="6"/>
    </row>
    <row r="6" spans="1:133">
      <c r="A6" s="12"/>
      <c r="B6" s="42">
        <v>513</v>
      </c>
      <c r="C6" s="19" t="s">
        <v>21</v>
      </c>
      <c r="D6" s="43">
        <v>666142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666142</v>
      </c>
      <c r="O6" s="44">
        <f t="shared" si="2"/>
        <v>249.77202849643794</v>
      </c>
      <c r="P6" s="9"/>
    </row>
    <row r="7" spans="1:133">
      <c r="A7" s="12"/>
      <c r="B7" s="42">
        <v>514</v>
      </c>
      <c r="C7" s="19" t="s">
        <v>22</v>
      </c>
      <c r="D7" s="43">
        <v>27081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27081</v>
      </c>
      <c r="O7" s="44">
        <f t="shared" si="2"/>
        <v>10.154105736782903</v>
      </c>
      <c r="P7" s="9"/>
    </row>
    <row r="8" spans="1:133" ht="15.75">
      <c r="A8" s="26" t="s">
        <v>23</v>
      </c>
      <c r="B8" s="27"/>
      <c r="C8" s="28"/>
      <c r="D8" s="29">
        <f t="shared" ref="D8:M8" si="3">SUM(D9:D9)</f>
        <v>510678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510678</v>
      </c>
      <c r="O8" s="41">
        <f t="shared" si="2"/>
        <v>191.48031496062993</v>
      </c>
      <c r="P8" s="10"/>
    </row>
    <row r="9" spans="1:133">
      <c r="A9" s="12"/>
      <c r="B9" s="42">
        <v>522</v>
      </c>
      <c r="C9" s="19" t="s">
        <v>24</v>
      </c>
      <c r="D9" s="43">
        <v>510678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510678</v>
      </c>
      <c r="O9" s="44">
        <f t="shared" si="2"/>
        <v>191.48031496062993</v>
      </c>
      <c r="P9" s="9"/>
    </row>
    <row r="10" spans="1:133" ht="15.75">
      <c r="A10" s="26" t="s">
        <v>25</v>
      </c>
      <c r="B10" s="27"/>
      <c r="C10" s="28"/>
      <c r="D10" s="29">
        <f t="shared" ref="D10:M10" si="4">SUM(D11:D13)</f>
        <v>697660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2440640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3138300</v>
      </c>
      <c r="O10" s="41">
        <f t="shared" si="2"/>
        <v>1176.7154105736784</v>
      </c>
      <c r="P10" s="10"/>
    </row>
    <row r="11" spans="1:133">
      <c r="A11" s="12"/>
      <c r="B11" s="42">
        <v>533</v>
      </c>
      <c r="C11" s="19" t="s">
        <v>26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1473640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1473640</v>
      </c>
      <c r="O11" s="44">
        <f t="shared" si="2"/>
        <v>552.54593175853017</v>
      </c>
      <c r="P11" s="9"/>
    </row>
    <row r="12" spans="1:133">
      <c r="A12" s="12"/>
      <c r="B12" s="42">
        <v>534</v>
      </c>
      <c r="C12" s="19" t="s">
        <v>50</v>
      </c>
      <c r="D12" s="43">
        <v>697660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697660</v>
      </c>
      <c r="O12" s="44">
        <f t="shared" si="2"/>
        <v>261.58980127484062</v>
      </c>
      <c r="P12" s="9"/>
    </row>
    <row r="13" spans="1:133">
      <c r="A13" s="12"/>
      <c r="B13" s="42">
        <v>535</v>
      </c>
      <c r="C13" s="19" t="s">
        <v>28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967000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967000</v>
      </c>
      <c r="O13" s="44">
        <f t="shared" si="2"/>
        <v>362.57967754030744</v>
      </c>
      <c r="P13" s="9"/>
    </row>
    <row r="14" spans="1:133" ht="15.75">
      <c r="A14" s="26" t="s">
        <v>29</v>
      </c>
      <c r="B14" s="27"/>
      <c r="C14" s="28"/>
      <c r="D14" s="29">
        <f t="shared" ref="D14:M14" si="5">SUM(D15:D15)</f>
        <v>44932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44932</v>
      </c>
      <c r="O14" s="41">
        <f t="shared" si="2"/>
        <v>16.847394075740532</v>
      </c>
      <c r="P14" s="10"/>
    </row>
    <row r="15" spans="1:133">
      <c r="A15" s="12"/>
      <c r="B15" s="42">
        <v>541</v>
      </c>
      <c r="C15" s="19" t="s">
        <v>51</v>
      </c>
      <c r="D15" s="43">
        <v>44932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44932</v>
      </c>
      <c r="O15" s="44">
        <f t="shared" si="2"/>
        <v>16.847394075740532</v>
      </c>
      <c r="P15" s="9"/>
    </row>
    <row r="16" spans="1:133" ht="15.75">
      <c r="A16" s="26" t="s">
        <v>31</v>
      </c>
      <c r="B16" s="27"/>
      <c r="C16" s="28"/>
      <c r="D16" s="29">
        <f t="shared" ref="D16:M16" si="6">SUM(D17:D17)</f>
        <v>341949</v>
      </c>
      <c r="E16" s="29">
        <f t="shared" si="6"/>
        <v>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341949</v>
      </c>
      <c r="O16" s="41">
        <f t="shared" si="2"/>
        <v>128.21484814398201</v>
      </c>
      <c r="P16" s="9"/>
    </row>
    <row r="17" spans="1:119" ht="15.75" thickBot="1">
      <c r="A17" s="12"/>
      <c r="B17" s="42">
        <v>572</v>
      </c>
      <c r="C17" s="19" t="s">
        <v>52</v>
      </c>
      <c r="D17" s="43">
        <v>341949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341949</v>
      </c>
      <c r="O17" s="44">
        <f t="shared" si="2"/>
        <v>128.21484814398201</v>
      </c>
      <c r="P17" s="9"/>
    </row>
    <row r="18" spans="1:119" ht="16.5" thickBot="1">
      <c r="A18" s="13" t="s">
        <v>10</v>
      </c>
      <c r="B18" s="21"/>
      <c r="C18" s="20"/>
      <c r="D18" s="14">
        <f>SUM(D5,D8,D10,D14,D16)</f>
        <v>2288442</v>
      </c>
      <c r="E18" s="14">
        <f t="shared" ref="E18:M18" si="7">SUM(E5,E8,E10,E14,E16)</f>
        <v>0</v>
      </c>
      <c r="F18" s="14">
        <f t="shared" si="7"/>
        <v>0</v>
      </c>
      <c r="G18" s="14">
        <f t="shared" si="7"/>
        <v>0</v>
      </c>
      <c r="H18" s="14">
        <f t="shared" si="7"/>
        <v>0</v>
      </c>
      <c r="I18" s="14">
        <f t="shared" si="7"/>
        <v>2440640</v>
      </c>
      <c r="J18" s="14">
        <f t="shared" si="7"/>
        <v>0</v>
      </c>
      <c r="K18" s="14">
        <f t="shared" si="7"/>
        <v>0</v>
      </c>
      <c r="L18" s="14">
        <f t="shared" si="7"/>
        <v>0</v>
      </c>
      <c r="M18" s="14">
        <f t="shared" si="7"/>
        <v>0</v>
      </c>
      <c r="N18" s="14">
        <f t="shared" si="1"/>
        <v>4729082</v>
      </c>
      <c r="O18" s="35">
        <f t="shared" si="2"/>
        <v>1773.1841019872516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19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</row>
    <row r="20" spans="1:119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93" t="s">
        <v>57</v>
      </c>
      <c r="M20" s="93"/>
      <c r="N20" s="93"/>
      <c r="O20" s="39">
        <v>2667</v>
      </c>
    </row>
    <row r="21" spans="1:119">
      <c r="A21" s="94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6"/>
    </row>
    <row r="22" spans="1:119" ht="15.75" customHeight="1" thickBot="1">
      <c r="A22" s="97" t="s">
        <v>40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9"/>
    </row>
  </sheetData>
  <mergeCells count="10">
    <mergeCell ref="L20:N20"/>
    <mergeCell ref="A21:O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2"/>
  <sheetViews>
    <sheetView workbookViewId="0">
      <selection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6" width="9.77734375" style="60" customWidth="1"/>
    <col min="17" max="17" width="9.77734375" style="60"/>
    <col min="18" max="16384" width="9.77734375" style="46"/>
  </cols>
  <sheetData>
    <row r="1" spans="1:133" ht="27.75">
      <c r="A1" s="124" t="s">
        <v>37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5"/>
      <c r="Q1" s="46"/>
    </row>
    <row r="2" spans="1:133" ht="24" thickBot="1">
      <c r="A2" s="127" t="s">
        <v>49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5"/>
      <c r="Q2" s="46"/>
    </row>
    <row r="3" spans="1:133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47"/>
      <c r="N3" s="48"/>
      <c r="O3" s="139" t="s">
        <v>17</v>
      </c>
      <c r="P3" s="49"/>
      <c r="Q3" s="46"/>
    </row>
    <row r="4" spans="1:133" ht="32.25" customHeight="1" thickBot="1">
      <c r="A4" s="133"/>
      <c r="B4" s="134"/>
      <c r="C4" s="135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40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33" ht="15.75">
      <c r="A5" s="54" t="s">
        <v>18</v>
      </c>
      <c r="B5" s="55"/>
      <c r="C5" s="55"/>
      <c r="D5" s="56">
        <f t="shared" ref="D5:M5" si="0">SUM(D6:D7)</f>
        <v>552182</v>
      </c>
      <c r="E5" s="56">
        <f t="shared" si="0"/>
        <v>0</v>
      </c>
      <c r="F5" s="56">
        <f t="shared" si="0"/>
        <v>0</v>
      </c>
      <c r="G5" s="56">
        <f t="shared" si="0"/>
        <v>0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0</v>
      </c>
      <c r="L5" s="56">
        <f t="shared" si="0"/>
        <v>0</v>
      </c>
      <c r="M5" s="56">
        <f t="shared" si="0"/>
        <v>0</v>
      </c>
      <c r="N5" s="57">
        <f t="shared" ref="N5:N18" si="1">SUM(D5:M5)</f>
        <v>552182</v>
      </c>
      <c r="O5" s="58">
        <f t="shared" ref="O5:O18" si="2">(N5/O$20)</f>
        <v>221.93810289389069</v>
      </c>
      <c r="P5" s="59"/>
    </row>
    <row r="6" spans="1:133">
      <c r="A6" s="61"/>
      <c r="B6" s="62">
        <v>513</v>
      </c>
      <c r="C6" s="63" t="s">
        <v>21</v>
      </c>
      <c r="D6" s="64">
        <v>540623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 t="shared" si="1"/>
        <v>540623</v>
      </c>
      <c r="O6" s="65">
        <f t="shared" si="2"/>
        <v>217.29220257234726</v>
      </c>
      <c r="P6" s="66"/>
    </row>
    <row r="7" spans="1:133">
      <c r="A7" s="61"/>
      <c r="B7" s="62">
        <v>514</v>
      </c>
      <c r="C7" s="63" t="s">
        <v>22</v>
      </c>
      <c r="D7" s="64">
        <v>11559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t="shared" si="1"/>
        <v>11559</v>
      </c>
      <c r="O7" s="65">
        <f t="shared" si="2"/>
        <v>4.645900321543408</v>
      </c>
      <c r="P7" s="66"/>
    </row>
    <row r="8" spans="1:133" ht="15.75">
      <c r="A8" s="67" t="s">
        <v>23</v>
      </c>
      <c r="B8" s="68"/>
      <c r="C8" s="69"/>
      <c r="D8" s="70">
        <f t="shared" ref="D8:M8" si="3">SUM(D9:D9)</f>
        <v>511898</v>
      </c>
      <c r="E8" s="70">
        <f t="shared" si="3"/>
        <v>0</v>
      </c>
      <c r="F8" s="70">
        <f t="shared" si="3"/>
        <v>0</v>
      </c>
      <c r="G8" s="70">
        <f t="shared" si="3"/>
        <v>0</v>
      </c>
      <c r="H8" s="70">
        <f t="shared" si="3"/>
        <v>0</v>
      </c>
      <c r="I8" s="70">
        <f t="shared" si="3"/>
        <v>0</v>
      </c>
      <c r="J8" s="70">
        <f t="shared" si="3"/>
        <v>0</v>
      </c>
      <c r="K8" s="70">
        <f t="shared" si="3"/>
        <v>0</v>
      </c>
      <c r="L8" s="70">
        <f t="shared" si="3"/>
        <v>0</v>
      </c>
      <c r="M8" s="70">
        <f t="shared" si="3"/>
        <v>0</v>
      </c>
      <c r="N8" s="71">
        <f t="shared" si="1"/>
        <v>511898</v>
      </c>
      <c r="O8" s="72">
        <f t="shared" si="2"/>
        <v>205.74678456591639</v>
      </c>
      <c r="P8" s="73"/>
    </row>
    <row r="9" spans="1:133">
      <c r="A9" s="61"/>
      <c r="B9" s="62">
        <v>522</v>
      </c>
      <c r="C9" s="63" t="s">
        <v>24</v>
      </c>
      <c r="D9" s="64">
        <v>511898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f t="shared" si="1"/>
        <v>511898</v>
      </c>
      <c r="O9" s="65">
        <f t="shared" si="2"/>
        <v>205.74678456591639</v>
      </c>
      <c r="P9" s="66"/>
    </row>
    <row r="10" spans="1:133" ht="15.75">
      <c r="A10" s="67" t="s">
        <v>25</v>
      </c>
      <c r="B10" s="68"/>
      <c r="C10" s="69"/>
      <c r="D10" s="70">
        <f t="shared" ref="D10:M10" si="4">SUM(D11:D13)</f>
        <v>640847</v>
      </c>
      <c r="E10" s="70">
        <f t="shared" si="4"/>
        <v>0</v>
      </c>
      <c r="F10" s="70">
        <f t="shared" si="4"/>
        <v>0</v>
      </c>
      <c r="G10" s="70">
        <f t="shared" si="4"/>
        <v>0</v>
      </c>
      <c r="H10" s="70">
        <f t="shared" si="4"/>
        <v>0</v>
      </c>
      <c r="I10" s="70">
        <f t="shared" si="4"/>
        <v>2629518</v>
      </c>
      <c r="J10" s="70">
        <f t="shared" si="4"/>
        <v>0</v>
      </c>
      <c r="K10" s="70">
        <f t="shared" si="4"/>
        <v>0</v>
      </c>
      <c r="L10" s="70">
        <f t="shared" si="4"/>
        <v>0</v>
      </c>
      <c r="M10" s="70">
        <f t="shared" si="4"/>
        <v>0</v>
      </c>
      <c r="N10" s="71">
        <f t="shared" si="1"/>
        <v>3270365</v>
      </c>
      <c r="O10" s="72">
        <f t="shared" si="2"/>
        <v>1314.4553858520901</v>
      </c>
      <c r="P10" s="73"/>
    </row>
    <row r="11" spans="1:133">
      <c r="A11" s="61"/>
      <c r="B11" s="62">
        <v>533</v>
      </c>
      <c r="C11" s="63" t="s">
        <v>26</v>
      </c>
      <c r="D11" s="64">
        <v>0</v>
      </c>
      <c r="E11" s="64">
        <v>0</v>
      </c>
      <c r="F11" s="64">
        <v>0</v>
      </c>
      <c r="G11" s="64">
        <v>0</v>
      </c>
      <c r="H11" s="64">
        <v>0</v>
      </c>
      <c r="I11" s="64">
        <v>1551858</v>
      </c>
      <c r="J11" s="64">
        <v>0</v>
      </c>
      <c r="K11" s="64">
        <v>0</v>
      </c>
      <c r="L11" s="64">
        <v>0</v>
      </c>
      <c r="M11" s="64">
        <v>0</v>
      </c>
      <c r="N11" s="64">
        <f t="shared" si="1"/>
        <v>1551858</v>
      </c>
      <c r="O11" s="65">
        <f t="shared" si="2"/>
        <v>623.73713826366554</v>
      </c>
      <c r="P11" s="66"/>
    </row>
    <row r="12" spans="1:133">
      <c r="A12" s="61"/>
      <c r="B12" s="62">
        <v>534</v>
      </c>
      <c r="C12" s="63" t="s">
        <v>50</v>
      </c>
      <c r="D12" s="64">
        <v>640847</v>
      </c>
      <c r="E12" s="64">
        <v>0</v>
      </c>
      <c r="F12" s="64">
        <v>0</v>
      </c>
      <c r="G12" s="64">
        <v>0</v>
      </c>
      <c r="H12" s="64">
        <v>0</v>
      </c>
      <c r="I12" s="64">
        <v>0</v>
      </c>
      <c r="J12" s="64">
        <v>0</v>
      </c>
      <c r="K12" s="64">
        <v>0</v>
      </c>
      <c r="L12" s="64">
        <v>0</v>
      </c>
      <c r="M12" s="64">
        <v>0</v>
      </c>
      <c r="N12" s="64">
        <f t="shared" si="1"/>
        <v>640847</v>
      </c>
      <c r="O12" s="65">
        <f t="shared" si="2"/>
        <v>257.57516077170419</v>
      </c>
      <c r="P12" s="66"/>
    </row>
    <row r="13" spans="1:133">
      <c r="A13" s="61"/>
      <c r="B13" s="62">
        <v>535</v>
      </c>
      <c r="C13" s="63" t="s">
        <v>28</v>
      </c>
      <c r="D13" s="64">
        <v>0</v>
      </c>
      <c r="E13" s="64">
        <v>0</v>
      </c>
      <c r="F13" s="64">
        <v>0</v>
      </c>
      <c r="G13" s="64">
        <v>0</v>
      </c>
      <c r="H13" s="64">
        <v>0</v>
      </c>
      <c r="I13" s="64">
        <v>1077660</v>
      </c>
      <c r="J13" s="64">
        <v>0</v>
      </c>
      <c r="K13" s="64">
        <v>0</v>
      </c>
      <c r="L13" s="64">
        <v>0</v>
      </c>
      <c r="M13" s="64">
        <v>0</v>
      </c>
      <c r="N13" s="64">
        <f t="shared" si="1"/>
        <v>1077660</v>
      </c>
      <c r="O13" s="65">
        <f t="shared" si="2"/>
        <v>433.14308681672026</v>
      </c>
      <c r="P13" s="66"/>
    </row>
    <row r="14" spans="1:133" ht="15.75">
      <c r="A14" s="67" t="s">
        <v>29</v>
      </c>
      <c r="B14" s="68"/>
      <c r="C14" s="69"/>
      <c r="D14" s="70">
        <f t="shared" ref="D14:M14" si="5">SUM(D15:D15)</f>
        <v>71504</v>
      </c>
      <c r="E14" s="70">
        <f t="shared" si="5"/>
        <v>0</v>
      </c>
      <c r="F14" s="70">
        <f t="shared" si="5"/>
        <v>0</v>
      </c>
      <c r="G14" s="70">
        <f t="shared" si="5"/>
        <v>0</v>
      </c>
      <c r="H14" s="70">
        <f t="shared" si="5"/>
        <v>0</v>
      </c>
      <c r="I14" s="70">
        <f t="shared" si="5"/>
        <v>0</v>
      </c>
      <c r="J14" s="70">
        <f t="shared" si="5"/>
        <v>0</v>
      </c>
      <c r="K14" s="70">
        <f t="shared" si="5"/>
        <v>0</v>
      </c>
      <c r="L14" s="70">
        <f t="shared" si="5"/>
        <v>0</v>
      </c>
      <c r="M14" s="70">
        <f t="shared" si="5"/>
        <v>0</v>
      </c>
      <c r="N14" s="70">
        <f t="shared" si="1"/>
        <v>71504</v>
      </c>
      <c r="O14" s="72">
        <f t="shared" si="2"/>
        <v>28.739549839228296</v>
      </c>
      <c r="P14" s="73"/>
    </row>
    <row r="15" spans="1:133">
      <c r="A15" s="61"/>
      <c r="B15" s="62">
        <v>541</v>
      </c>
      <c r="C15" s="63" t="s">
        <v>51</v>
      </c>
      <c r="D15" s="64">
        <v>71504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f t="shared" si="1"/>
        <v>71504</v>
      </c>
      <c r="O15" s="65">
        <f t="shared" si="2"/>
        <v>28.739549839228296</v>
      </c>
      <c r="P15" s="66"/>
    </row>
    <row r="16" spans="1:133" ht="15.75">
      <c r="A16" s="67" t="s">
        <v>31</v>
      </c>
      <c r="B16" s="68"/>
      <c r="C16" s="69"/>
      <c r="D16" s="70">
        <f t="shared" ref="D16:M16" si="6">SUM(D17:D17)</f>
        <v>281277</v>
      </c>
      <c r="E16" s="70">
        <f t="shared" si="6"/>
        <v>0</v>
      </c>
      <c r="F16" s="70">
        <f t="shared" si="6"/>
        <v>0</v>
      </c>
      <c r="G16" s="70">
        <f t="shared" si="6"/>
        <v>0</v>
      </c>
      <c r="H16" s="70">
        <f t="shared" si="6"/>
        <v>0</v>
      </c>
      <c r="I16" s="70">
        <f t="shared" si="6"/>
        <v>0</v>
      </c>
      <c r="J16" s="70">
        <f t="shared" si="6"/>
        <v>0</v>
      </c>
      <c r="K16" s="70">
        <f t="shared" si="6"/>
        <v>0</v>
      </c>
      <c r="L16" s="70">
        <f t="shared" si="6"/>
        <v>0</v>
      </c>
      <c r="M16" s="70">
        <f t="shared" si="6"/>
        <v>0</v>
      </c>
      <c r="N16" s="70">
        <f t="shared" si="1"/>
        <v>281277</v>
      </c>
      <c r="O16" s="72">
        <f t="shared" si="2"/>
        <v>113.05345659163987</v>
      </c>
      <c r="P16" s="66"/>
    </row>
    <row r="17" spans="1:119" ht="15.75" thickBot="1">
      <c r="A17" s="61"/>
      <c r="B17" s="62">
        <v>572</v>
      </c>
      <c r="C17" s="63" t="s">
        <v>52</v>
      </c>
      <c r="D17" s="64">
        <v>281277</v>
      </c>
      <c r="E17" s="64">
        <v>0</v>
      </c>
      <c r="F17" s="64">
        <v>0</v>
      </c>
      <c r="G17" s="64">
        <v>0</v>
      </c>
      <c r="H17" s="64">
        <v>0</v>
      </c>
      <c r="I17" s="64">
        <v>0</v>
      </c>
      <c r="J17" s="64">
        <v>0</v>
      </c>
      <c r="K17" s="64">
        <v>0</v>
      </c>
      <c r="L17" s="64">
        <v>0</v>
      </c>
      <c r="M17" s="64">
        <v>0</v>
      </c>
      <c r="N17" s="64">
        <f t="shared" si="1"/>
        <v>281277</v>
      </c>
      <c r="O17" s="65">
        <f t="shared" si="2"/>
        <v>113.05345659163987</v>
      </c>
      <c r="P17" s="66"/>
    </row>
    <row r="18" spans="1:119" ht="16.5" thickBot="1">
      <c r="A18" s="74" t="s">
        <v>10</v>
      </c>
      <c r="B18" s="75"/>
      <c r="C18" s="76"/>
      <c r="D18" s="77">
        <f>SUM(D5,D8,D10,D14,D16)</f>
        <v>2057708</v>
      </c>
      <c r="E18" s="77">
        <f t="shared" ref="E18:M18" si="7">SUM(E5,E8,E10,E14,E16)</f>
        <v>0</v>
      </c>
      <c r="F18" s="77">
        <f t="shared" si="7"/>
        <v>0</v>
      </c>
      <c r="G18" s="77">
        <f t="shared" si="7"/>
        <v>0</v>
      </c>
      <c r="H18" s="77">
        <f t="shared" si="7"/>
        <v>0</v>
      </c>
      <c r="I18" s="77">
        <f t="shared" si="7"/>
        <v>2629518</v>
      </c>
      <c r="J18" s="77">
        <f t="shared" si="7"/>
        <v>0</v>
      </c>
      <c r="K18" s="77">
        <f t="shared" si="7"/>
        <v>0</v>
      </c>
      <c r="L18" s="77">
        <f t="shared" si="7"/>
        <v>0</v>
      </c>
      <c r="M18" s="77">
        <f t="shared" si="7"/>
        <v>0</v>
      </c>
      <c r="N18" s="77">
        <f t="shared" si="1"/>
        <v>4687226</v>
      </c>
      <c r="O18" s="78">
        <f t="shared" si="2"/>
        <v>1883.9332797427653</v>
      </c>
      <c r="P18" s="59"/>
      <c r="Q18" s="79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</row>
    <row r="19" spans="1:119">
      <c r="A19" s="81"/>
      <c r="B19" s="82"/>
      <c r="C19" s="82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4"/>
    </row>
    <row r="20" spans="1:119">
      <c r="A20" s="85"/>
      <c r="B20" s="86"/>
      <c r="C20" s="86"/>
      <c r="D20" s="87"/>
      <c r="E20" s="87"/>
      <c r="F20" s="87"/>
      <c r="G20" s="87"/>
      <c r="H20" s="87"/>
      <c r="I20" s="87"/>
      <c r="J20" s="87"/>
      <c r="K20" s="87"/>
      <c r="L20" s="117" t="s">
        <v>53</v>
      </c>
      <c r="M20" s="117"/>
      <c r="N20" s="117"/>
      <c r="O20" s="88">
        <v>2488</v>
      </c>
    </row>
    <row r="21" spans="1:119">
      <c r="A21" s="118"/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20"/>
    </row>
    <row r="22" spans="1:119" ht="15.75" customHeight="1" thickBot="1">
      <c r="A22" s="121" t="s">
        <v>40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3"/>
    </row>
  </sheetData>
  <mergeCells count="10">
    <mergeCell ref="L20:N20"/>
    <mergeCell ref="A21:O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2023-07-07T16:02:59Z</cp:lastPrinted>
  <dcterms:created xsi:type="dcterms:W3CDTF">2000-08-31T21:26:31Z</dcterms:created>
  <dcterms:modified xsi:type="dcterms:W3CDTF">2023-07-07T16:03:01Z</dcterms:modified>
</cp:coreProperties>
</file>