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'2007'!$A$1:$O$40</definedName>
    <definedName name="_xlnm.Print_Area" localSheetId="14">'2008'!$A$1:$O$39</definedName>
    <definedName name="_xlnm.Print_Area" localSheetId="13">'2009'!$A$1:$O$39</definedName>
    <definedName name="_xlnm.Print_Area" localSheetId="12">'2010'!$A$1:$O$36</definedName>
    <definedName name="_xlnm.Print_Area" localSheetId="11">'2011'!$A$1:$O$36</definedName>
    <definedName name="_xlnm.Print_Area" localSheetId="10">'2012'!$A$1:$O$36</definedName>
    <definedName name="_xlnm.Print_Area" localSheetId="9">'2013'!$A$1:$O$38</definedName>
    <definedName name="_xlnm.Print_Area" localSheetId="8">'2014'!$A$1:$O$38</definedName>
    <definedName name="_xlnm.Print_Area" localSheetId="7">'2015'!$A$1:$O$37</definedName>
    <definedName name="_xlnm.Print_Area" localSheetId="6">'2016'!$A$1:$O$36</definedName>
    <definedName name="_xlnm.Print_Area" localSheetId="5">'2017'!$A$1:$O$36</definedName>
    <definedName name="_xlnm.Print_Area" localSheetId="4">'2018'!$A$1:$O$37</definedName>
    <definedName name="_xlnm.Print_Area" localSheetId="3">'2019'!$A$1:$O$38</definedName>
    <definedName name="_xlnm.Print_Area" localSheetId="2">'2020'!$A$1:$O$39</definedName>
    <definedName name="_xlnm.Print_Area" localSheetId="1">'2021'!$A$1:$P$39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28" i="48"/>
  <c r="P28" i="48" s="1"/>
  <c r="O26" i="48"/>
  <c r="P26" i="48" s="1"/>
  <c r="O24" i="48"/>
  <c r="P24" i="48" s="1"/>
  <c r="O17" i="48"/>
  <c r="P17" i="48" s="1"/>
  <c r="O13" i="48"/>
  <c r="P13" i="48" s="1"/>
  <c r="O5" i="48"/>
  <c r="P5" i="48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3" i="47" s="1"/>
  <c r="P33" i="47" s="1"/>
  <c r="O32" i="47"/>
  <c r="P32" i="47" s="1"/>
  <c r="O31" i="47"/>
  <c r="P31" i="47"/>
  <c r="O30" i="47"/>
  <c r="P30" i="47"/>
  <c r="O29" i="47"/>
  <c r="P29" i="47"/>
  <c r="N28" i="47"/>
  <c r="M28" i="47"/>
  <c r="L28" i="47"/>
  <c r="K28" i="47"/>
  <c r="O28" i="47" s="1"/>
  <c r="P28" i="47" s="1"/>
  <c r="J28" i="47"/>
  <c r="I28" i="47"/>
  <c r="H28" i="47"/>
  <c r="G28" i="47"/>
  <c r="G35" i="47" s="1"/>
  <c r="F28" i="47"/>
  <c r="E28" i="47"/>
  <c r="D28" i="47"/>
  <c r="O27" i="47"/>
  <c r="P27" i="47" s="1"/>
  <c r="N26" i="47"/>
  <c r="M26" i="47"/>
  <c r="L26" i="47"/>
  <c r="O26" i="47" s="1"/>
  <c r="P26" i="47" s="1"/>
  <c r="K26" i="47"/>
  <c r="J26" i="47"/>
  <c r="I26" i="47"/>
  <c r="H26" i="47"/>
  <c r="G26" i="47"/>
  <c r="F26" i="47"/>
  <c r="E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/>
  <c r="O20" i="47"/>
  <c r="P20" i="47" s="1"/>
  <c r="O19" i="47"/>
  <c r="P19" i="47" s="1"/>
  <c r="O18" i="47"/>
  <c r="P18" i="47" s="1"/>
  <c r="N17" i="47"/>
  <c r="M17" i="47"/>
  <c r="L17" i="47"/>
  <c r="O17" i="47" s="1"/>
  <c r="P17" i="47" s="1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 s="1"/>
  <c r="N13" i="47"/>
  <c r="M13" i="47"/>
  <c r="M35" i="47" s="1"/>
  <c r="L13" i="47"/>
  <c r="K13" i="47"/>
  <c r="J13" i="47"/>
  <c r="I13" i="47"/>
  <c r="I35" i="47" s="1"/>
  <c r="H13" i="47"/>
  <c r="G13" i="47"/>
  <c r="F13" i="47"/>
  <c r="E13" i="47"/>
  <c r="O13" i="47" s="1"/>
  <c r="P13" i="47" s="1"/>
  <c r="D13" i="47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/>
  <c r="N5" i="47"/>
  <c r="N35" i="47" s="1"/>
  <c r="M5" i="47"/>
  <c r="L5" i="47"/>
  <c r="L35" i="47" s="1"/>
  <c r="K5" i="47"/>
  <c r="J5" i="47"/>
  <c r="J35" i="47" s="1"/>
  <c r="I5" i="47"/>
  <c r="H5" i="47"/>
  <c r="H35" i="47" s="1"/>
  <c r="G5" i="47"/>
  <c r="F5" i="47"/>
  <c r="F35" i="47" s="1"/>
  <c r="E5" i="47"/>
  <c r="E35" i="47" s="1"/>
  <c r="D5" i="47"/>
  <c r="D35" i="47" s="1"/>
  <c r="D35" i="46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3" i="46" s="1"/>
  <c r="O33" i="46" s="1"/>
  <c r="N32" i="46"/>
  <c r="O32" i="46" s="1"/>
  <c r="N31" i="46"/>
  <c r="O31" i="46"/>
  <c r="N30" i="46"/>
  <c r="O30" i="46"/>
  <c r="N29" i="46"/>
  <c r="O29" i="46"/>
  <c r="M28" i="46"/>
  <c r="L28" i="46"/>
  <c r="K28" i="46"/>
  <c r="J28" i="46"/>
  <c r="N28" i="46" s="1"/>
  <c r="O28" i="46" s="1"/>
  <c r="I28" i="46"/>
  <c r="H28" i="46"/>
  <c r="G28" i="46"/>
  <c r="F28" i="46"/>
  <c r="E28" i="46"/>
  <c r="D28" i="46"/>
  <c r="N27" i="46"/>
  <c r="O27" i="46"/>
  <c r="M26" i="46"/>
  <c r="L26" i="46"/>
  <c r="K26" i="46"/>
  <c r="J26" i="46"/>
  <c r="N26" i="46" s="1"/>
  <c r="O26" i="46" s="1"/>
  <c r="I26" i="46"/>
  <c r="H26" i="46"/>
  <c r="G26" i="46"/>
  <c r="F26" i="46"/>
  <c r="E26" i="46"/>
  <c r="D26" i="46"/>
  <c r="N25" i="46"/>
  <c r="O25" i="46"/>
  <c r="M24" i="46"/>
  <c r="L24" i="46"/>
  <c r="K24" i="46"/>
  <c r="J24" i="46"/>
  <c r="N24" i="46" s="1"/>
  <c r="O24" i="46" s="1"/>
  <c r="I24" i="46"/>
  <c r="H24" i="46"/>
  <c r="G24" i="46"/>
  <c r="F24" i="46"/>
  <c r="F35" i="46" s="1"/>
  <c r="E24" i="46"/>
  <c r="D24" i="46"/>
  <c r="N23" i="46"/>
  <c r="O23" i="46"/>
  <c r="N22" i="46"/>
  <c r="O22" i="46"/>
  <c r="N21" i="46"/>
  <c r="O21" i="46"/>
  <c r="N20" i="46"/>
  <c r="O20" i="46" s="1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E35" i="46" s="1"/>
  <c r="D17" i="46"/>
  <c r="N16" i="46"/>
  <c r="O16" i="46"/>
  <c r="N15" i="46"/>
  <c r="O15" i="46"/>
  <c r="N14" i="46"/>
  <c r="O14" i="46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/>
  <c r="N8" i="46"/>
  <c r="O8" i="46"/>
  <c r="N7" i="46"/>
  <c r="O7" i="46"/>
  <c r="N6" i="46"/>
  <c r="O6" i="46"/>
  <c r="M5" i="46"/>
  <c r="M35" i="46" s="1"/>
  <c r="L5" i="46"/>
  <c r="N5" i="46" s="1"/>
  <c r="O5" i="46" s="1"/>
  <c r="K5" i="46"/>
  <c r="K35" i="46" s="1"/>
  <c r="J5" i="46"/>
  <c r="I5" i="46"/>
  <c r="I35" i="46" s="1"/>
  <c r="H5" i="46"/>
  <c r="H35" i="46" s="1"/>
  <c r="G5" i="46"/>
  <c r="G35" i="46" s="1"/>
  <c r="F5" i="46"/>
  <c r="E5" i="46"/>
  <c r="D5" i="46"/>
  <c r="H34" i="45"/>
  <c r="N33" i="45"/>
  <c r="O33" i="45"/>
  <c r="M32" i="45"/>
  <c r="L32" i="45"/>
  <c r="K32" i="45"/>
  <c r="J32" i="45"/>
  <c r="N32" i="45" s="1"/>
  <c r="O32" i="45" s="1"/>
  <c r="I32" i="45"/>
  <c r="I34" i="45" s="1"/>
  <c r="H32" i="45"/>
  <c r="G32" i="45"/>
  <c r="F32" i="45"/>
  <c r="E32" i="45"/>
  <c r="D32" i="45"/>
  <c r="N31" i="45"/>
  <c r="O31" i="45"/>
  <c r="N30" i="45"/>
  <c r="O30" i="45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/>
  <c r="N18" i="45"/>
  <c r="O18" i="45"/>
  <c r="N17" i="45"/>
  <c r="O17" i="45"/>
  <c r="M16" i="45"/>
  <c r="L16" i="45"/>
  <c r="K16" i="45"/>
  <c r="K34" i="45" s="1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N12" i="45" s="1"/>
  <c r="O12" i="45" s="1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 s="1"/>
  <c r="M5" i="45"/>
  <c r="M34" i="45" s="1"/>
  <c r="L5" i="45"/>
  <c r="L34" i="45" s="1"/>
  <c r="K5" i="45"/>
  <c r="J5" i="45"/>
  <c r="J34" i="45" s="1"/>
  <c r="I5" i="45"/>
  <c r="H5" i="45"/>
  <c r="G5" i="45"/>
  <c r="G34" i="45" s="1"/>
  <c r="F5" i="45"/>
  <c r="F34" i="45" s="1"/>
  <c r="E5" i="45"/>
  <c r="E34" i="45" s="1"/>
  <c r="D5" i="45"/>
  <c r="N5" i="45" s="1"/>
  <c r="O5" i="45" s="1"/>
  <c r="G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N27" i="44" s="1"/>
  <c r="O27" i="44" s="1"/>
  <c r="E27" i="44"/>
  <c r="D27" i="44"/>
  <c r="N26" i="44"/>
  <c r="O26" i="44"/>
  <c r="M25" i="44"/>
  <c r="L25" i="44"/>
  <c r="K25" i="44"/>
  <c r="J25" i="44"/>
  <c r="I25" i="44"/>
  <c r="H25" i="44"/>
  <c r="G25" i="44"/>
  <c r="F25" i="44"/>
  <c r="N25" i="44" s="1"/>
  <c r="O25" i="44" s="1"/>
  <c r="E25" i="44"/>
  <c r="D25" i="44"/>
  <c r="N24" i="44"/>
  <c r="O24" i="44"/>
  <c r="M23" i="44"/>
  <c r="L23" i="44"/>
  <c r="K23" i="44"/>
  <c r="J23" i="44"/>
  <c r="I23" i="44"/>
  <c r="H23" i="44"/>
  <c r="G23" i="44"/>
  <c r="F23" i="44"/>
  <c r="N23" i="44" s="1"/>
  <c r="O23" i="44" s="1"/>
  <c r="E23" i="44"/>
  <c r="D23" i="44"/>
  <c r="N22" i="44"/>
  <c r="O22" i="44"/>
  <c r="N21" i="44"/>
  <c r="O21" i="44"/>
  <c r="N20" i="44"/>
  <c r="O20" i="44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 s="1"/>
  <c r="N14" i="44"/>
  <c r="O14" i="44"/>
  <c r="N13" i="44"/>
  <c r="O13" i="44"/>
  <c r="M12" i="44"/>
  <c r="L12" i="44"/>
  <c r="L33" i="44" s="1"/>
  <c r="K12" i="44"/>
  <c r="J12" i="44"/>
  <c r="I12" i="44"/>
  <c r="H12" i="44"/>
  <c r="H33" i="44" s="1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 s="1"/>
  <c r="N6" i="44"/>
  <c r="O6" i="44"/>
  <c r="M5" i="44"/>
  <c r="M33" i="44" s="1"/>
  <c r="L5" i="44"/>
  <c r="K5" i="44"/>
  <c r="K33" i="44" s="1"/>
  <c r="J5" i="44"/>
  <c r="J33" i="44" s="1"/>
  <c r="I5" i="44"/>
  <c r="I33" i="44" s="1"/>
  <c r="H5" i="44"/>
  <c r="G5" i="44"/>
  <c r="F5" i="44"/>
  <c r="F33" i="44" s="1"/>
  <c r="E5" i="44"/>
  <c r="E33" i="44" s="1"/>
  <c r="D5" i="44"/>
  <c r="D33" i="44" s="1"/>
  <c r="D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/>
  <c r="N27" i="43"/>
  <c r="O27" i="43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/>
  <c r="M24" i="43"/>
  <c r="L24" i="43"/>
  <c r="K24" i="43"/>
  <c r="J24" i="43"/>
  <c r="I24" i="43"/>
  <c r="H24" i="43"/>
  <c r="N24" i="43" s="1"/>
  <c r="O24" i="43" s="1"/>
  <c r="G24" i="43"/>
  <c r="F24" i="43"/>
  <c r="E24" i="43"/>
  <c r="D24" i="43"/>
  <c r="N23" i="43"/>
  <c r="O23" i="43"/>
  <c r="M22" i="43"/>
  <c r="L22" i="43"/>
  <c r="K22" i="43"/>
  <c r="J22" i="43"/>
  <c r="I22" i="43"/>
  <c r="H22" i="43"/>
  <c r="N22" i="43" s="1"/>
  <c r="O22" i="43" s="1"/>
  <c r="G22" i="43"/>
  <c r="F22" i="43"/>
  <c r="E22" i="43"/>
  <c r="E32" i="43" s="1"/>
  <c r="D22" i="43"/>
  <c r="N21" i="43"/>
  <c r="O21" i="43"/>
  <c r="N20" i="43"/>
  <c r="O20" i="43"/>
  <c r="N19" i="43"/>
  <c r="O19" i="43"/>
  <c r="N18" i="43"/>
  <c r="O18" i="43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/>
  <c r="N13" i="43"/>
  <c r="O13" i="43"/>
  <c r="N12" i="43"/>
  <c r="O12" i="43"/>
  <c r="M11" i="43"/>
  <c r="L11" i="43"/>
  <c r="K11" i="43"/>
  <c r="J11" i="43"/>
  <c r="N11" i="43" s="1"/>
  <c r="O11" i="43" s="1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 s="1"/>
  <c r="N6" i="43"/>
  <c r="O6" i="43"/>
  <c r="M5" i="43"/>
  <c r="M32" i="43" s="1"/>
  <c r="L5" i="43"/>
  <c r="L32" i="43" s="1"/>
  <c r="K5" i="43"/>
  <c r="K32" i="43" s="1"/>
  <c r="J5" i="43"/>
  <c r="J32" i="43" s="1"/>
  <c r="I5" i="43"/>
  <c r="I32" i="43" s="1"/>
  <c r="H5" i="43"/>
  <c r="H32" i="43" s="1"/>
  <c r="G5" i="43"/>
  <c r="G32" i="43" s="1"/>
  <c r="F5" i="43"/>
  <c r="F32" i="43" s="1"/>
  <c r="E5" i="43"/>
  <c r="D5" i="43"/>
  <c r="D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 s="1"/>
  <c r="N28" i="42"/>
  <c r="O28" i="42"/>
  <c r="N27" i="42"/>
  <c r="O27" i="42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/>
  <c r="M24" i="42"/>
  <c r="L24" i="42"/>
  <c r="K24" i="42"/>
  <c r="J24" i="42"/>
  <c r="I24" i="42"/>
  <c r="H24" i="42"/>
  <c r="N24" i="42" s="1"/>
  <c r="O24" i="42" s="1"/>
  <c r="G24" i="42"/>
  <c r="F24" i="42"/>
  <c r="E24" i="42"/>
  <c r="D24" i="42"/>
  <c r="N23" i="42"/>
  <c r="O23" i="42"/>
  <c r="M22" i="42"/>
  <c r="L22" i="42"/>
  <c r="K22" i="42"/>
  <c r="J22" i="42"/>
  <c r="I22" i="42"/>
  <c r="H22" i="42"/>
  <c r="N22" i="42" s="1"/>
  <c r="O22" i="42" s="1"/>
  <c r="G22" i="42"/>
  <c r="F22" i="42"/>
  <c r="E22" i="42"/>
  <c r="E32" i="42" s="1"/>
  <c r="D22" i="42"/>
  <c r="N21" i="42"/>
  <c r="O21" i="42"/>
  <c r="N20" i="42"/>
  <c r="O20" i="42"/>
  <c r="N19" i="42"/>
  <c r="O19" i="42"/>
  <c r="N18" i="42"/>
  <c r="O18" i="42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/>
  <c r="N13" i="42"/>
  <c r="O13" i="42"/>
  <c r="N12" i="42"/>
  <c r="O12" i="42"/>
  <c r="M11" i="42"/>
  <c r="L11" i="42"/>
  <c r="K11" i="42"/>
  <c r="J11" i="42"/>
  <c r="N11" i="42" s="1"/>
  <c r="O11" i="42" s="1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 s="1"/>
  <c r="N6" i="42"/>
  <c r="O6" i="42"/>
  <c r="M5" i="42"/>
  <c r="M32" i="42" s="1"/>
  <c r="L5" i="42"/>
  <c r="L32" i="42" s="1"/>
  <c r="K5" i="42"/>
  <c r="K32" i="42" s="1"/>
  <c r="J5" i="42"/>
  <c r="J32" i="42" s="1"/>
  <c r="I5" i="42"/>
  <c r="I32" i="42" s="1"/>
  <c r="H5" i="42"/>
  <c r="H32" i="42" s="1"/>
  <c r="G5" i="42"/>
  <c r="G32" i="42" s="1"/>
  <c r="F5" i="42"/>
  <c r="N5" i="42" s="1"/>
  <c r="O5" i="42" s="1"/>
  <c r="E5" i="42"/>
  <c r="D5" i="42"/>
  <c r="F33" i="41"/>
  <c r="J33" i="41"/>
  <c r="D33" i="4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 s="1"/>
  <c r="N29" i="41"/>
  <c r="O29" i="41"/>
  <c r="N28" i="41"/>
  <c r="O28" i="41"/>
  <c r="M27" i="41"/>
  <c r="L27" i="41"/>
  <c r="K27" i="41"/>
  <c r="J27" i="41"/>
  <c r="I27" i="41"/>
  <c r="H27" i="41"/>
  <c r="N27" i="41" s="1"/>
  <c r="O27" i="41" s="1"/>
  <c r="G27" i="41"/>
  <c r="F27" i="41"/>
  <c r="E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N21" i="41"/>
  <c r="O21" i="41"/>
  <c r="N20" i="41"/>
  <c r="O20" i="41"/>
  <c r="N19" i="41"/>
  <c r="O19" i="41"/>
  <c r="N18" i="41"/>
  <c r="O18" i="41" s="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/>
  <c r="N13" i="41"/>
  <c r="O13" i="41"/>
  <c r="N12" i="41"/>
  <c r="O12" i="41"/>
  <c r="M11" i="41"/>
  <c r="L11" i="41"/>
  <c r="N11" i="41" s="1"/>
  <c r="O11" i="41" s="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 s="1"/>
  <c r="N7" i="41"/>
  <c r="O7" i="41"/>
  <c r="N6" i="41"/>
  <c r="O6" i="41"/>
  <c r="M5" i="41"/>
  <c r="M33" i="41" s="1"/>
  <c r="L5" i="41"/>
  <c r="L33" i="41" s="1"/>
  <c r="K5" i="41"/>
  <c r="K33" i="41" s="1"/>
  <c r="J5" i="41"/>
  <c r="I5" i="41"/>
  <c r="I33" i="41" s="1"/>
  <c r="H5" i="41"/>
  <c r="H33" i="41" s="1"/>
  <c r="G5" i="41"/>
  <c r="G33" i="41" s="1"/>
  <c r="F5" i="41"/>
  <c r="E5" i="41"/>
  <c r="E33" i="41" s="1"/>
  <c r="D5" i="41"/>
  <c r="N5" i="41" s="1"/>
  <c r="O5" i="41" s="1"/>
  <c r="N26" i="40"/>
  <c r="O26" i="40"/>
  <c r="N21" i="40"/>
  <c r="N22" i="40"/>
  <c r="O22" i="40" s="1"/>
  <c r="N23" i="40"/>
  <c r="O23" i="40" s="1"/>
  <c r="N24" i="40"/>
  <c r="O24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 s="1"/>
  <c r="N32" i="40"/>
  <c r="O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/>
  <c r="M27" i="40"/>
  <c r="L27" i="40"/>
  <c r="K27" i="40"/>
  <c r="J27" i="40"/>
  <c r="I27" i="40"/>
  <c r="I36" i="40" s="1"/>
  <c r="H27" i="40"/>
  <c r="G27" i="40"/>
  <c r="F27" i="40"/>
  <c r="E27" i="40"/>
  <c r="D27" i="40"/>
  <c r="M25" i="40"/>
  <c r="L25" i="40"/>
  <c r="K25" i="40"/>
  <c r="J25" i="40"/>
  <c r="J36" i="40" s="1"/>
  <c r="I25" i="40"/>
  <c r="H25" i="40"/>
  <c r="G25" i="40"/>
  <c r="F25" i="40"/>
  <c r="E25" i="40"/>
  <c r="D25" i="40"/>
  <c r="N25" i="40" s="1"/>
  <c r="O25" i="40" s="1"/>
  <c r="O21" i="40"/>
  <c r="N20" i="40"/>
  <c r="O20" i="40"/>
  <c r="N19" i="40"/>
  <c r="O19" i="40" s="1"/>
  <c r="M18" i="40"/>
  <c r="M36" i="40" s="1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H36" i="40" s="1"/>
  <c r="G14" i="40"/>
  <c r="G36" i="40" s="1"/>
  <c r="F14" i="40"/>
  <c r="E14" i="40"/>
  <c r="D14" i="40"/>
  <c r="N14" i="40" s="1"/>
  <c r="O14" i="40" s="1"/>
  <c r="N13" i="40"/>
  <c r="O13" i="40"/>
  <c r="N12" i="40"/>
  <c r="O12" i="40"/>
  <c r="N11" i="40"/>
  <c r="O11" i="40"/>
  <c r="N10" i="40"/>
  <c r="O10" i="40"/>
  <c r="N9" i="40"/>
  <c r="O9" i="40" s="1"/>
  <c r="N8" i="40"/>
  <c r="O8" i="40"/>
  <c r="N7" i="40"/>
  <c r="O7" i="40"/>
  <c r="N6" i="40"/>
  <c r="O6" i="40"/>
  <c r="M5" i="40"/>
  <c r="L5" i="40"/>
  <c r="L36" i="40"/>
  <c r="K5" i="40"/>
  <c r="K36" i="40" s="1"/>
  <c r="J5" i="40"/>
  <c r="I5" i="40"/>
  <c r="H5" i="40"/>
  <c r="G5" i="40"/>
  <c r="F5" i="40"/>
  <c r="F36" i="40"/>
  <c r="E5" i="40"/>
  <c r="E36" i="40" s="1"/>
  <c r="D5" i="40"/>
  <c r="L34" i="39"/>
  <c r="N33" i="39"/>
  <c r="O33" i="39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 s="1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N28" i="39" s="1"/>
  <c r="O28" i="39" s="1"/>
  <c r="D28" i="39"/>
  <c r="N27" i="39"/>
  <c r="O27" i="39" s="1"/>
  <c r="M26" i="39"/>
  <c r="L26" i="39"/>
  <c r="K26" i="39"/>
  <c r="J26" i="39"/>
  <c r="I26" i="39"/>
  <c r="N26" i="39" s="1"/>
  <c r="O26" i="39" s="1"/>
  <c r="H26" i="39"/>
  <c r="G26" i="39"/>
  <c r="F26" i="39"/>
  <c r="E26" i="39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/>
  <c r="N20" i="39"/>
  <c r="O20" i="39"/>
  <c r="N19" i="39"/>
  <c r="O19" i="39"/>
  <c r="N18" i="39"/>
  <c r="O18" i="39"/>
  <c r="N17" i="39"/>
  <c r="O17" i="39"/>
  <c r="M16" i="39"/>
  <c r="L16" i="39"/>
  <c r="K16" i="39"/>
  <c r="J16" i="39"/>
  <c r="J34" i="39" s="1"/>
  <c r="I16" i="39"/>
  <c r="H16" i="39"/>
  <c r="G16" i="39"/>
  <c r="F16" i="39"/>
  <c r="F34" i="39" s="1"/>
  <c r="E16" i="39"/>
  <c r="D16" i="39"/>
  <c r="N16" i="39" s="1"/>
  <c r="O16" i="39" s="1"/>
  <c r="N15" i="39"/>
  <c r="O15" i="39" s="1"/>
  <c r="N14" i="39"/>
  <c r="O14" i="39"/>
  <c r="N13" i="39"/>
  <c r="O13" i="39" s="1"/>
  <c r="M12" i="39"/>
  <c r="L12" i="39"/>
  <c r="K12" i="39"/>
  <c r="K34" i="39" s="1"/>
  <c r="J12" i="39"/>
  <c r="I12" i="39"/>
  <c r="H12" i="39"/>
  <c r="G12" i="39"/>
  <c r="G34" i="39" s="1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M34" i="39" s="1"/>
  <c r="L5" i="39"/>
  <c r="K5" i="39"/>
  <c r="J5" i="39"/>
  <c r="I5" i="39"/>
  <c r="I34" i="39"/>
  <c r="H5" i="39"/>
  <c r="H34" i="39" s="1"/>
  <c r="G5" i="39"/>
  <c r="F5" i="39"/>
  <c r="E5" i="39"/>
  <c r="E34" i="39"/>
  <c r="D5" i="39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2" i="38" s="1"/>
  <c r="O32" i="38" s="1"/>
  <c r="N31" i="38"/>
  <c r="O31" i="38" s="1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E28" i="38"/>
  <c r="N28" i="38" s="1"/>
  <c r="O28" i="38" s="1"/>
  <c r="D28" i="38"/>
  <c r="N27" i="38"/>
  <c r="O27" i="38" s="1"/>
  <c r="M26" i="38"/>
  <c r="L26" i="38"/>
  <c r="K26" i="38"/>
  <c r="J26" i="38"/>
  <c r="I26" i="38"/>
  <c r="H26" i="38"/>
  <c r="G26" i="38"/>
  <c r="F26" i="38"/>
  <c r="E26" i="38"/>
  <c r="N26" i="38" s="1"/>
  <c r="O26" i="38" s="1"/>
  <c r="D26" i="38"/>
  <c r="N25" i="38"/>
  <c r="O25" i="38" s="1"/>
  <c r="M24" i="38"/>
  <c r="L24" i="38"/>
  <c r="K24" i="38"/>
  <c r="N24" i="38" s="1"/>
  <c r="O24" i="38" s="1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D34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34" i="38" s="1"/>
  <c r="L5" i="38"/>
  <c r="K5" i="38"/>
  <c r="J5" i="38"/>
  <c r="J34" i="38" s="1"/>
  <c r="I5" i="38"/>
  <c r="I34" i="38" s="1"/>
  <c r="H5" i="38"/>
  <c r="H34" i="38"/>
  <c r="G5" i="38"/>
  <c r="G34" i="38" s="1"/>
  <c r="F5" i="38"/>
  <c r="F34" i="38"/>
  <c r="E5" i="38"/>
  <c r="N5" i="38" s="1"/>
  <c r="O5" i="38" s="1"/>
  <c r="D5" i="38"/>
  <c r="N34" i="37"/>
  <c r="O34" i="37"/>
  <c r="M33" i="37"/>
  <c r="L33" i="37"/>
  <c r="K33" i="37"/>
  <c r="J33" i="37"/>
  <c r="I33" i="37"/>
  <c r="H33" i="37"/>
  <c r="G33" i="37"/>
  <c r="F33" i="37"/>
  <c r="N33" i="37" s="1"/>
  <c r="O33" i="37" s="1"/>
  <c r="E33" i="37"/>
  <c r="D33" i="37"/>
  <c r="N32" i="37"/>
  <c r="O32" i="37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M18" i="37"/>
  <c r="L18" i="37"/>
  <c r="K18" i="37"/>
  <c r="J18" i="37"/>
  <c r="I18" i="37"/>
  <c r="I35" i="37" s="1"/>
  <c r="H18" i="37"/>
  <c r="G18" i="37"/>
  <c r="F18" i="37"/>
  <c r="N18" i="37"/>
  <c r="O18" i="37" s="1"/>
  <c r="E18" i="37"/>
  <c r="D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F35" i="37" s="1"/>
  <c r="E14" i="37"/>
  <c r="D14" i="37"/>
  <c r="N13" i="37"/>
  <c r="O13" i="37"/>
  <c r="N12" i="37"/>
  <c r="O12" i="37"/>
  <c r="N11" i="37"/>
  <c r="O11" i="37"/>
  <c r="N10" i="37"/>
  <c r="O10" i="37" s="1"/>
  <c r="N9" i="37"/>
  <c r="O9" i="37"/>
  <c r="N8" i="37"/>
  <c r="O8" i="37"/>
  <c r="N7" i="37"/>
  <c r="O7" i="37"/>
  <c r="N6" i="37"/>
  <c r="O6" i="37"/>
  <c r="M5" i="37"/>
  <c r="M35" i="37"/>
  <c r="L5" i="37"/>
  <c r="K5" i="37"/>
  <c r="K35" i="37"/>
  <c r="J5" i="37"/>
  <c r="J35" i="37" s="1"/>
  <c r="I5" i="37"/>
  <c r="H5" i="37"/>
  <c r="H35" i="37" s="1"/>
  <c r="G5" i="37"/>
  <c r="G35" i="37" s="1"/>
  <c r="F5" i="37"/>
  <c r="E5" i="37"/>
  <c r="E35" i="37" s="1"/>
  <c r="D5" i="37"/>
  <c r="D35" i="37" s="1"/>
  <c r="N31" i="36"/>
  <c r="O31" i="36"/>
  <c r="M30" i="36"/>
  <c r="M32" i="36" s="1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/>
  <c r="N28" i="36"/>
  <c r="O28" i="36"/>
  <c r="N27" i="36"/>
  <c r="O27" i="36"/>
  <c r="M26" i="36"/>
  <c r="L26" i="36"/>
  <c r="K26" i="36"/>
  <c r="J26" i="36"/>
  <c r="I26" i="36"/>
  <c r="H26" i="36"/>
  <c r="G26" i="36"/>
  <c r="G32" i="36" s="1"/>
  <c r="F26" i="36"/>
  <c r="E26" i="36"/>
  <c r="D26" i="36"/>
  <c r="N26" i="36" s="1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N22" i="36"/>
  <c r="O22" i="36" s="1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K32" i="36" s="1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/>
  <c r="N13" i="36"/>
  <c r="O13" i="36"/>
  <c r="M12" i="36"/>
  <c r="L12" i="36"/>
  <c r="L32" i="36" s="1"/>
  <c r="K12" i="36"/>
  <c r="J12" i="36"/>
  <c r="I12" i="36"/>
  <c r="H12" i="36"/>
  <c r="H32" i="36" s="1"/>
  <c r="G12" i="36"/>
  <c r="F12" i="36"/>
  <c r="E12" i="36"/>
  <c r="D12" i="36"/>
  <c r="N12" i="36" s="1"/>
  <c r="O12" i="36" s="1"/>
  <c r="N11" i="36"/>
  <c r="O11" i="36"/>
  <c r="N10" i="36"/>
  <c r="O10" i="36"/>
  <c r="N9" i="36"/>
  <c r="O9" i="36"/>
  <c r="N8" i="36"/>
  <c r="O8" i="36"/>
  <c r="N7" i="36"/>
  <c r="O7" i="36" s="1"/>
  <c r="N6" i="36"/>
  <c r="O6" i="36"/>
  <c r="M5" i="36"/>
  <c r="L5" i="36"/>
  <c r="K5" i="36"/>
  <c r="J5" i="36"/>
  <c r="J32" i="36"/>
  <c r="I5" i="36"/>
  <c r="I32" i="36" s="1"/>
  <c r="H5" i="36"/>
  <c r="G5" i="36"/>
  <c r="F5" i="36"/>
  <c r="F32" i="36" s="1"/>
  <c r="E5" i="36"/>
  <c r="E32" i="36" s="1"/>
  <c r="D5" i="36"/>
  <c r="D32" i="36" s="1"/>
  <c r="N32" i="36" s="1"/>
  <c r="O32" i="36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M17" i="35"/>
  <c r="L17" i="35"/>
  <c r="K17" i="35"/>
  <c r="K32" i="35" s="1"/>
  <c r="J17" i="35"/>
  <c r="I17" i="35"/>
  <c r="H17" i="35"/>
  <c r="G17" i="35"/>
  <c r="N17" i="35" s="1"/>
  <c r="O17" i="35" s="1"/>
  <c r="F17" i="35"/>
  <c r="E17" i="35"/>
  <c r="E32" i="35" s="1"/>
  <c r="D17" i="35"/>
  <c r="N16" i="35"/>
  <c r="O16" i="35" s="1"/>
  <c r="N15" i="35"/>
  <c r="O15" i="35" s="1"/>
  <c r="N14" i="35"/>
  <c r="O14" i="35" s="1"/>
  <c r="M13" i="35"/>
  <c r="L13" i="35"/>
  <c r="L32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/>
  <c r="N10" i="35"/>
  <c r="O10" i="35"/>
  <c r="N9" i="35"/>
  <c r="O9" i="35" s="1"/>
  <c r="N8" i="35"/>
  <c r="O8" i="35"/>
  <c r="N7" i="35"/>
  <c r="O7" i="35" s="1"/>
  <c r="N6" i="35"/>
  <c r="O6" i="35"/>
  <c r="M5" i="35"/>
  <c r="M32" i="35" s="1"/>
  <c r="L5" i="35"/>
  <c r="K5" i="35"/>
  <c r="J5" i="35"/>
  <c r="J32" i="35" s="1"/>
  <c r="I5" i="35"/>
  <c r="H5" i="35"/>
  <c r="H32" i="35" s="1"/>
  <c r="G5" i="35"/>
  <c r="F5" i="35"/>
  <c r="N5" i="35" s="1"/>
  <c r="O5" i="35" s="1"/>
  <c r="F32" i="35"/>
  <c r="E5" i="35"/>
  <c r="D5" i="35"/>
  <c r="N31" i="34"/>
  <c r="O31" i="34"/>
  <c r="M30" i="34"/>
  <c r="L30" i="34"/>
  <c r="K30" i="34"/>
  <c r="K32" i="34"/>
  <c r="J30" i="34"/>
  <c r="I30" i="34"/>
  <c r="H30" i="34"/>
  <c r="G30" i="34"/>
  <c r="G32" i="34" s="1"/>
  <c r="F30" i="34"/>
  <c r="E30" i="34"/>
  <c r="D30" i="34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N23" i="34"/>
  <c r="O23" i="34"/>
  <c r="N22" i="34"/>
  <c r="O22" i="34"/>
  <c r="N21" i="34"/>
  <c r="O21" i="34" s="1"/>
  <c r="N20" i="34"/>
  <c r="O20" i="34"/>
  <c r="N19" i="34"/>
  <c r="O19" i="34" s="1"/>
  <c r="N18" i="34"/>
  <c r="O18" i="34"/>
  <c r="M17" i="34"/>
  <c r="L17" i="34"/>
  <c r="K17" i="34"/>
  <c r="J17" i="34"/>
  <c r="J32" i="34" s="1"/>
  <c r="I17" i="34"/>
  <c r="H17" i="34"/>
  <c r="G17" i="34"/>
  <c r="N17" i="34"/>
  <c r="O17" i="34" s="1"/>
  <c r="F17" i="34"/>
  <c r="E17" i="34"/>
  <c r="D17" i="34"/>
  <c r="N16" i="34"/>
  <c r="O16" i="34" s="1"/>
  <c r="N15" i="34"/>
  <c r="O15" i="34" s="1"/>
  <c r="N14" i="34"/>
  <c r="O14" i="34" s="1"/>
  <c r="M13" i="34"/>
  <c r="L13" i="34"/>
  <c r="L32" i="34"/>
  <c r="K13" i="34"/>
  <c r="J13" i="34"/>
  <c r="I13" i="34"/>
  <c r="H13" i="34"/>
  <c r="H32" i="34" s="1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/>
  <c r="N9" i="34"/>
  <c r="O9" i="34"/>
  <c r="N8" i="34"/>
  <c r="O8" i="34"/>
  <c r="N7" i="34"/>
  <c r="O7" i="34" s="1"/>
  <c r="N6" i="34"/>
  <c r="O6" i="34"/>
  <c r="M5" i="34"/>
  <c r="M32" i="34" s="1"/>
  <c r="L5" i="34"/>
  <c r="K5" i="34"/>
  <c r="J5" i="34"/>
  <c r="I5" i="34"/>
  <c r="I32" i="34" s="1"/>
  <c r="H5" i="34"/>
  <c r="G5" i="34"/>
  <c r="F5" i="34"/>
  <c r="E5" i="34"/>
  <c r="D5" i="34"/>
  <c r="D32" i="34" s="1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29" i="33"/>
  <c r="F29" i="33"/>
  <c r="G29" i="33"/>
  <c r="H29" i="33"/>
  <c r="I29" i="33"/>
  <c r="J29" i="33"/>
  <c r="K29" i="33"/>
  <c r="L29" i="33"/>
  <c r="M29" i="33"/>
  <c r="E27" i="33"/>
  <c r="F27" i="33"/>
  <c r="G27" i="33"/>
  <c r="G35" i="33" s="1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M25" i="33"/>
  <c r="E18" i="33"/>
  <c r="F18" i="33"/>
  <c r="G18" i="33"/>
  <c r="H18" i="33"/>
  <c r="I18" i="33"/>
  <c r="J18" i="33"/>
  <c r="K18" i="33"/>
  <c r="L18" i="33"/>
  <c r="M18" i="33"/>
  <c r="E14" i="33"/>
  <c r="N14" i="33" s="1"/>
  <c r="O14" i="33" s="1"/>
  <c r="F14" i="33"/>
  <c r="F35" i="33" s="1"/>
  <c r="G14" i="33"/>
  <c r="H14" i="33"/>
  <c r="I14" i="33"/>
  <c r="J14" i="33"/>
  <c r="K14" i="33"/>
  <c r="L14" i="33"/>
  <c r="M14" i="33"/>
  <c r="M35" i="33" s="1"/>
  <c r="E5" i="33"/>
  <c r="F5" i="33"/>
  <c r="G5" i="33"/>
  <c r="N5" i="33" s="1"/>
  <c r="O5" i="33" s="1"/>
  <c r="H5" i="33"/>
  <c r="H35" i="33" s="1"/>
  <c r="I5" i="33"/>
  <c r="J5" i="33"/>
  <c r="J35" i="33" s="1"/>
  <c r="K5" i="33"/>
  <c r="K35" i="33" s="1"/>
  <c r="L5" i="33"/>
  <c r="L35" i="33" s="1"/>
  <c r="M5" i="33"/>
  <c r="D29" i="33"/>
  <c r="N29" i="33" s="1"/>
  <c r="O29" i="33" s="1"/>
  <c r="D25" i="33"/>
  <c r="N25" i="33" s="1"/>
  <c r="O25" i="33" s="1"/>
  <c r="D18" i="33"/>
  <c r="N18" i="33" s="1"/>
  <c r="O18" i="33" s="1"/>
  <c r="D14" i="33"/>
  <c r="D5" i="33"/>
  <c r="N34" i="33"/>
  <c r="O34" i="33"/>
  <c r="N30" i="33"/>
  <c r="N31" i="33"/>
  <c r="O31" i="33" s="1"/>
  <c r="N32" i="33"/>
  <c r="O32" i="33" s="1"/>
  <c r="D27" i="33"/>
  <c r="N28" i="33"/>
  <c r="O28" i="33"/>
  <c r="N26" i="33"/>
  <c r="O26" i="33"/>
  <c r="O30" i="33"/>
  <c r="N16" i="33"/>
  <c r="O16" i="33" s="1"/>
  <c r="N17" i="33"/>
  <c r="O17" i="33" s="1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 s="1"/>
  <c r="N13" i="33"/>
  <c r="O13" i="33" s="1"/>
  <c r="N6" i="33"/>
  <c r="O6" i="33"/>
  <c r="N21" i="33"/>
  <c r="O21" i="33" s="1"/>
  <c r="N22" i="33"/>
  <c r="O22" i="33" s="1"/>
  <c r="N23" i="33"/>
  <c r="O23" i="33" s="1"/>
  <c r="N24" i="33"/>
  <c r="O24" i="33" s="1"/>
  <c r="N20" i="33"/>
  <c r="O20" i="33" s="1"/>
  <c r="N19" i="33"/>
  <c r="O19" i="33"/>
  <c r="N15" i="33"/>
  <c r="O15" i="33" s="1"/>
  <c r="N27" i="33"/>
  <c r="O27" i="33" s="1"/>
  <c r="N24" i="39"/>
  <c r="O24" i="39"/>
  <c r="N27" i="40"/>
  <c r="O27" i="40" s="1"/>
  <c r="N18" i="40"/>
  <c r="O18" i="40" s="1"/>
  <c r="N5" i="40"/>
  <c r="O5" i="40" s="1"/>
  <c r="E32" i="34"/>
  <c r="I32" i="35"/>
  <c r="N26" i="35"/>
  <c r="O26" i="35" s="1"/>
  <c r="L35" i="37"/>
  <c r="N29" i="37"/>
  <c r="O29" i="37" s="1"/>
  <c r="K34" i="38"/>
  <c r="D34" i="39"/>
  <c r="N34" i="39" s="1"/>
  <c r="O34" i="39" s="1"/>
  <c r="N5" i="39"/>
  <c r="O5" i="39" s="1"/>
  <c r="I35" i="33"/>
  <c r="L34" i="38"/>
  <c r="N31" i="44"/>
  <c r="O31" i="44" s="1"/>
  <c r="N23" i="45"/>
  <c r="O23" i="45"/>
  <c r="N16" i="45"/>
  <c r="O16" i="45"/>
  <c r="N17" i="46"/>
  <c r="O17" i="46"/>
  <c r="O24" i="47"/>
  <c r="P24" i="47"/>
  <c r="O35" i="48" l="1"/>
  <c r="P35" i="48" s="1"/>
  <c r="N33" i="41"/>
  <c r="O33" i="41" s="1"/>
  <c r="N32" i="43"/>
  <c r="O32" i="43" s="1"/>
  <c r="N33" i="44"/>
  <c r="O33" i="44" s="1"/>
  <c r="N35" i="37"/>
  <c r="O35" i="37" s="1"/>
  <c r="N34" i="38"/>
  <c r="O34" i="38" s="1"/>
  <c r="N32" i="34"/>
  <c r="O32" i="34" s="1"/>
  <c r="O5" i="47"/>
  <c r="P5" i="47" s="1"/>
  <c r="N5" i="44"/>
  <c r="O5" i="44" s="1"/>
  <c r="N5" i="37"/>
  <c r="O5" i="37" s="1"/>
  <c r="G32" i="35"/>
  <c r="N12" i="38"/>
  <c r="O12" i="38" s="1"/>
  <c r="D36" i="40"/>
  <c r="N36" i="40" s="1"/>
  <c r="O36" i="40" s="1"/>
  <c r="E34" i="38"/>
  <c r="N5" i="36"/>
  <c r="O5" i="36" s="1"/>
  <c r="L35" i="46"/>
  <c r="N12" i="44"/>
  <c r="O12" i="44" s="1"/>
  <c r="N12" i="39"/>
  <c r="O12" i="39" s="1"/>
  <c r="N30" i="34"/>
  <c r="O30" i="34" s="1"/>
  <c r="J35" i="46"/>
  <c r="N35" i="46" s="1"/>
  <c r="O35" i="46" s="1"/>
  <c r="K35" i="47"/>
  <c r="O35" i="47" s="1"/>
  <c r="P35" i="47" s="1"/>
  <c r="N5" i="43"/>
  <c r="O5" i="43" s="1"/>
  <c r="F32" i="34"/>
  <c r="N14" i="37"/>
  <c r="O14" i="37" s="1"/>
  <c r="D32" i="35"/>
  <c r="D34" i="45"/>
  <c r="N34" i="45" s="1"/>
  <c r="O34" i="45" s="1"/>
  <c r="E35" i="33"/>
  <c r="D35" i="33"/>
  <c r="N35" i="33" s="1"/>
  <c r="O35" i="33" s="1"/>
  <c r="N5" i="34"/>
  <c r="O5" i="34" s="1"/>
  <c r="F32" i="42"/>
  <c r="N32" i="42" s="1"/>
  <c r="O32" i="42" s="1"/>
  <c r="N32" i="35" l="1"/>
  <c r="O32" i="35" s="1"/>
</calcChain>
</file>

<file path=xl/sharedStrings.xml><?xml version="1.0" encoding="utf-8"?>
<sst xmlns="http://schemas.openxmlformats.org/spreadsheetml/2006/main" count="797" uniqueCount="99">
  <si>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</si>
  <si>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</si>
  <si>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</si>
  <si>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</si>
  <si>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</si>
  <si>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</si>
  <si>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</si>
  <si>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</si>
  <si>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</si>
  <si>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</si>
  <si>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</si>
  <si>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</si>
  <si>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</si>
  <si>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</si>
  <si>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</si>
  <si>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</si>
  <si>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</si>
  <si>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</si>
  <si>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</si>
  <si>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</si>
  <si>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</si>
  <si>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</si>
  <si>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</si>
  <si>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</si>
  <si>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</si>
  <si>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</si>
  <si>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</si>
  <si>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</si>
  <si>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</si>
  <si>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</si>
  <si>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</si>
  <si>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</si>
  <si>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</si>
  <si>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Gas Utility Services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</si>
  <si>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</si>
  <si>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</si>
  <si>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</si>
  <si>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</si>
  <si>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</si>
  <si>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</si>
  <si>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</si>
  <si>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</si>
  <si>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</si>
  <si>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Libraries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</si>
  <si>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</si>
  <si>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</si>
  <si>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</si>
  <si>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</si>
  <si>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</si>
  <si>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Fort Meade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</si>
  <si>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</si>
  <si>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</si>
  <si>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</si>
  <si>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</si>
  <si>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</si>
  <si>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</si>
  <si>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Water Utility Services</t>
  </si>
  <si>
    <t>Sewer / Wastewater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</si>
  <si>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</si>
  <si>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</si>
  <si>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</si>
  <si>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</si>
  <si>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Other Economic Environment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</si>
  <si>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</si>
  <si>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</si>
  <si>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</si>
  <si>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</si>
  <si>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</si>
  <si>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</si>
  <si>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</si>
  <si>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</si>
  <si>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</si>
  <si>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</si>
  <si>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</si>
  <si>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Conservation and Resource Management</t>
  </si>
  <si>
    <t>Charter Schools</t>
  </si>
  <si>
    <t>2007 Municipal Population:</t>
  </si>
  <si>
    <t>Local Fiscal Year Ended September 30, 2015</t>
  </si>
  <si>
    <t>2015 Municipal Population:</t>
  </si>
  <si>
    <t>Local Fiscal Year Ended September 30, 2016</t>
  </si>
  <si>
    <t>Conservation / Resource Management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</si>
  <si>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</si>
  <si>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</si>
  <si>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</si>
  <si>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</si>
  <si>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</si>
  <si>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</si>
  <si>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Cultural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</si>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</sst>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1496146</v>
      </c>
      <c r="E5" s="26">
        <f>SUM(E6:E12)</f>
        <v>0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545683</v>
      </c>
      <c r="L5" s="26">
        <f>SUM(L6:L12)</f>
        <v>0</v>
      </c>
      <c r="M5" s="26">
        <f>SUM(M6:M12)</f>
        <v>269195</v>
      </c>
      <c r="N5" s="26">
        <f>SUM(N6:N12)</f>
        <v>0</v>
      </c>
      <c r="O5" s="27">
        <f>SUM(D5:N5)</f>
        <v>2311024</v>
      </c>
      <c r="P5" s="32">
        <f>(O5/P$37)</f>
        <v>446.7473419679103</v>
      </c>
      <c r="Q5" s="6"/>
    </row>
    <row r="6" spans="1:134">
      <c r="A6" s="12"/>
      <c r="B6" s="44">
        <v>511</v>
      </c>
      <c r="C6" s="20" t="s">
        <v>19</v>
      </c>
      <c r="D6" s="46">
        <v>81560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81560</v>
      </c>
      <c r="P6" s="47">
        <f>(O6/P$37)</f>
        <v>15.766479798956118</v>
      </c>
      <c r="Q6" s="9"/>
    </row>
    <row r="7" spans="1:134">
      <c r="A7" s="12"/>
      <c r="B7" s="44">
        <v>512</v>
      </c>
      <c r="C7" s="20" t="s">
        <v>20</v>
      </c>
      <c r="D7" s="46">
        <v>484801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484801</v>
      </c>
      <c r="P7" s="47">
        <f>(O7/P$37)</f>
        <v>93.717572008505698</v>
      </c>
      <c r="Q7" s="9"/>
    </row>
    <row r="8" spans="1:134">
      <c r="A8" s="12"/>
      <c r="B8" s="44">
        <v>513</v>
      </c>
      <c r="C8" s="20" t="s">
        <v>21</v>
      </c>
      <c r="D8" s="46">
        <v>432179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269195</v>
      </c>
      <c r="N8" s="46">
        <v>0</v>
      </c>
      <c r="O8" s="46">
        <f t="shared" si="0"/>
        <v>701374</v>
      </c>
      <c r="P8" s="47">
        <f>(O8/P$37)</f>
        <v>135.583607191185</v>
      </c>
      <c r="Q8" s="9"/>
    </row>
    <row r="9" spans="1:134">
      <c r="A9" s="12"/>
      <c r="B9" s="44">
        <v>514</v>
      </c>
      <c r="C9" s="20" t="s">
        <v>22</v>
      </c>
      <c r="D9" s="46">
        <v>45283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45283</v>
      </c>
      <c r="P9" s="47">
        <f>(O9/P$37)</f>
        <v>8.7537212449255755</v>
      </c>
      <c r="Q9" s="9"/>
    </row>
    <row r="10" spans="1:134">
      <c r="A10" s="12"/>
      <c r="B10" s="44">
        <v>515</v>
      </c>
      <c r="C10" s="20" t="s">
        <v>23</v>
      </c>
      <c r="D10" s="46">
        <v>216310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216310</v>
      </c>
      <c r="P10" s="47">
        <f>(O10/P$37)</f>
        <v>41.815194277981831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545683</v>
      </c>
      <c r="L11" s="46">
        <v>0</v>
      </c>
      <c r="M11" s="46">
        <v>0</v>
      </c>
      <c r="N11" s="46">
        <v>0</v>
      </c>
      <c r="O11" s="46">
        <f t="shared" si="0"/>
        <v>545683</v>
      </c>
      <c r="P11" s="47">
        <f>(O11/P$37)</f>
        <v>105.4867581674077</v>
      </c>
      <c r="Q11" s="9"/>
    </row>
    <row r="12" spans="1:134">
      <c r="A12" s="12"/>
      <c r="B12" s="44">
        <v>519</v>
      </c>
      <c r="C12" s="20" t="s">
        <v>26</v>
      </c>
      <c r="D12" s="46">
        <v>236013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236013</v>
      </c>
      <c r="P12" s="47">
        <f>(O12/P$37)</f>
        <v>45.624009278948385</v>
      </c>
      <c r="Q12" s="9"/>
    </row>
    <row r="13" spans="1:134" ht="15.75">
      <c r="A13" s="28" t="s">
        <v>27</v>
      </c>
      <c r="B13" s="29"/>
      <c r="C13" s="30"/>
      <c r="D13" s="31">
        <f>SUM(D14:D16)</f>
        <v>1480374</v>
      </c>
      <c r="E13" s="31">
        <f>SUM(E14:E16)</f>
        <v>489693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1970067</v>
      </c>
      <c r="P13" s="43">
        <f>(O13/P$37)</f>
        <v>380.83645853469937</v>
      </c>
      <c r="Q13" s="10"/>
    </row>
    <row r="14" spans="1:134">
      <c r="A14" s="12"/>
      <c r="B14" s="44">
        <v>521</v>
      </c>
      <c r="C14" s="20" t="s">
        <v>28</v>
      </c>
      <c r="D14" s="46">
        <v>1376402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1376402</v>
      </c>
      <c r="P14" s="47">
        <f>(O14/P$37)</f>
        <v>266.07423158708679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489693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489693</v>
      </c>
      <c r="P15" s="47">
        <f>(O15/P$37)</f>
        <v>94.663251498163547</v>
      </c>
      <c r="Q15" s="9"/>
    </row>
    <row r="16" spans="1:134">
      <c r="A16" s="12"/>
      <c r="B16" s="44">
        <v>524</v>
      </c>
      <c r="C16" s="20" t="s">
        <v>30</v>
      </c>
      <c r="D16" s="46">
        <v>103972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103972</v>
      </c>
      <c r="P16" s="47">
        <f>(O16/P$37)</f>
        <v>20.098975449449064</v>
      </c>
      <c r="Q16" s="9"/>
    </row>
    <row r="17" spans="1:17" ht="15.75">
      <c r="A17" s="28" t="s">
        <v>31</v>
      </c>
      <c r="B17" s="29"/>
      <c r="C17" s="30"/>
      <c r="D17" s="31">
        <f>SUM(D18:D23)</f>
        <v>0</v>
      </c>
      <c r="E17" s="31">
        <f>SUM(E18:E23)</f>
        <v>288349</v>
      </c>
      <c r="F17" s="31">
        <f>SUM(F18:F23)</f>
        <v>0</v>
      </c>
      <c r="G17" s="31">
        <f>SUM(G18:G23)</f>
        <v>0</v>
      </c>
      <c r="H17" s="31">
        <f>SUM(H18:H23)</f>
        <v>0</v>
      </c>
      <c r="I17" s="31">
        <f>SUM(I18:I23)</f>
        <v>9637791</v>
      </c>
      <c r="J17" s="31">
        <f>SUM(J18:J23)</f>
        <v>0</v>
      </c>
      <c r="K17" s="31">
        <f>SUM(K18:K23)</f>
        <v>0</v>
      </c>
      <c r="L17" s="31">
        <f>SUM(L18:L23)</f>
        <v>0</v>
      </c>
      <c r="M17" s="31">
        <f>SUM(M18:M23)</f>
        <v>0</v>
      </c>
      <c r="N17" s="31">
        <f>SUM(N18:N23)</f>
        <v>0</v>
      </c>
      <c r="O17" s="42">
        <f>SUM(D17:N17)</f>
        <v>9926140</v>
      </c>
      <c r="P17" s="43">
        <f>(O17/P$37)</f>
        <v>1918.8362652232747</v>
      </c>
      <c r="Q17" s="10"/>
    </row>
    <row r="18" spans="1:17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6680761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6680761</v>
      </c>
      <c r="P18" s="47">
        <f>(O18/P$37)</f>
        <v>1291.4674270249373</v>
      </c>
      <c r="Q18" s="9"/>
    </row>
    <row r="19" spans="1:17">
      <c r="A19" s="12"/>
      <c r="B19" s="44">
        <v>533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786559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2" si="2">SUM(D19:N19)</f>
        <v>786559</v>
      </c>
      <c r="P19" s="47">
        <f>(O19/P$37)</f>
        <v>152.05084090469748</v>
      </c>
      <c r="Q19" s="9"/>
    </row>
    <row r="20" spans="1:17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552934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552934</v>
      </c>
      <c r="P20" s="47">
        <f>(O20/P$37)</f>
        <v>106.8884593079451</v>
      </c>
      <c r="Q20" s="9"/>
    </row>
    <row r="21" spans="1:17">
      <c r="A21" s="12"/>
      <c r="B21" s="44">
        <v>535</v>
      </c>
      <c r="C21" s="20" t="s">
        <v>57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1286607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1286607</v>
      </c>
      <c r="P21" s="47">
        <f>(O21/P$37)</f>
        <v>248.71583220568337</v>
      </c>
      <c r="Q21" s="9"/>
    </row>
    <row r="22" spans="1:17">
      <c r="A22" s="12"/>
      <c r="B22" s="44">
        <v>538</v>
      </c>
      <c r="C22" s="20" t="s">
        <v>36</v>
      </c>
      <c r="D22" s="46">
        <v>0</v>
      </c>
      <c r="E22" s="46">
        <v>288349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288349</v>
      </c>
      <c r="P22" s="47">
        <f>(O22/P$37)</f>
        <v>55.741156002319734</v>
      </c>
      <c r="Q22" s="9"/>
    </row>
    <row r="23" spans="1:17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330930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330930</v>
      </c>
      <c r="P23" s="47">
        <f>(O23/P$37)</f>
        <v>63.97254977769186</v>
      </c>
      <c r="Q23" s="9"/>
    </row>
    <row r="24" spans="1:17" ht="15.75">
      <c r="A24" s="28" t="s">
        <v>38</v>
      </c>
      <c r="B24" s="29"/>
      <c r="C24" s="30"/>
      <c r="D24" s="31">
        <f>SUM(D25:D25)</f>
        <v>536272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536272</v>
      </c>
      <c r="P24" s="43">
        <f>(O24/P$37)</f>
        <v>103.66750434950706</v>
      </c>
      <c r="Q24" s="10"/>
    </row>
    <row r="25" spans="1:17">
      <c r="A25" s="12"/>
      <c r="B25" s="44">
        <v>541</v>
      </c>
      <c r="C25" s="20" t="s">
        <v>39</v>
      </c>
      <c r="D25" s="46">
        <v>536272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536272</v>
      </c>
      <c r="P25" s="47">
        <f>(O25/P$37)</f>
        <v>103.66750434950706</v>
      </c>
      <c r="Q25" s="9"/>
    </row>
    <row r="26" spans="1:17" ht="15.75">
      <c r="A26" s="28" t="s">
        <v>40</v>
      </c>
      <c r="B26" s="29"/>
      <c r="C26" s="30"/>
      <c r="D26" s="31">
        <f>SUM(D27:D27)</f>
        <v>0</v>
      </c>
      <c r="E26" s="31">
        <f>SUM(E27:E27)</f>
        <v>442339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442339</v>
      </c>
      <c r="P26" s="43">
        <f>(O26/P$37)</f>
        <v>85.509182292673501</v>
      </c>
      <c r="Q26" s="10"/>
    </row>
    <row r="27" spans="1:17">
      <c r="A27" s="13"/>
      <c r="B27" s="45">
        <v>559</v>
      </c>
      <c r="C27" s="21" t="s">
        <v>62</v>
      </c>
      <c r="D27" s="46">
        <v>0</v>
      </c>
      <c r="E27" s="46">
        <v>442339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442339</v>
      </c>
      <c r="P27" s="47">
        <f>(O27/P$37)</f>
        <v>85.509182292673501</v>
      </c>
      <c r="Q27" s="9"/>
    </row>
    <row r="28" spans="1:17" ht="15.75">
      <c r="A28" s="28" t="s">
        <v>42</v>
      </c>
      <c r="B28" s="29"/>
      <c r="C28" s="30"/>
      <c r="D28" s="31">
        <f>SUM(D29:D32)</f>
        <v>987472</v>
      </c>
      <c r="E28" s="31">
        <f>SUM(E29:E32)</f>
        <v>0</v>
      </c>
      <c r="F28" s="31">
        <f>SUM(F29:F32)</f>
        <v>0</v>
      </c>
      <c r="G28" s="31">
        <f>SUM(G29:G32)</f>
        <v>0</v>
      </c>
      <c r="H28" s="31">
        <f>SUM(H29:H32)</f>
        <v>0</v>
      </c>
      <c r="I28" s="31">
        <f>SUM(I29:I32)</f>
        <v>0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0</v>
      </c>
      <c r="N28" s="31">
        <f>SUM(N29:N32)</f>
        <v>0</v>
      </c>
      <c r="O28" s="31">
        <f>SUM(D28:N28)</f>
        <v>987472</v>
      </c>
      <c r="P28" s="43">
        <f>(O28/P$37)</f>
        <v>190.88961917649334</v>
      </c>
      <c r="Q28" s="9"/>
    </row>
    <row r="29" spans="1:17">
      <c r="A29" s="12"/>
      <c r="B29" s="44">
        <v>571</v>
      </c>
      <c r="C29" s="20" t="s">
        <v>43</v>
      </c>
      <c r="D29" s="46">
        <v>263236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263236</v>
      </c>
      <c r="P29" s="47">
        <f>(O29/P$37)</f>
        <v>50.886526193698046</v>
      </c>
      <c r="Q29" s="9"/>
    </row>
    <row r="30" spans="1:17">
      <c r="A30" s="12"/>
      <c r="B30" s="44">
        <v>572</v>
      </c>
      <c r="C30" s="20" t="s">
        <v>44</v>
      </c>
      <c r="D30" s="46">
        <v>85794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85794</v>
      </c>
      <c r="P30" s="47">
        <f>(O30/P$37)</f>
        <v>16.584960371157937</v>
      </c>
      <c r="Q30" s="9"/>
    </row>
    <row r="31" spans="1:17">
      <c r="A31" s="12"/>
      <c r="B31" s="44">
        <v>573</v>
      </c>
      <c r="C31" s="20" t="s">
        <v>87</v>
      </c>
      <c r="D31" s="46">
        <v>27662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27662</v>
      </c>
      <c r="P31" s="47">
        <f>(O31/P$37)</f>
        <v>5.3473806301952447</v>
      </c>
      <c r="Q31" s="9"/>
    </row>
    <row r="32" spans="1:17">
      <c r="A32" s="12"/>
      <c r="B32" s="44">
        <v>579</v>
      </c>
      <c r="C32" s="20" t="s">
        <v>45</v>
      </c>
      <c r="D32" s="46">
        <v>610780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610780</v>
      </c>
      <c r="P32" s="47">
        <f>(O32/P$37)</f>
        <v>118.0707519814421</v>
      </c>
      <c r="Q32" s="9"/>
    </row>
    <row r="33" spans="1:120" ht="15.75">
      <c r="A33" s="28" t="s">
        <v>47</v>
      </c>
      <c r="B33" s="29"/>
      <c r="C33" s="30"/>
      <c r="D33" s="31">
        <f>SUM(D34:D34)</f>
        <v>0</v>
      </c>
      <c r="E33" s="31">
        <f>SUM(E34:E34)</f>
        <v>454467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1025206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1479673</v>
      </c>
      <c r="P33" s="43">
        <f>(O33/P$37)</f>
        <v>286.03769572781749</v>
      </c>
      <c r="Q33" s="9"/>
    </row>
    <row r="34" spans="1:120" ht="15.75" thickBot="1">
      <c r="A34" s="12"/>
      <c r="B34" s="44">
        <v>581</v>
      </c>
      <c r="C34" s="20" t="s">
        <v>95</v>
      </c>
      <c r="D34" s="46">
        <v>0</v>
      </c>
      <c r="E34" s="46">
        <v>454467</v>
      </c>
      <c r="F34" s="46">
        <v>0</v>
      </c>
      <c r="G34" s="46">
        <v>0</v>
      </c>
      <c r="H34" s="46">
        <v>0</v>
      </c>
      <c r="I34" s="46">
        <v>1025206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1479673</v>
      </c>
      <c r="P34" s="47">
        <f>(O34/P$37)</f>
        <v>286.03769572781749</v>
      </c>
      <c r="Q34" s="9"/>
    </row>
    <row r="35" spans="1:120" ht="16.5" thickBot="1">
      <c r="A35" s="14" t="s">
        <v>10</v>
      </c>
      <c r="B35" s="23"/>
      <c r="C35" s="22"/>
      <c r="D35" s="15">
        <f>SUM(D5,D13,D17,D24,D26,D28,D33)</f>
        <v>4500264</v>
      </c>
      <c r="E35" s="15">
        <f t="shared" ref="E35:N35" si="3">SUM(E5,E13,E17,E24,E26,E28,E33)</f>
        <v>1674848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10662997</v>
      </c>
      <c r="J35" s="15">
        <f t="shared" si="3"/>
        <v>0</v>
      </c>
      <c r="K35" s="15">
        <f t="shared" si="3"/>
        <v>545683</v>
      </c>
      <c r="L35" s="15">
        <f t="shared" si="3"/>
        <v>0</v>
      </c>
      <c r="M35" s="15">
        <f t="shared" si="3"/>
        <v>269195</v>
      </c>
      <c r="N35" s="15">
        <f t="shared" si="3"/>
        <v>0</v>
      </c>
      <c r="O35" s="15">
        <f>SUM(D35:N35)</f>
        <v>17652987</v>
      </c>
      <c r="P35" s="37">
        <f>(O35/P$37)</f>
        <v>3412.5240672723758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98</v>
      </c>
      <c r="N37" s="93"/>
      <c r="O37" s="93"/>
      <c r="P37" s="41">
        <v>5173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954418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378153</v>
      </c>
      <c r="L5" s="26">
        <f t="shared" si="0"/>
        <v>0</v>
      </c>
      <c r="M5" s="26">
        <f t="shared" si="0"/>
        <v>0</v>
      </c>
      <c r="N5" s="27">
        <f t="shared" ref="N5:N34" si="1">SUM(D5:M5)</f>
        <v>1332571</v>
      </c>
      <c r="O5" s="32">
        <f t="shared" ref="O5:O34" si="2">(N5/O$36)</f>
        <v>232.27662541397945</v>
      </c>
      <c r="P5" s="6"/>
    </row>
    <row r="6" spans="1:133">
      <c r="A6" s="12"/>
      <c r="B6" s="44">
        <v>511</v>
      </c>
      <c r="C6" s="20" t="s">
        <v>19</v>
      </c>
      <c r="D6" s="46">
        <v>58725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58725</v>
      </c>
      <c r="O6" s="47">
        <f t="shared" si="2"/>
        <v>10.236186160013945</v>
      </c>
      <c r="P6" s="9"/>
    </row>
    <row r="7" spans="1:133">
      <c r="A7" s="12"/>
      <c r="B7" s="44">
        <v>512</v>
      </c>
      <c r="C7" s="20" t="s">
        <v>20</v>
      </c>
      <c r="D7" s="46">
        <v>150627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150627</v>
      </c>
      <c r="O7" s="47">
        <f t="shared" si="2"/>
        <v>26.25535994422172</v>
      </c>
      <c r="P7" s="9"/>
    </row>
    <row r="8" spans="1:133">
      <c r="A8" s="12"/>
      <c r="B8" s="44">
        <v>513</v>
      </c>
      <c r="C8" s="20" t="s">
        <v>21</v>
      </c>
      <c r="D8" s="46">
        <v>500762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500762</v>
      </c>
      <c r="O8" s="47">
        <f t="shared" si="2"/>
        <v>87.286386613212485</v>
      </c>
      <c r="P8" s="9"/>
    </row>
    <row r="9" spans="1:133">
      <c r="A9" s="12"/>
      <c r="B9" s="44">
        <v>515</v>
      </c>
      <c r="C9" s="20" t="s">
        <v>23</v>
      </c>
      <c r="D9" s="46">
        <v>104194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104194</v>
      </c>
      <c r="O9" s="47">
        <f t="shared" si="2"/>
        <v>18.161757015861948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378153</v>
      </c>
      <c r="L10" s="46">
        <v>0</v>
      </c>
      <c r="M10" s="46">
        <v>0</v>
      </c>
      <c r="N10" s="46">
        <f t="shared" si="1"/>
        <v>378153</v>
      </c>
      <c r="O10" s="47">
        <f t="shared" si="2"/>
        <v>65.914763813839983</v>
      </c>
      <c r="P10" s="9"/>
    </row>
    <row r="11" spans="1:133">
      <c r="A11" s="12"/>
      <c r="B11" s="44">
        <v>519</v>
      </c>
      <c r="C11" s="20" t="s">
        <v>26</v>
      </c>
      <c r="D11" s="46">
        <v>140110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140110</v>
      </c>
      <c r="O11" s="47">
        <f t="shared" si="2"/>
        <v>24.422171866829352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SUM(D13:D15)</f>
        <v>1461927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1461927</v>
      </c>
      <c r="O12" s="43">
        <f t="shared" si="2"/>
        <v>254.82429841380514</v>
      </c>
      <c r="P12" s="10"/>
    </row>
    <row r="13" spans="1:133">
      <c r="A13" s="12"/>
      <c r="B13" s="44">
        <v>521</v>
      </c>
      <c r="C13" s="20" t="s">
        <v>28</v>
      </c>
      <c r="D13" s="46">
        <v>1147539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1147539</v>
      </c>
      <c r="O13" s="47">
        <f t="shared" si="2"/>
        <v>200.02422869095346</v>
      </c>
      <c r="P13" s="9"/>
    </row>
    <row r="14" spans="1:133">
      <c r="A14" s="12"/>
      <c r="B14" s="44">
        <v>522</v>
      </c>
      <c r="C14" s="20" t="s">
        <v>29</v>
      </c>
      <c r="D14" s="46">
        <v>201740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201740</v>
      </c>
      <c r="O14" s="47">
        <f t="shared" si="2"/>
        <v>35.164720237057693</v>
      </c>
      <c r="P14" s="9"/>
    </row>
    <row r="15" spans="1:133">
      <c r="A15" s="12"/>
      <c r="B15" s="44">
        <v>524</v>
      </c>
      <c r="C15" s="20" t="s">
        <v>30</v>
      </c>
      <c r="D15" s="46">
        <v>112648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112648</v>
      </c>
      <c r="O15" s="47">
        <f t="shared" si="2"/>
        <v>19.63534948579397</v>
      </c>
      <c r="P15" s="9"/>
    </row>
    <row r="16" spans="1:133" ht="15.75">
      <c r="A16" s="28" t="s">
        <v>31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7186599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7186599</v>
      </c>
      <c r="O16" s="43">
        <f t="shared" si="2"/>
        <v>1252.6754401255012</v>
      </c>
      <c r="P16" s="10"/>
    </row>
    <row r="17" spans="1:16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4761580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4761580</v>
      </c>
      <c r="O17" s="47">
        <f t="shared" si="2"/>
        <v>829.97734007320901</v>
      </c>
      <c r="P17" s="9"/>
    </row>
    <row r="18" spans="1:16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228675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228675</v>
      </c>
      <c r="O18" s="47">
        <f t="shared" si="2"/>
        <v>39.859682761024928</v>
      </c>
      <c r="P18" s="9"/>
    </row>
    <row r="19" spans="1:16">
      <c r="A19" s="12"/>
      <c r="B19" s="44">
        <v>533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505273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505273</v>
      </c>
      <c r="O19" s="47">
        <f t="shared" si="2"/>
        <v>88.072686072860378</v>
      </c>
      <c r="P19" s="9"/>
    </row>
    <row r="20" spans="1:16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428930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428930</v>
      </c>
      <c r="O20" s="47">
        <f t="shared" si="2"/>
        <v>74.76555691127767</v>
      </c>
      <c r="P20" s="9"/>
    </row>
    <row r="21" spans="1:16">
      <c r="A21" s="12"/>
      <c r="B21" s="44">
        <v>535</v>
      </c>
      <c r="C21" s="20" t="s">
        <v>57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915412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915412</v>
      </c>
      <c r="O21" s="47">
        <f t="shared" si="2"/>
        <v>159.56283772006276</v>
      </c>
      <c r="P21" s="9"/>
    </row>
    <row r="22" spans="1:16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101640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101640</v>
      </c>
      <c r="O22" s="47">
        <f t="shared" si="2"/>
        <v>17.716576607983267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245089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245089</v>
      </c>
      <c r="O23" s="47">
        <f t="shared" si="2"/>
        <v>42.720759979083148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SUM(D25:D25)</f>
        <v>345499</v>
      </c>
      <c r="E24" s="31">
        <f t="shared" si="5"/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1"/>
        <v>345499</v>
      </c>
      <c r="O24" s="43">
        <f t="shared" si="2"/>
        <v>60.222938818197662</v>
      </c>
      <c r="P24" s="10"/>
    </row>
    <row r="25" spans="1:16">
      <c r="A25" s="12"/>
      <c r="B25" s="44">
        <v>541</v>
      </c>
      <c r="C25" s="20" t="s">
        <v>39</v>
      </c>
      <c r="D25" s="46">
        <v>345499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345499</v>
      </c>
      <c r="O25" s="47">
        <f t="shared" si="2"/>
        <v>60.222938818197662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275</v>
      </c>
      <c r="N26" s="31">
        <f t="shared" si="1"/>
        <v>275</v>
      </c>
      <c r="O26" s="43">
        <f t="shared" si="2"/>
        <v>4.7934460519435243E-2</v>
      </c>
      <c r="P26" s="10"/>
    </row>
    <row r="27" spans="1:16">
      <c r="A27" s="13"/>
      <c r="B27" s="45">
        <v>559</v>
      </c>
      <c r="C27" s="21" t="s">
        <v>62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275</v>
      </c>
      <c r="N27" s="46">
        <f t="shared" si="1"/>
        <v>275</v>
      </c>
      <c r="O27" s="47">
        <f t="shared" si="2"/>
        <v>4.7934460519435243E-2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684694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684694</v>
      </c>
      <c r="O28" s="43">
        <f t="shared" si="2"/>
        <v>119.34704549416071</v>
      </c>
      <c r="P28" s="9"/>
    </row>
    <row r="29" spans="1:16">
      <c r="A29" s="12"/>
      <c r="B29" s="44">
        <v>571</v>
      </c>
      <c r="C29" s="20" t="s">
        <v>43</v>
      </c>
      <c r="D29" s="46">
        <v>212639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212639</v>
      </c>
      <c r="O29" s="47">
        <f t="shared" si="2"/>
        <v>37.064493637789788</v>
      </c>
      <c r="P29" s="9"/>
    </row>
    <row r="30" spans="1:16">
      <c r="A30" s="12"/>
      <c r="B30" s="44">
        <v>572</v>
      </c>
      <c r="C30" s="20" t="s">
        <v>44</v>
      </c>
      <c r="D30" s="46">
        <v>198872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198872</v>
      </c>
      <c r="O30" s="47">
        <f t="shared" si="2"/>
        <v>34.664807390622279</v>
      </c>
      <c r="P30" s="9"/>
    </row>
    <row r="31" spans="1:16">
      <c r="A31" s="12"/>
      <c r="B31" s="44">
        <v>579</v>
      </c>
      <c r="C31" s="20" t="s">
        <v>45</v>
      </c>
      <c r="D31" s="46">
        <v>273183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273183</v>
      </c>
      <c r="O31" s="47">
        <f t="shared" si="2"/>
        <v>47.61774446574865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SUM(D33:D33)</f>
        <v>0</v>
      </c>
      <c r="E32" s="31">
        <f t="shared" si="8"/>
        <v>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689846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1"/>
        <v>689846</v>
      </c>
      <c r="O32" s="43">
        <f t="shared" si="2"/>
        <v>120.24507582360118</v>
      </c>
      <c r="P32" s="9"/>
    </row>
    <row r="33" spans="1:119" ht="15.75" thickBot="1">
      <c r="A33" s="12"/>
      <c r="B33" s="44">
        <v>581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689846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689846</v>
      </c>
      <c r="O33" s="47">
        <f t="shared" si="2"/>
        <v>120.24507582360118</v>
      </c>
      <c r="P33" s="9"/>
    </row>
    <row r="34" spans="1:119" ht="16.5" thickBot="1">
      <c r="A34" s="14" t="s">
        <v>10</v>
      </c>
      <c r="B34" s="23"/>
      <c r="C34" s="22"/>
      <c r="D34" s="15">
        <f>SUM(D5,D12,D16,D24,D26,D28,D32)</f>
        <v>3446538</v>
      </c>
      <c r="E34" s="15">
        <f t="shared" ref="E34:M34" si="9">SUM(E5,E12,E16,E24,E26,E28,E32)</f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7876445</v>
      </c>
      <c r="J34" s="15">
        <f t="shared" si="9"/>
        <v>0</v>
      </c>
      <c r="K34" s="15">
        <f t="shared" si="9"/>
        <v>378153</v>
      </c>
      <c r="L34" s="15">
        <f t="shared" si="9"/>
        <v>0</v>
      </c>
      <c r="M34" s="15">
        <f t="shared" si="9"/>
        <v>275</v>
      </c>
      <c r="N34" s="15">
        <f t="shared" si="1"/>
        <v>11701411</v>
      </c>
      <c r="O34" s="37">
        <f t="shared" si="2"/>
        <v>2039.6393585497647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63</v>
      </c>
      <c r="M36" s="93"/>
      <c r="N36" s="93"/>
      <c r="O36" s="41">
        <v>5737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975456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375187</v>
      </c>
      <c r="L5" s="26">
        <f t="shared" si="0"/>
        <v>0</v>
      </c>
      <c r="M5" s="26">
        <f t="shared" si="0"/>
        <v>250</v>
      </c>
      <c r="N5" s="27">
        <f t="shared" ref="N5:N32" si="1">SUM(D5:M5)</f>
        <v>1350893</v>
      </c>
      <c r="O5" s="32">
        <f t="shared" ref="O5:O32" si="2">(N5/O$34)</f>
        <v>241.44647006255585</v>
      </c>
      <c r="P5" s="6"/>
    </row>
    <row r="6" spans="1:133">
      <c r="A6" s="12"/>
      <c r="B6" s="44">
        <v>511</v>
      </c>
      <c r="C6" s="20" t="s">
        <v>19</v>
      </c>
      <c r="D6" s="46">
        <v>64954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64954</v>
      </c>
      <c r="O6" s="47">
        <f t="shared" si="2"/>
        <v>11.609294012511171</v>
      </c>
      <c r="P6" s="9"/>
    </row>
    <row r="7" spans="1:133">
      <c r="A7" s="12"/>
      <c r="B7" s="44">
        <v>512</v>
      </c>
      <c r="C7" s="20" t="s">
        <v>20</v>
      </c>
      <c r="D7" s="46">
        <v>189515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189515</v>
      </c>
      <c r="O7" s="47">
        <f t="shared" si="2"/>
        <v>33.872207327971402</v>
      </c>
      <c r="P7" s="9"/>
    </row>
    <row r="8" spans="1:133">
      <c r="A8" s="12"/>
      <c r="B8" s="44">
        <v>513</v>
      </c>
      <c r="C8" s="20" t="s">
        <v>21</v>
      </c>
      <c r="D8" s="46">
        <v>510436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510436</v>
      </c>
      <c r="O8" s="47">
        <f t="shared" si="2"/>
        <v>91.230741733690792</v>
      </c>
      <c r="P8" s="9"/>
    </row>
    <row r="9" spans="1:133">
      <c r="A9" s="12"/>
      <c r="B9" s="44">
        <v>515</v>
      </c>
      <c r="C9" s="20" t="s">
        <v>23</v>
      </c>
      <c r="D9" s="46">
        <v>73373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73373</v>
      </c>
      <c r="O9" s="47">
        <f t="shared" si="2"/>
        <v>13.114030384271672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375187</v>
      </c>
      <c r="L10" s="46">
        <v>0</v>
      </c>
      <c r="M10" s="46">
        <v>0</v>
      </c>
      <c r="N10" s="46">
        <f t="shared" si="1"/>
        <v>375187</v>
      </c>
      <c r="O10" s="47">
        <f t="shared" si="2"/>
        <v>67.057551385165326</v>
      </c>
      <c r="P10" s="9"/>
    </row>
    <row r="11" spans="1:133">
      <c r="A11" s="12"/>
      <c r="B11" s="44">
        <v>519</v>
      </c>
      <c r="C11" s="20" t="s">
        <v>26</v>
      </c>
      <c r="D11" s="46">
        <v>137178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250</v>
      </c>
      <c r="N11" s="46">
        <f t="shared" si="1"/>
        <v>137428</v>
      </c>
      <c r="O11" s="47">
        <f t="shared" si="2"/>
        <v>24.562645218945487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SUM(D13:D15)</f>
        <v>1590620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1590620</v>
      </c>
      <c r="O12" s="43">
        <f t="shared" si="2"/>
        <v>284.29311885612151</v>
      </c>
      <c r="P12" s="10"/>
    </row>
    <row r="13" spans="1:133">
      <c r="A13" s="12"/>
      <c r="B13" s="44">
        <v>521</v>
      </c>
      <c r="C13" s="20" t="s">
        <v>28</v>
      </c>
      <c r="D13" s="46">
        <v>1202438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1202438</v>
      </c>
      <c r="O13" s="47">
        <f t="shared" si="2"/>
        <v>214.9129579982127</v>
      </c>
      <c r="P13" s="9"/>
    </row>
    <row r="14" spans="1:133">
      <c r="A14" s="12"/>
      <c r="B14" s="44">
        <v>522</v>
      </c>
      <c r="C14" s="20" t="s">
        <v>29</v>
      </c>
      <c r="D14" s="46">
        <v>260413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260413</v>
      </c>
      <c r="O14" s="47">
        <f t="shared" si="2"/>
        <v>46.543878462913312</v>
      </c>
      <c r="P14" s="9"/>
    </row>
    <row r="15" spans="1:133">
      <c r="A15" s="12"/>
      <c r="B15" s="44">
        <v>524</v>
      </c>
      <c r="C15" s="20" t="s">
        <v>30</v>
      </c>
      <c r="D15" s="46">
        <v>127769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127769</v>
      </c>
      <c r="O15" s="47">
        <f t="shared" si="2"/>
        <v>22.836282394995532</v>
      </c>
      <c r="P15" s="9"/>
    </row>
    <row r="16" spans="1:133" ht="15.75">
      <c r="A16" s="28" t="s">
        <v>31</v>
      </c>
      <c r="B16" s="29"/>
      <c r="C16" s="30"/>
      <c r="D16" s="31">
        <f t="shared" ref="D16:M16" si="4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7039409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7039409</v>
      </c>
      <c r="O16" s="43">
        <f t="shared" si="2"/>
        <v>1258.1606791778374</v>
      </c>
      <c r="P16" s="10"/>
    </row>
    <row r="17" spans="1:119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4712210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4712210</v>
      </c>
      <c r="O17" s="47">
        <f t="shared" si="2"/>
        <v>842.21805183199285</v>
      </c>
      <c r="P17" s="9"/>
    </row>
    <row r="18" spans="1:119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243287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243287</v>
      </c>
      <c r="O18" s="47">
        <f t="shared" si="2"/>
        <v>43.482931188561217</v>
      </c>
      <c r="P18" s="9"/>
    </row>
    <row r="19" spans="1:119">
      <c r="A19" s="12"/>
      <c r="B19" s="44">
        <v>533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460092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460092</v>
      </c>
      <c r="O19" s="47">
        <f t="shared" si="2"/>
        <v>82.232707774798925</v>
      </c>
      <c r="P19" s="9"/>
    </row>
    <row r="20" spans="1:119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365985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365985</v>
      </c>
      <c r="O20" s="47">
        <f t="shared" si="2"/>
        <v>65.41286863270777</v>
      </c>
      <c r="P20" s="9"/>
    </row>
    <row r="21" spans="1:119">
      <c r="A21" s="12"/>
      <c r="B21" s="44">
        <v>535</v>
      </c>
      <c r="C21" s="20" t="s">
        <v>57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894141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894141</v>
      </c>
      <c r="O21" s="47">
        <f t="shared" si="2"/>
        <v>159.8107238605898</v>
      </c>
      <c r="P21" s="9"/>
    </row>
    <row r="22" spans="1:119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96536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96536</v>
      </c>
      <c r="O22" s="47">
        <f t="shared" si="2"/>
        <v>17.253976764968723</v>
      </c>
      <c r="P22" s="9"/>
    </row>
    <row r="23" spans="1:119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267158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267158</v>
      </c>
      <c r="O23" s="47">
        <f t="shared" si="2"/>
        <v>47.749419124218051</v>
      </c>
      <c r="P23" s="9"/>
    </row>
    <row r="24" spans="1:119" ht="15.75">
      <c r="A24" s="28" t="s">
        <v>38</v>
      </c>
      <c r="B24" s="29"/>
      <c r="C24" s="30"/>
      <c r="D24" s="31">
        <f t="shared" ref="D24:M24" si="5">SUM(D25:D25)</f>
        <v>1649401</v>
      </c>
      <c r="E24" s="31">
        <f t="shared" si="5"/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1"/>
        <v>1649401</v>
      </c>
      <c r="O24" s="43">
        <f t="shared" si="2"/>
        <v>294.79910634495087</v>
      </c>
      <c r="P24" s="10"/>
    </row>
    <row r="25" spans="1:119">
      <c r="A25" s="12"/>
      <c r="B25" s="44">
        <v>541</v>
      </c>
      <c r="C25" s="20" t="s">
        <v>39</v>
      </c>
      <c r="D25" s="46">
        <v>1649401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1649401</v>
      </c>
      <c r="O25" s="47">
        <f t="shared" si="2"/>
        <v>294.79910634495087</v>
      </c>
      <c r="P25" s="9"/>
    </row>
    <row r="26" spans="1:119" ht="15.75">
      <c r="A26" s="28" t="s">
        <v>42</v>
      </c>
      <c r="B26" s="29"/>
      <c r="C26" s="30"/>
      <c r="D26" s="31">
        <f t="shared" ref="D26:M26" si="6">SUM(D27:D29)</f>
        <v>701360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701360</v>
      </c>
      <c r="O26" s="43">
        <f t="shared" si="2"/>
        <v>125.35478105451296</v>
      </c>
      <c r="P26" s="9"/>
    </row>
    <row r="27" spans="1:119">
      <c r="A27" s="12"/>
      <c r="B27" s="44">
        <v>571</v>
      </c>
      <c r="C27" s="20" t="s">
        <v>43</v>
      </c>
      <c r="D27" s="46">
        <v>227038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227038</v>
      </c>
      <c r="O27" s="47">
        <f t="shared" si="2"/>
        <v>40.578731009830207</v>
      </c>
      <c r="P27" s="9"/>
    </row>
    <row r="28" spans="1:119">
      <c r="A28" s="12"/>
      <c r="B28" s="44">
        <v>572</v>
      </c>
      <c r="C28" s="20" t="s">
        <v>44</v>
      </c>
      <c r="D28" s="46">
        <v>180052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180052</v>
      </c>
      <c r="O28" s="47">
        <f t="shared" si="2"/>
        <v>32.180875781948167</v>
      </c>
      <c r="P28" s="9"/>
    </row>
    <row r="29" spans="1:119">
      <c r="A29" s="12"/>
      <c r="B29" s="44">
        <v>579</v>
      </c>
      <c r="C29" s="20" t="s">
        <v>45</v>
      </c>
      <c r="D29" s="46">
        <v>294270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294270</v>
      </c>
      <c r="O29" s="47">
        <f t="shared" si="2"/>
        <v>52.595174262734588</v>
      </c>
      <c r="P29" s="9"/>
    </row>
    <row r="30" spans="1:119" ht="15.75">
      <c r="A30" s="28" t="s">
        <v>47</v>
      </c>
      <c r="B30" s="29"/>
      <c r="C30" s="30"/>
      <c r="D30" s="31">
        <f t="shared" ref="D30:M30" si="7">SUM(D31:D31)</f>
        <v>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697690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1"/>
        <v>697690</v>
      </c>
      <c r="O30" s="43">
        <f t="shared" si="2"/>
        <v>124.6988382484361</v>
      </c>
      <c r="P30" s="9"/>
    </row>
    <row r="31" spans="1:119" ht="15.75" thickBot="1">
      <c r="A31" s="12"/>
      <c r="B31" s="44">
        <v>581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697690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697690</v>
      </c>
      <c r="O31" s="47">
        <f t="shared" si="2"/>
        <v>124.6988382484361</v>
      </c>
      <c r="P31" s="9"/>
    </row>
    <row r="32" spans="1:119" ht="16.5" thickBot="1">
      <c r="A32" s="14" t="s">
        <v>10</v>
      </c>
      <c r="B32" s="23"/>
      <c r="C32" s="22"/>
      <c r="D32" s="15">
        <f>SUM(D5,D12,D16,D24,D26,D30)</f>
        <v>4916837</v>
      </c>
      <c r="E32" s="15">
        <f t="shared" ref="E32:M32" si="8">SUM(E5,E12,E16,E24,E26,E30)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7737099</v>
      </c>
      <c r="J32" s="15">
        <f t="shared" si="8"/>
        <v>0</v>
      </c>
      <c r="K32" s="15">
        <f t="shared" si="8"/>
        <v>375187</v>
      </c>
      <c r="L32" s="15">
        <f t="shared" si="8"/>
        <v>0</v>
      </c>
      <c r="M32" s="15">
        <f t="shared" si="8"/>
        <v>250</v>
      </c>
      <c r="N32" s="15">
        <f t="shared" si="1"/>
        <v>13029373</v>
      </c>
      <c r="O32" s="37">
        <f t="shared" si="2"/>
        <v>2328.7529937444147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58</v>
      </c>
      <c r="M34" s="93"/>
      <c r="N34" s="93"/>
      <c r="O34" s="41">
        <v>5595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998047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352221</v>
      </c>
      <c r="L5" s="26">
        <f t="shared" si="0"/>
        <v>0</v>
      </c>
      <c r="M5" s="26">
        <f t="shared" si="0"/>
        <v>0</v>
      </c>
      <c r="N5" s="27">
        <f>SUM(D5:M5)</f>
        <v>1350268</v>
      </c>
      <c r="O5" s="32">
        <f t="shared" ref="O5:O32" si="1">(N5/O$34)</f>
        <v>240.81826288567862</v>
      </c>
      <c r="P5" s="6"/>
    </row>
    <row r="6" spans="1:133">
      <c r="A6" s="12"/>
      <c r="B6" s="44">
        <v>511</v>
      </c>
      <c r="C6" s="20" t="s">
        <v>19</v>
      </c>
      <c r="D6" s="46">
        <v>54030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54030</v>
      </c>
      <c r="O6" s="47">
        <f t="shared" si="1"/>
        <v>9.6361690743713222</v>
      </c>
      <c r="P6" s="9"/>
    </row>
    <row r="7" spans="1:133">
      <c r="A7" s="12"/>
      <c r="B7" s="44">
        <v>512</v>
      </c>
      <c r="C7" s="20" t="s">
        <v>20</v>
      </c>
      <c r="D7" s="46">
        <v>191650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191650</v>
      </c>
      <c r="O7" s="47">
        <f t="shared" si="1"/>
        <v>34.180488674870695</v>
      </c>
      <c r="P7" s="9"/>
    </row>
    <row r="8" spans="1:133">
      <c r="A8" s="12"/>
      <c r="B8" s="44">
        <v>513</v>
      </c>
      <c r="C8" s="20" t="s">
        <v>21</v>
      </c>
      <c r="D8" s="46">
        <v>515421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515421</v>
      </c>
      <c r="O8" s="47">
        <f t="shared" si="1"/>
        <v>91.924558587479936</v>
      </c>
      <c r="P8" s="9"/>
    </row>
    <row r="9" spans="1:133">
      <c r="A9" s="12"/>
      <c r="B9" s="44">
        <v>514</v>
      </c>
      <c r="C9" s="20" t="s">
        <v>22</v>
      </c>
      <c r="D9" s="46">
        <v>21038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21038</v>
      </c>
      <c r="O9" s="47">
        <f t="shared" si="1"/>
        <v>3.7520955947922241</v>
      </c>
      <c r="P9" s="9"/>
    </row>
    <row r="10" spans="1:133">
      <c r="A10" s="12"/>
      <c r="B10" s="44">
        <v>515</v>
      </c>
      <c r="C10" s="20" t="s">
        <v>23</v>
      </c>
      <c r="D10" s="46">
        <v>11000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11000</v>
      </c>
      <c r="O10" s="47">
        <f t="shared" si="1"/>
        <v>1.9618334225075797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352221</v>
      </c>
      <c r="L11" s="46">
        <v>0</v>
      </c>
      <c r="M11" s="46">
        <v>0</v>
      </c>
      <c r="N11" s="46">
        <f t="shared" si="2"/>
        <v>352221</v>
      </c>
      <c r="O11" s="47">
        <f t="shared" si="1"/>
        <v>62.818084537185662</v>
      </c>
      <c r="P11" s="9"/>
    </row>
    <row r="12" spans="1:133">
      <c r="A12" s="12"/>
      <c r="B12" s="44">
        <v>519</v>
      </c>
      <c r="C12" s="20" t="s">
        <v>26</v>
      </c>
      <c r="D12" s="46">
        <v>204908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204908</v>
      </c>
      <c r="O12" s="47">
        <f t="shared" si="1"/>
        <v>36.5450329944712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1554294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1554294</v>
      </c>
      <c r="O13" s="43">
        <f t="shared" si="1"/>
        <v>277.20599250936328</v>
      </c>
      <c r="P13" s="10"/>
    </row>
    <row r="14" spans="1:133">
      <c r="A14" s="12"/>
      <c r="B14" s="44">
        <v>521</v>
      </c>
      <c r="C14" s="20" t="s">
        <v>28</v>
      </c>
      <c r="D14" s="46">
        <v>1179671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1179671</v>
      </c>
      <c r="O14" s="47">
        <f t="shared" si="1"/>
        <v>210.39254503299446</v>
      </c>
      <c r="P14" s="9"/>
    </row>
    <row r="15" spans="1:133">
      <c r="A15" s="12"/>
      <c r="B15" s="44">
        <v>522</v>
      </c>
      <c r="C15" s="20" t="s">
        <v>29</v>
      </c>
      <c r="D15" s="46">
        <v>272412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272412</v>
      </c>
      <c r="O15" s="47">
        <f t="shared" si="1"/>
        <v>48.584269662921351</v>
      </c>
      <c r="P15" s="9"/>
    </row>
    <row r="16" spans="1:133">
      <c r="A16" s="12"/>
      <c r="B16" s="44">
        <v>524</v>
      </c>
      <c r="C16" s="20" t="s">
        <v>30</v>
      </c>
      <c r="D16" s="46">
        <v>102211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102211</v>
      </c>
      <c r="O16" s="47">
        <f t="shared" si="1"/>
        <v>18.229177813447475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SUM(D18:D23)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7431796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7431796</v>
      </c>
      <c r="O17" s="43">
        <f t="shared" si="1"/>
        <v>1325.4496165507401</v>
      </c>
      <c r="P17" s="10"/>
    </row>
    <row r="18" spans="1:119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4978627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4978627</v>
      </c>
      <c r="O18" s="47">
        <f t="shared" si="1"/>
        <v>887.93062243624047</v>
      </c>
      <c r="P18" s="9"/>
    </row>
    <row r="19" spans="1:119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278325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278325</v>
      </c>
      <c r="O19" s="47">
        <f t="shared" si="1"/>
        <v>49.638844301765651</v>
      </c>
      <c r="P19" s="9"/>
    </row>
    <row r="20" spans="1:119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516587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516587</v>
      </c>
      <c r="O20" s="47">
        <f t="shared" si="1"/>
        <v>92.132512930265733</v>
      </c>
      <c r="P20" s="9"/>
    </row>
    <row r="21" spans="1:119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1342190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1342190</v>
      </c>
      <c r="O21" s="47">
        <f t="shared" si="1"/>
        <v>239.37756375958622</v>
      </c>
      <c r="P21" s="9"/>
    </row>
    <row r="22" spans="1:119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81340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81340</v>
      </c>
      <c r="O22" s="47">
        <f t="shared" si="1"/>
        <v>14.506866416978777</v>
      </c>
      <c r="P22" s="9"/>
    </row>
    <row r="23" spans="1:119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234727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234727</v>
      </c>
      <c r="O23" s="47">
        <f t="shared" si="1"/>
        <v>41.863206705903337</v>
      </c>
      <c r="P23" s="9"/>
    </row>
    <row r="24" spans="1:119" ht="15.75">
      <c r="A24" s="28" t="s">
        <v>38</v>
      </c>
      <c r="B24" s="29"/>
      <c r="C24" s="30"/>
      <c r="D24" s="31">
        <f t="shared" ref="D24:M24" si="6">SUM(D25:D25)</f>
        <v>372056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372056</v>
      </c>
      <c r="O24" s="43">
        <f t="shared" si="1"/>
        <v>66.355626894952735</v>
      </c>
      <c r="P24" s="10"/>
    </row>
    <row r="25" spans="1:119">
      <c r="A25" s="12"/>
      <c r="B25" s="44">
        <v>541</v>
      </c>
      <c r="C25" s="20" t="s">
        <v>39</v>
      </c>
      <c r="D25" s="46">
        <v>372056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372056</v>
      </c>
      <c r="O25" s="47">
        <f t="shared" si="1"/>
        <v>66.355626894952735</v>
      </c>
      <c r="P25" s="9"/>
    </row>
    <row r="26" spans="1:119" ht="15.75">
      <c r="A26" s="28" t="s">
        <v>42</v>
      </c>
      <c r="B26" s="29"/>
      <c r="C26" s="30"/>
      <c r="D26" s="31">
        <f t="shared" ref="D26:M26" si="7">SUM(D27:D29)</f>
        <v>763105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763105</v>
      </c>
      <c r="O26" s="43">
        <f t="shared" si="1"/>
        <v>136.09862671660426</v>
      </c>
      <c r="P26" s="9"/>
    </row>
    <row r="27" spans="1:119">
      <c r="A27" s="12"/>
      <c r="B27" s="44">
        <v>571</v>
      </c>
      <c r="C27" s="20" t="s">
        <v>43</v>
      </c>
      <c r="D27" s="46">
        <v>223462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223462</v>
      </c>
      <c r="O27" s="47">
        <f t="shared" si="1"/>
        <v>39.854110932762616</v>
      </c>
      <c r="P27" s="9"/>
    </row>
    <row r="28" spans="1:119">
      <c r="A28" s="12"/>
      <c r="B28" s="44">
        <v>572</v>
      </c>
      <c r="C28" s="20" t="s">
        <v>44</v>
      </c>
      <c r="D28" s="46">
        <v>180214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180214</v>
      </c>
      <c r="O28" s="47">
        <f t="shared" si="1"/>
        <v>32.140895309434633</v>
      </c>
      <c r="P28" s="9"/>
    </row>
    <row r="29" spans="1:119">
      <c r="A29" s="12"/>
      <c r="B29" s="44">
        <v>579</v>
      </c>
      <c r="C29" s="20" t="s">
        <v>45</v>
      </c>
      <c r="D29" s="46">
        <v>359429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359429</v>
      </c>
      <c r="O29" s="47">
        <f t="shared" si="1"/>
        <v>64.103620474406995</v>
      </c>
      <c r="P29" s="9"/>
    </row>
    <row r="30" spans="1:119" ht="15.75">
      <c r="A30" s="28" t="s">
        <v>47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674308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674308</v>
      </c>
      <c r="O30" s="43">
        <f t="shared" si="1"/>
        <v>120.26181558765829</v>
      </c>
      <c r="P30" s="9"/>
    </row>
    <row r="31" spans="1:119" ht="15.75" thickBot="1">
      <c r="A31" s="12"/>
      <c r="B31" s="44">
        <v>581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674308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674308</v>
      </c>
      <c r="O31" s="47">
        <f t="shared" si="1"/>
        <v>120.26181558765829</v>
      </c>
      <c r="P31" s="9"/>
    </row>
    <row r="32" spans="1:119" ht="16.5" thickBot="1">
      <c r="A32" s="14" t="s">
        <v>10</v>
      </c>
      <c r="B32" s="23"/>
      <c r="C32" s="22"/>
      <c r="D32" s="15">
        <f>SUM(D5,D13,D17,D24,D26,D30)</f>
        <v>3687502</v>
      </c>
      <c r="E32" s="15">
        <f t="shared" ref="E32:M32" si="9">SUM(E5,E13,E17,E24,E26,E30)</f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8106104</v>
      </c>
      <c r="J32" s="15">
        <f t="shared" si="9"/>
        <v>0</v>
      </c>
      <c r="K32" s="15">
        <f t="shared" si="9"/>
        <v>352221</v>
      </c>
      <c r="L32" s="15">
        <f t="shared" si="9"/>
        <v>0</v>
      </c>
      <c r="M32" s="15">
        <f t="shared" si="9"/>
        <v>0</v>
      </c>
      <c r="N32" s="15">
        <f t="shared" si="4"/>
        <v>12145827</v>
      </c>
      <c r="O32" s="37">
        <f t="shared" si="1"/>
        <v>2166.1899411449972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53</v>
      </c>
      <c r="M34" s="93"/>
      <c r="N34" s="93"/>
      <c r="O34" s="41">
        <v>5607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1116511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353434</v>
      </c>
      <c r="L5" s="26">
        <f t="shared" si="0"/>
        <v>0</v>
      </c>
      <c r="M5" s="26">
        <f t="shared" si="0"/>
        <v>0</v>
      </c>
      <c r="N5" s="27">
        <f>SUM(D5:M5)</f>
        <v>1469945</v>
      </c>
      <c r="O5" s="32">
        <f t="shared" ref="O5:O32" si="1">(N5/O$34)</f>
        <v>261.27710629221474</v>
      </c>
      <c r="P5" s="6"/>
    </row>
    <row r="6" spans="1:133">
      <c r="A6" s="12"/>
      <c r="B6" s="44">
        <v>511</v>
      </c>
      <c r="C6" s="20" t="s">
        <v>19</v>
      </c>
      <c r="D6" s="46">
        <v>59433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59433</v>
      </c>
      <c r="O6" s="47">
        <f t="shared" si="1"/>
        <v>10.563988624244578</v>
      </c>
      <c r="P6" s="9"/>
    </row>
    <row r="7" spans="1:133">
      <c r="A7" s="12"/>
      <c r="B7" s="44">
        <v>512</v>
      </c>
      <c r="C7" s="20" t="s">
        <v>20</v>
      </c>
      <c r="D7" s="46">
        <v>224505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224505</v>
      </c>
      <c r="O7" s="47">
        <f t="shared" si="1"/>
        <v>39.904905794525419</v>
      </c>
      <c r="P7" s="9"/>
    </row>
    <row r="8" spans="1:133">
      <c r="A8" s="12"/>
      <c r="B8" s="44">
        <v>513</v>
      </c>
      <c r="C8" s="20" t="s">
        <v>21</v>
      </c>
      <c r="D8" s="46">
        <v>505216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505216</v>
      </c>
      <c r="O8" s="47">
        <f t="shared" si="1"/>
        <v>89.800213295414153</v>
      </c>
      <c r="P8" s="9"/>
    </row>
    <row r="9" spans="1:133">
      <c r="A9" s="12"/>
      <c r="B9" s="44">
        <v>514</v>
      </c>
      <c r="C9" s="20" t="s">
        <v>22</v>
      </c>
      <c r="D9" s="46">
        <v>30705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30705</v>
      </c>
      <c r="O9" s="47">
        <f t="shared" si="1"/>
        <v>5.4576964095271956</v>
      </c>
      <c r="P9" s="9"/>
    </row>
    <row r="10" spans="1:133">
      <c r="A10" s="12"/>
      <c r="B10" s="44">
        <v>515</v>
      </c>
      <c r="C10" s="20" t="s">
        <v>23</v>
      </c>
      <c r="D10" s="46">
        <v>11282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11282</v>
      </c>
      <c r="O10" s="47">
        <f t="shared" si="1"/>
        <v>2.0053323853537148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353434</v>
      </c>
      <c r="L11" s="46">
        <v>0</v>
      </c>
      <c r="M11" s="46">
        <v>0</v>
      </c>
      <c r="N11" s="46">
        <f t="shared" si="2"/>
        <v>353434</v>
      </c>
      <c r="O11" s="47">
        <f t="shared" si="1"/>
        <v>62.821542836829011</v>
      </c>
      <c r="P11" s="9"/>
    </row>
    <row r="12" spans="1:133">
      <c r="A12" s="12"/>
      <c r="B12" s="44">
        <v>519</v>
      </c>
      <c r="C12" s="20" t="s">
        <v>26</v>
      </c>
      <c r="D12" s="46">
        <v>285370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285370</v>
      </c>
      <c r="O12" s="47">
        <f t="shared" si="1"/>
        <v>50.723426946320657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1502836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1502836</v>
      </c>
      <c r="O13" s="43">
        <f t="shared" si="1"/>
        <v>267.12335584784927</v>
      </c>
      <c r="P13" s="10"/>
    </row>
    <row r="14" spans="1:133">
      <c r="A14" s="12"/>
      <c r="B14" s="44">
        <v>521</v>
      </c>
      <c r="C14" s="20" t="s">
        <v>28</v>
      </c>
      <c r="D14" s="46">
        <v>1143896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1143896</v>
      </c>
      <c r="O14" s="47">
        <f t="shared" si="1"/>
        <v>203.32314255243512</v>
      </c>
      <c r="P14" s="9"/>
    </row>
    <row r="15" spans="1:133">
      <c r="A15" s="12"/>
      <c r="B15" s="44">
        <v>522</v>
      </c>
      <c r="C15" s="20" t="s">
        <v>29</v>
      </c>
      <c r="D15" s="46">
        <v>245693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245693</v>
      </c>
      <c r="O15" s="47">
        <f t="shared" si="1"/>
        <v>43.670991823675791</v>
      </c>
      <c r="P15" s="9"/>
    </row>
    <row r="16" spans="1:133">
      <c r="A16" s="12"/>
      <c r="B16" s="44">
        <v>524</v>
      </c>
      <c r="C16" s="20" t="s">
        <v>30</v>
      </c>
      <c r="D16" s="46">
        <v>113247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113247</v>
      </c>
      <c r="O16" s="47">
        <f t="shared" si="1"/>
        <v>20.129221471738358</v>
      </c>
      <c r="P16" s="9"/>
    </row>
    <row r="17" spans="1:119" ht="15.75">
      <c r="A17" s="28" t="s">
        <v>31</v>
      </c>
      <c r="B17" s="29"/>
      <c r="C17" s="30"/>
      <c r="D17" s="31">
        <f>SUM(D18:D23)</f>
        <v>0</v>
      </c>
      <c r="E17" s="31">
        <f t="shared" ref="E17:M17" si="5">SUM(E18:E23)</f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8217269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8217269</v>
      </c>
      <c r="O17" s="43">
        <f t="shared" si="1"/>
        <v>1460.5881621045148</v>
      </c>
      <c r="P17" s="10"/>
    </row>
    <row r="18" spans="1:119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5521022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5521022</v>
      </c>
      <c r="O18" s="47">
        <f t="shared" si="1"/>
        <v>981.34056167792392</v>
      </c>
      <c r="P18" s="9"/>
    </row>
    <row r="19" spans="1:119">
      <c r="A19" s="12"/>
      <c r="B19" s="44">
        <v>532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355850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355850</v>
      </c>
      <c r="O19" s="47">
        <f t="shared" si="1"/>
        <v>63.250977603981518</v>
      </c>
      <c r="P19" s="9"/>
    </row>
    <row r="20" spans="1:119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445115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445115</v>
      </c>
      <c r="O20" s="47">
        <f t="shared" si="1"/>
        <v>79.117490223960189</v>
      </c>
      <c r="P20" s="9"/>
    </row>
    <row r="21" spans="1:119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1563123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1563123</v>
      </c>
      <c r="O21" s="47">
        <f t="shared" si="1"/>
        <v>277.83913970849625</v>
      </c>
      <c r="P21" s="9"/>
    </row>
    <row r="22" spans="1:119">
      <c r="A22" s="12"/>
      <c r="B22" s="44">
        <v>538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84252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84252</v>
      </c>
      <c r="O22" s="47">
        <f t="shared" si="1"/>
        <v>14.975471027372912</v>
      </c>
      <c r="P22" s="9"/>
    </row>
    <row r="23" spans="1:119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247907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247907</v>
      </c>
      <c r="O23" s="47">
        <f t="shared" si="1"/>
        <v>44.064521862779948</v>
      </c>
      <c r="P23" s="9"/>
    </row>
    <row r="24" spans="1:119" ht="15.75">
      <c r="A24" s="28" t="s">
        <v>38</v>
      </c>
      <c r="B24" s="29"/>
      <c r="C24" s="30"/>
      <c r="D24" s="31">
        <f t="shared" ref="D24:M24" si="6">SUM(D25:D25)</f>
        <v>442905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442905</v>
      </c>
      <c r="O24" s="43">
        <f t="shared" si="1"/>
        <v>78.724671169569859</v>
      </c>
      <c r="P24" s="10"/>
    </row>
    <row r="25" spans="1:119">
      <c r="A25" s="12"/>
      <c r="B25" s="44">
        <v>541</v>
      </c>
      <c r="C25" s="20" t="s">
        <v>39</v>
      </c>
      <c r="D25" s="46">
        <v>442905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442905</v>
      </c>
      <c r="O25" s="47">
        <f t="shared" si="1"/>
        <v>78.724671169569859</v>
      </c>
      <c r="P25" s="9"/>
    </row>
    <row r="26" spans="1:119" ht="15.75">
      <c r="A26" s="28" t="s">
        <v>42</v>
      </c>
      <c r="B26" s="29"/>
      <c r="C26" s="30"/>
      <c r="D26" s="31">
        <f t="shared" ref="D26:M26" si="7">SUM(D27:D29)</f>
        <v>800859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800859</v>
      </c>
      <c r="O26" s="43">
        <f t="shared" si="1"/>
        <v>142.34962673302525</v>
      </c>
      <c r="P26" s="9"/>
    </row>
    <row r="27" spans="1:119">
      <c r="A27" s="12"/>
      <c r="B27" s="44">
        <v>571</v>
      </c>
      <c r="C27" s="20" t="s">
        <v>43</v>
      </c>
      <c r="D27" s="46">
        <v>204239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204239</v>
      </c>
      <c r="O27" s="47">
        <f t="shared" si="1"/>
        <v>36.30270174191255</v>
      </c>
      <c r="P27" s="9"/>
    </row>
    <row r="28" spans="1:119">
      <c r="A28" s="12"/>
      <c r="B28" s="44">
        <v>572</v>
      </c>
      <c r="C28" s="20" t="s">
        <v>44</v>
      </c>
      <c r="D28" s="46">
        <v>179265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179265</v>
      </c>
      <c r="O28" s="47">
        <f t="shared" si="1"/>
        <v>31.863668681123357</v>
      </c>
      <c r="P28" s="9"/>
    </row>
    <row r="29" spans="1:119">
      <c r="A29" s="12"/>
      <c r="B29" s="44">
        <v>579</v>
      </c>
      <c r="C29" s="20" t="s">
        <v>45</v>
      </c>
      <c r="D29" s="46">
        <v>417355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417355</v>
      </c>
      <c r="O29" s="47">
        <f t="shared" si="1"/>
        <v>74.183256309989332</v>
      </c>
      <c r="P29" s="9"/>
    </row>
    <row r="30" spans="1:119" ht="15.75">
      <c r="A30" s="28" t="s">
        <v>47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765013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765013</v>
      </c>
      <c r="O30" s="43">
        <f t="shared" si="1"/>
        <v>135.97813722004977</v>
      </c>
      <c r="P30" s="9"/>
    </row>
    <row r="31" spans="1:119" ht="15.75" thickBot="1">
      <c r="A31" s="12"/>
      <c r="B31" s="44">
        <v>581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765013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765013</v>
      </c>
      <c r="O31" s="47">
        <f t="shared" si="1"/>
        <v>135.97813722004977</v>
      </c>
      <c r="P31" s="9"/>
    </row>
    <row r="32" spans="1:119" ht="16.5" thickBot="1">
      <c r="A32" s="14" t="s">
        <v>10</v>
      </c>
      <c r="B32" s="23"/>
      <c r="C32" s="22"/>
      <c r="D32" s="15">
        <f>SUM(D5,D13,D17,D24,D26,D30)</f>
        <v>3863111</v>
      </c>
      <c r="E32" s="15">
        <f t="shared" ref="E32:M32" si="9">SUM(E5,E13,E17,E24,E26,E30)</f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8982282</v>
      </c>
      <c r="J32" s="15">
        <f t="shared" si="9"/>
        <v>0</v>
      </c>
      <c r="K32" s="15">
        <f t="shared" si="9"/>
        <v>353434</v>
      </c>
      <c r="L32" s="15">
        <f t="shared" si="9"/>
        <v>0</v>
      </c>
      <c r="M32" s="15">
        <f t="shared" si="9"/>
        <v>0</v>
      </c>
      <c r="N32" s="15">
        <f t="shared" si="4"/>
        <v>13198827</v>
      </c>
      <c r="O32" s="37">
        <f t="shared" si="1"/>
        <v>2346.0410593672236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51</v>
      </c>
      <c r="M34" s="93"/>
      <c r="N34" s="93"/>
      <c r="O34" s="41">
        <v>5626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756586</v>
      </c>
      <c r="E5" s="26">
        <f t="shared" ref="E5:M5" si="0">SUM(E6:E13)</f>
        <v>0</v>
      </c>
      <c r="F5" s="26">
        <f t="shared" si="0"/>
        <v>193561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349614</v>
      </c>
      <c r="L5" s="26">
        <f t="shared" si="0"/>
        <v>0</v>
      </c>
      <c r="M5" s="26">
        <f t="shared" si="0"/>
        <v>0</v>
      </c>
      <c r="N5" s="27">
        <f>SUM(D5:M5)</f>
        <v>1299761</v>
      </c>
      <c r="O5" s="32">
        <f t="shared" ref="O5:O35" si="1">(N5/O$37)</f>
        <v>225.41814082552895</v>
      </c>
      <c r="P5" s="6"/>
    </row>
    <row r="6" spans="1:133">
      <c r="A6" s="12"/>
      <c r="B6" s="44">
        <v>511</v>
      </c>
      <c r="C6" s="20" t="s">
        <v>19</v>
      </c>
      <c r="D6" s="46">
        <v>24024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24024</v>
      </c>
      <c r="O6" s="47">
        <f t="shared" si="1"/>
        <v>4.1664932362122791</v>
      </c>
      <c r="P6" s="9"/>
    </row>
    <row r="7" spans="1:133">
      <c r="A7" s="12"/>
      <c r="B7" s="44">
        <v>512</v>
      </c>
      <c r="C7" s="20" t="s">
        <v>20</v>
      </c>
      <c r="D7" s="46">
        <v>222581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222581</v>
      </c>
      <c r="O7" s="47">
        <f t="shared" si="1"/>
        <v>38.602323968088797</v>
      </c>
      <c r="P7" s="9"/>
    </row>
    <row r="8" spans="1:133">
      <c r="A8" s="12"/>
      <c r="B8" s="44">
        <v>513</v>
      </c>
      <c r="C8" s="20" t="s">
        <v>21</v>
      </c>
      <c r="D8" s="46">
        <v>378330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378330</v>
      </c>
      <c r="O8" s="47">
        <f t="shared" si="1"/>
        <v>65.613943808532781</v>
      </c>
      <c r="P8" s="9"/>
    </row>
    <row r="9" spans="1:133">
      <c r="A9" s="12"/>
      <c r="B9" s="44">
        <v>514</v>
      </c>
      <c r="C9" s="20" t="s">
        <v>22</v>
      </c>
      <c r="D9" s="46">
        <v>44238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44238</v>
      </c>
      <c r="O9" s="47">
        <f t="shared" si="1"/>
        <v>7.6722164412070759</v>
      </c>
      <c r="P9" s="9"/>
    </row>
    <row r="10" spans="1:133">
      <c r="A10" s="12"/>
      <c r="B10" s="44">
        <v>515</v>
      </c>
      <c r="C10" s="20" t="s">
        <v>23</v>
      </c>
      <c r="D10" s="46">
        <v>13723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13723</v>
      </c>
      <c r="O10" s="47">
        <f t="shared" si="1"/>
        <v>2.379986125563649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193561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193561</v>
      </c>
      <c r="O11" s="47">
        <f t="shared" si="1"/>
        <v>33.569372181755114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349614</v>
      </c>
      <c r="L12" s="46">
        <v>0</v>
      </c>
      <c r="M12" s="46">
        <v>0</v>
      </c>
      <c r="N12" s="46">
        <f t="shared" si="2"/>
        <v>349614</v>
      </c>
      <c r="O12" s="47">
        <f t="shared" si="1"/>
        <v>60.633714880332988</v>
      </c>
      <c r="P12" s="9"/>
    </row>
    <row r="13" spans="1:133">
      <c r="A13" s="12"/>
      <c r="B13" s="44">
        <v>519</v>
      </c>
      <c r="C13" s="20" t="s">
        <v>26</v>
      </c>
      <c r="D13" s="46">
        <v>73690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73690</v>
      </c>
      <c r="O13" s="47">
        <f t="shared" si="1"/>
        <v>12.780090183836281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1423377</v>
      </c>
      <c r="E14" s="31">
        <f t="shared" si="3"/>
        <v>4804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1428181</v>
      </c>
      <c r="O14" s="43">
        <f t="shared" si="1"/>
        <v>247.69007977800902</v>
      </c>
      <c r="P14" s="10"/>
    </row>
    <row r="15" spans="1:133">
      <c r="A15" s="12"/>
      <c r="B15" s="44">
        <v>521</v>
      </c>
      <c r="C15" s="20" t="s">
        <v>28</v>
      </c>
      <c r="D15" s="46">
        <v>1068941</v>
      </c>
      <c r="E15" s="46">
        <v>4804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1073745</v>
      </c>
      <c r="O15" s="47">
        <f t="shared" si="1"/>
        <v>186.22008324661812</v>
      </c>
      <c r="P15" s="9"/>
    </row>
    <row r="16" spans="1:133">
      <c r="A16" s="12"/>
      <c r="B16" s="44">
        <v>522</v>
      </c>
      <c r="C16" s="20" t="s">
        <v>29</v>
      </c>
      <c r="D16" s="46">
        <v>212769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212769</v>
      </c>
      <c r="O16" s="47">
        <f t="shared" si="1"/>
        <v>36.900624349635798</v>
      </c>
      <c r="P16" s="9"/>
    </row>
    <row r="17" spans="1:16">
      <c r="A17" s="12"/>
      <c r="B17" s="44">
        <v>524</v>
      </c>
      <c r="C17" s="20" t="s">
        <v>30</v>
      </c>
      <c r="D17" s="46">
        <v>141667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141667</v>
      </c>
      <c r="O17" s="47">
        <f t="shared" si="1"/>
        <v>24.569372181755117</v>
      </c>
      <c r="P17" s="9"/>
    </row>
    <row r="18" spans="1:16" ht="15.75">
      <c r="A18" s="28" t="s">
        <v>31</v>
      </c>
      <c r="B18" s="29"/>
      <c r="C18" s="30"/>
      <c r="D18" s="31">
        <f>SUM(D19:D24)</f>
        <v>0</v>
      </c>
      <c r="E18" s="31">
        <f t="shared" ref="E18:M18" si="5">SUM(E19:E24)</f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8643742</v>
      </c>
      <c r="J18" s="31">
        <f t="shared" si="5"/>
        <v>298403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8942145</v>
      </c>
      <c r="O18" s="43">
        <f t="shared" si="1"/>
        <v>1550.8402705515089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6221116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6221116</v>
      </c>
      <c r="O19" s="47">
        <f t="shared" si="1"/>
        <v>1078.9309746791537</v>
      </c>
      <c r="P19" s="9"/>
    </row>
    <row r="20" spans="1:16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357304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357304</v>
      </c>
      <c r="O20" s="47">
        <f t="shared" si="1"/>
        <v>61.967395074575094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408723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408723</v>
      </c>
      <c r="O21" s="47">
        <f t="shared" si="1"/>
        <v>70.8850156087409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1383983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1383983</v>
      </c>
      <c r="O22" s="47">
        <f t="shared" si="1"/>
        <v>240.02480055497745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86692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86692</v>
      </c>
      <c r="O23" s="47">
        <f t="shared" si="1"/>
        <v>15.035032951786334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185924</v>
      </c>
      <c r="J24" s="46">
        <v>298403</v>
      </c>
      <c r="K24" s="46">
        <v>0</v>
      </c>
      <c r="L24" s="46">
        <v>0</v>
      </c>
      <c r="M24" s="46">
        <v>0</v>
      </c>
      <c r="N24" s="46">
        <f t="shared" si="4"/>
        <v>484327</v>
      </c>
      <c r="O24" s="47">
        <f t="shared" si="1"/>
        <v>83.997051682275412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442307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442307</v>
      </c>
      <c r="O25" s="43">
        <f t="shared" si="1"/>
        <v>76.709503988900451</v>
      </c>
      <c r="P25" s="10"/>
    </row>
    <row r="26" spans="1:16">
      <c r="A26" s="12"/>
      <c r="B26" s="44">
        <v>541</v>
      </c>
      <c r="C26" s="20" t="s">
        <v>39</v>
      </c>
      <c r="D26" s="46">
        <v>442307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442307</v>
      </c>
      <c r="O26" s="47">
        <f t="shared" si="1"/>
        <v>76.709503988900451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17239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17239</v>
      </c>
      <c r="O27" s="43">
        <f t="shared" si="1"/>
        <v>2.9897676031911202</v>
      </c>
      <c r="P27" s="10"/>
    </row>
    <row r="28" spans="1:16">
      <c r="A28" s="13"/>
      <c r="B28" s="45">
        <v>552</v>
      </c>
      <c r="C28" s="21" t="s">
        <v>41</v>
      </c>
      <c r="D28" s="46">
        <v>17239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17239</v>
      </c>
      <c r="O28" s="47">
        <f t="shared" si="1"/>
        <v>2.9897676031911202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816221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816221</v>
      </c>
      <c r="O29" s="43">
        <f t="shared" si="1"/>
        <v>141.55757891085673</v>
      </c>
      <c r="P29" s="9"/>
    </row>
    <row r="30" spans="1:16">
      <c r="A30" s="12"/>
      <c r="B30" s="44">
        <v>571</v>
      </c>
      <c r="C30" s="20" t="s">
        <v>43</v>
      </c>
      <c r="D30" s="46">
        <v>183816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183816</v>
      </c>
      <c r="O30" s="47">
        <f t="shared" si="1"/>
        <v>31.879292403746099</v>
      </c>
      <c r="P30" s="9"/>
    </row>
    <row r="31" spans="1:16">
      <c r="A31" s="12"/>
      <c r="B31" s="44">
        <v>572</v>
      </c>
      <c r="C31" s="20" t="s">
        <v>44</v>
      </c>
      <c r="D31" s="46">
        <v>152794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152794</v>
      </c>
      <c r="O31" s="47">
        <f t="shared" si="1"/>
        <v>26.49913284772806</v>
      </c>
      <c r="P31" s="9"/>
    </row>
    <row r="32" spans="1:16">
      <c r="A32" s="12"/>
      <c r="B32" s="44">
        <v>579</v>
      </c>
      <c r="C32" s="20" t="s">
        <v>45</v>
      </c>
      <c r="D32" s="46">
        <v>479611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479611</v>
      </c>
      <c r="O32" s="47">
        <f t="shared" si="1"/>
        <v>83.179153659382592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193717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825500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1019217</v>
      </c>
      <c r="O33" s="43">
        <f t="shared" si="1"/>
        <v>176.76326742976067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193717</v>
      </c>
      <c r="E34" s="46">
        <v>0</v>
      </c>
      <c r="F34" s="46">
        <v>0</v>
      </c>
      <c r="G34" s="46">
        <v>0</v>
      </c>
      <c r="H34" s="46">
        <v>0</v>
      </c>
      <c r="I34" s="46">
        <v>825500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1019217</v>
      </c>
      <c r="O34" s="47">
        <f t="shared" si="1"/>
        <v>176.76326742976067</v>
      </c>
      <c r="P34" s="9"/>
    </row>
    <row r="35" spans="1:119" ht="16.5" thickBot="1">
      <c r="A35" s="14" t="s">
        <v>10</v>
      </c>
      <c r="B35" s="23"/>
      <c r="C35" s="22"/>
      <c r="D35" s="15">
        <f>SUM(D5,D14,D18,D25,D27,D29,D33)</f>
        <v>3649447</v>
      </c>
      <c r="E35" s="15">
        <f t="shared" ref="E35:M35" si="10">SUM(E5,E14,E18,E25,E27,E29,E33)</f>
        <v>4804</v>
      </c>
      <c r="F35" s="15">
        <f t="shared" si="10"/>
        <v>193561</v>
      </c>
      <c r="G35" s="15">
        <f t="shared" si="10"/>
        <v>0</v>
      </c>
      <c r="H35" s="15">
        <f t="shared" si="10"/>
        <v>0</v>
      </c>
      <c r="I35" s="15">
        <f t="shared" si="10"/>
        <v>9469242</v>
      </c>
      <c r="J35" s="15">
        <f t="shared" si="10"/>
        <v>298403</v>
      </c>
      <c r="K35" s="15">
        <f t="shared" si="10"/>
        <v>349614</v>
      </c>
      <c r="L35" s="15">
        <f t="shared" si="10"/>
        <v>0</v>
      </c>
      <c r="M35" s="15">
        <f t="shared" si="10"/>
        <v>0</v>
      </c>
      <c r="N35" s="15">
        <f t="shared" si="4"/>
        <v>13965071</v>
      </c>
      <c r="O35" s="37">
        <f t="shared" si="1"/>
        <v>2421.9686090877558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5766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771591</v>
      </c>
      <c r="E5" s="26">
        <f t="shared" si="0"/>
        <v>0</v>
      </c>
      <c r="F5" s="26">
        <f t="shared" si="0"/>
        <v>153343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328840</v>
      </c>
      <c r="L5" s="26">
        <f t="shared" si="0"/>
        <v>0</v>
      </c>
      <c r="M5" s="26">
        <f t="shared" si="0"/>
        <v>0</v>
      </c>
      <c r="N5" s="27">
        <f>SUM(D5:M5)</f>
        <v>1253774</v>
      </c>
      <c r="O5" s="32">
        <f t="shared" ref="O5:O35" si="1">(N5/O$37)</f>
        <v>213.80866302864939</v>
      </c>
      <c r="P5" s="6"/>
    </row>
    <row r="6" spans="1:133">
      <c r="A6" s="12"/>
      <c r="B6" s="44">
        <v>511</v>
      </c>
      <c r="C6" s="20" t="s">
        <v>19</v>
      </c>
      <c r="D6" s="46">
        <v>24413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24413</v>
      </c>
      <c r="O6" s="47">
        <f t="shared" si="1"/>
        <v>4.163199181446112</v>
      </c>
      <c r="P6" s="9"/>
    </row>
    <row r="7" spans="1:133">
      <c r="A7" s="12"/>
      <c r="B7" s="44">
        <v>512</v>
      </c>
      <c r="C7" s="20" t="s">
        <v>20</v>
      </c>
      <c r="D7" s="46">
        <v>219372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219372</v>
      </c>
      <c r="O7" s="47">
        <f t="shared" si="1"/>
        <v>37.409959072305597</v>
      </c>
      <c r="P7" s="9"/>
    </row>
    <row r="8" spans="1:133">
      <c r="A8" s="12"/>
      <c r="B8" s="44">
        <v>513</v>
      </c>
      <c r="C8" s="20" t="s">
        <v>21</v>
      </c>
      <c r="D8" s="46">
        <v>352640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352640</v>
      </c>
      <c r="O8" s="47">
        <f t="shared" si="1"/>
        <v>60.136425648021827</v>
      </c>
      <c r="P8" s="9"/>
    </row>
    <row r="9" spans="1:133">
      <c r="A9" s="12"/>
      <c r="B9" s="44">
        <v>514</v>
      </c>
      <c r="C9" s="20" t="s">
        <v>22</v>
      </c>
      <c r="D9" s="46">
        <v>48624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48624</v>
      </c>
      <c r="O9" s="47">
        <f t="shared" si="1"/>
        <v>8.2919508867667115</v>
      </c>
      <c r="P9" s="9"/>
    </row>
    <row r="10" spans="1:133">
      <c r="A10" s="12"/>
      <c r="B10" s="44">
        <v>515</v>
      </c>
      <c r="C10" s="20" t="s">
        <v>23</v>
      </c>
      <c r="D10" s="46">
        <v>8581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8581</v>
      </c>
      <c r="O10" s="47">
        <f t="shared" si="1"/>
        <v>1.4633356070941337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153343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153343</v>
      </c>
      <c r="O11" s="47">
        <f t="shared" si="1"/>
        <v>26.149897680763985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328840</v>
      </c>
      <c r="L12" s="46">
        <v>0</v>
      </c>
      <c r="M12" s="46">
        <v>0</v>
      </c>
      <c r="N12" s="46">
        <f t="shared" si="2"/>
        <v>328840</v>
      </c>
      <c r="O12" s="47">
        <f t="shared" si="1"/>
        <v>56.077762619372443</v>
      </c>
      <c r="P12" s="9"/>
    </row>
    <row r="13" spans="1:133">
      <c r="A13" s="12"/>
      <c r="B13" s="44">
        <v>519</v>
      </c>
      <c r="C13" s="20" t="s">
        <v>26</v>
      </c>
      <c r="D13" s="46">
        <v>117961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117961</v>
      </c>
      <c r="O13" s="47">
        <f t="shared" si="1"/>
        <v>20.116132332878582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1762843</v>
      </c>
      <c r="E14" s="31">
        <f t="shared" si="3"/>
        <v>13717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1776560</v>
      </c>
      <c r="O14" s="43">
        <f t="shared" si="1"/>
        <v>302.96043656207365</v>
      </c>
      <c r="P14" s="10"/>
    </row>
    <row r="15" spans="1:133">
      <c r="A15" s="12"/>
      <c r="B15" s="44">
        <v>521</v>
      </c>
      <c r="C15" s="20" t="s">
        <v>28</v>
      </c>
      <c r="D15" s="46">
        <v>1215150</v>
      </c>
      <c r="E15" s="46">
        <v>13717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1228867</v>
      </c>
      <c r="O15" s="47">
        <f t="shared" si="1"/>
        <v>209.5612210095498</v>
      </c>
      <c r="P15" s="9"/>
    </row>
    <row r="16" spans="1:133">
      <c r="A16" s="12"/>
      <c r="B16" s="44">
        <v>522</v>
      </c>
      <c r="C16" s="20" t="s">
        <v>29</v>
      </c>
      <c r="D16" s="46">
        <v>437330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437330</v>
      </c>
      <c r="O16" s="47">
        <f t="shared" si="1"/>
        <v>74.578785811732601</v>
      </c>
      <c r="P16" s="9"/>
    </row>
    <row r="17" spans="1:16">
      <c r="A17" s="12"/>
      <c r="B17" s="44">
        <v>524</v>
      </c>
      <c r="C17" s="20" t="s">
        <v>30</v>
      </c>
      <c r="D17" s="46">
        <v>110363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110363</v>
      </c>
      <c r="O17" s="47">
        <f t="shared" si="1"/>
        <v>18.820429740791269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SUM(D19:D24)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7097772</v>
      </c>
      <c r="J18" s="31">
        <f t="shared" si="5"/>
        <v>304738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7402510</v>
      </c>
      <c r="O18" s="43">
        <f t="shared" si="1"/>
        <v>1262.3652796725785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4856157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4856157</v>
      </c>
      <c r="O19" s="47">
        <f t="shared" si="1"/>
        <v>828.13045702592092</v>
      </c>
      <c r="P19" s="9"/>
    </row>
    <row r="20" spans="1:16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349509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349509</v>
      </c>
      <c r="O20" s="47">
        <f t="shared" si="1"/>
        <v>59.602489768076396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366553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366553</v>
      </c>
      <c r="O21" s="47">
        <f t="shared" si="1"/>
        <v>62.509038199181447</v>
      </c>
      <c r="P21" s="9"/>
    </row>
    <row r="22" spans="1:16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1231534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1231534</v>
      </c>
      <c r="O22" s="47">
        <f t="shared" si="1"/>
        <v>210.01603001364256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92456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92456</v>
      </c>
      <c r="O23" s="47">
        <f t="shared" si="1"/>
        <v>15.766712141882675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201563</v>
      </c>
      <c r="J24" s="46">
        <v>304738</v>
      </c>
      <c r="K24" s="46">
        <v>0</v>
      </c>
      <c r="L24" s="46">
        <v>0</v>
      </c>
      <c r="M24" s="46">
        <v>0</v>
      </c>
      <c r="N24" s="46">
        <f t="shared" si="4"/>
        <v>506301</v>
      </c>
      <c r="O24" s="47">
        <f t="shared" si="1"/>
        <v>86.340552523874493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336230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336230</v>
      </c>
      <c r="O25" s="43">
        <f t="shared" si="1"/>
        <v>57.33799454297408</v>
      </c>
      <c r="P25" s="10"/>
    </row>
    <row r="26" spans="1:16">
      <c r="A26" s="12"/>
      <c r="B26" s="44">
        <v>541</v>
      </c>
      <c r="C26" s="20" t="s">
        <v>39</v>
      </c>
      <c r="D26" s="46">
        <v>336230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336230</v>
      </c>
      <c r="O26" s="47">
        <f t="shared" si="1"/>
        <v>57.33799454297408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16770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16770</v>
      </c>
      <c r="O27" s="43">
        <f t="shared" si="1"/>
        <v>2.8598226466575718</v>
      </c>
      <c r="P27" s="10"/>
    </row>
    <row r="28" spans="1:16">
      <c r="A28" s="13"/>
      <c r="B28" s="45">
        <v>552</v>
      </c>
      <c r="C28" s="21" t="s">
        <v>41</v>
      </c>
      <c r="D28" s="46">
        <v>16770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16770</v>
      </c>
      <c r="O28" s="47">
        <f t="shared" si="1"/>
        <v>2.8598226466575718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SUM(D30:D32)</f>
        <v>897256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897256</v>
      </c>
      <c r="O29" s="43">
        <f t="shared" si="1"/>
        <v>153.01091405184175</v>
      </c>
      <c r="P29" s="9"/>
    </row>
    <row r="30" spans="1:16">
      <c r="A30" s="12"/>
      <c r="B30" s="44">
        <v>571</v>
      </c>
      <c r="C30" s="20" t="s">
        <v>43</v>
      </c>
      <c r="D30" s="46">
        <v>191786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191786</v>
      </c>
      <c r="O30" s="47">
        <f t="shared" si="1"/>
        <v>32.705661664392906</v>
      </c>
      <c r="P30" s="9"/>
    </row>
    <row r="31" spans="1:16">
      <c r="A31" s="12"/>
      <c r="B31" s="44">
        <v>572</v>
      </c>
      <c r="C31" s="20" t="s">
        <v>44</v>
      </c>
      <c r="D31" s="46">
        <v>180118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180118</v>
      </c>
      <c r="O31" s="47">
        <f t="shared" si="1"/>
        <v>30.715893587994543</v>
      </c>
      <c r="P31" s="9"/>
    </row>
    <row r="32" spans="1:16">
      <c r="A32" s="12"/>
      <c r="B32" s="44">
        <v>579</v>
      </c>
      <c r="C32" s="20" t="s">
        <v>45</v>
      </c>
      <c r="D32" s="46">
        <v>525352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525352</v>
      </c>
      <c r="O32" s="47">
        <f t="shared" si="1"/>
        <v>89.589358799454303</v>
      </c>
      <c r="P32" s="9"/>
    </row>
    <row r="33" spans="1:119" ht="15.75">
      <c r="A33" s="28" t="s">
        <v>47</v>
      </c>
      <c r="B33" s="29"/>
      <c r="C33" s="30"/>
      <c r="D33" s="31">
        <f t="shared" ref="D33:M33" si="9">SUM(D34:D34)</f>
        <v>152061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825500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977561</v>
      </c>
      <c r="O33" s="43">
        <f t="shared" si="1"/>
        <v>166.70549113233287</v>
      </c>
      <c r="P33" s="9"/>
    </row>
    <row r="34" spans="1:119" ht="15.75" thickBot="1">
      <c r="A34" s="12"/>
      <c r="B34" s="44">
        <v>581</v>
      </c>
      <c r="C34" s="20" t="s">
        <v>46</v>
      </c>
      <c r="D34" s="46">
        <v>152061</v>
      </c>
      <c r="E34" s="46">
        <v>0</v>
      </c>
      <c r="F34" s="46">
        <v>0</v>
      </c>
      <c r="G34" s="46">
        <v>0</v>
      </c>
      <c r="H34" s="46">
        <v>0</v>
      </c>
      <c r="I34" s="46">
        <v>825500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977561</v>
      </c>
      <c r="O34" s="47">
        <f t="shared" si="1"/>
        <v>166.70549113233287</v>
      </c>
      <c r="P34" s="9"/>
    </row>
    <row r="35" spans="1:119" ht="16.5" thickBot="1">
      <c r="A35" s="14" t="s">
        <v>10</v>
      </c>
      <c r="B35" s="23"/>
      <c r="C35" s="22"/>
      <c r="D35" s="15">
        <f>SUM(D5,D14,D18,D25,D27,D29,D33)</f>
        <v>3936751</v>
      </c>
      <c r="E35" s="15">
        <f t="shared" ref="E35:M35" si="10">SUM(E5,E14,E18,E25,E27,E29,E33)</f>
        <v>13717</v>
      </c>
      <c r="F35" s="15">
        <f t="shared" si="10"/>
        <v>153343</v>
      </c>
      <c r="G35" s="15">
        <f t="shared" si="10"/>
        <v>0</v>
      </c>
      <c r="H35" s="15">
        <f t="shared" si="10"/>
        <v>0</v>
      </c>
      <c r="I35" s="15">
        <f t="shared" si="10"/>
        <v>7923272</v>
      </c>
      <c r="J35" s="15">
        <f t="shared" si="10"/>
        <v>304738</v>
      </c>
      <c r="K35" s="15">
        <f t="shared" si="10"/>
        <v>328840</v>
      </c>
      <c r="L35" s="15">
        <f t="shared" si="10"/>
        <v>0</v>
      </c>
      <c r="M35" s="15">
        <f t="shared" si="10"/>
        <v>0</v>
      </c>
      <c r="N35" s="15">
        <f t="shared" si="4"/>
        <v>12660661</v>
      </c>
      <c r="O35" s="37">
        <f t="shared" si="1"/>
        <v>2159.0486016371078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60</v>
      </c>
      <c r="M37" s="93"/>
      <c r="N37" s="93"/>
      <c r="O37" s="41">
        <v>5864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946234</v>
      </c>
      <c r="E5" s="26">
        <f t="shared" si="0"/>
        <v>0</v>
      </c>
      <c r="F5" s="26">
        <f t="shared" si="0"/>
        <v>149835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254521</v>
      </c>
      <c r="L5" s="26">
        <f t="shared" si="0"/>
        <v>0</v>
      </c>
      <c r="M5" s="26">
        <f t="shared" si="0"/>
        <v>0</v>
      </c>
      <c r="N5" s="27">
        <f>SUM(D5:M5)</f>
        <v>1350590</v>
      </c>
      <c r="O5" s="32">
        <f t="shared" ref="O5:O36" si="1">(N5/O$38)</f>
        <v>225.58710539502255</v>
      </c>
      <c r="P5" s="6"/>
    </row>
    <row r="6" spans="1:133">
      <c r="A6" s="12"/>
      <c r="B6" s="44">
        <v>511</v>
      </c>
      <c r="C6" s="20" t="s">
        <v>19</v>
      </c>
      <c r="D6" s="46">
        <v>24901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24901</v>
      </c>
      <c r="O6" s="47">
        <f t="shared" si="1"/>
        <v>4.15917821947553</v>
      </c>
      <c r="P6" s="9"/>
    </row>
    <row r="7" spans="1:133">
      <c r="A7" s="12"/>
      <c r="B7" s="44">
        <v>512</v>
      </c>
      <c r="C7" s="20" t="s">
        <v>20</v>
      </c>
      <c r="D7" s="46">
        <v>267734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267734</v>
      </c>
      <c r="O7" s="47">
        <f t="shared" si="1"/>
        <v>44.719224987472856</v>
      </c>
      <c r="P7" s="9"/>
    </row>
    <row r="8" spans="1:133">
      <c r="A8" s="12"/>
      <c r="B8" s="44">
        <v>513</v>
      </c>
      <c r="C8" s="20" t="s">
        <v>21</v>
      </c>
      <c r="D8" s="46">
        <v>442214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32605</v>
      </c>
      <c r="L8" s="46">
        <v>0</v>
      </c>
      <c r="M8" s="46">
        <v>0</v>
      </c>
      <c r="N8" s="46">
        <f t="shared" si="2"/>
        <v>474819</v>
      </c>
      <c r="O8" s="47">
        <f t="shared" si="1"/>
        <v>79.308334725238012</v>
      </c>
      <c r="P8" s="9"/>
    </row>
    <row r="9" spans="1:133">
      <c r="A9" s="12"/>
      <c r="B9" s="44">
        <v>514</v>
      </c>
      <c r="C9" s="20" t="s">
        <v>22</v>
      </c>
      <c r="D9" s="46">
        <v>77874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77874</v>
      </c>
      <c r="O9" s="47">
        <f t="shared" si="1"/>
        <v>13.007182228161016</v>
      </c>
      <c r="P9" s="9"/>
    </row>
    <row r="10" spans="1:133">
      <c r="A10" s="12"/>
      <c r="B10" s="44">
        <v>515</v>
      </c>
      <c r="C10" s="20" t="s">
        <v>23</v>
      </c>
      <c r="D10" s="46">
        <v>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848</v>
      </c>
      <c r="O10" s="47">
        <f t="shared" si="1"/>
        <v>0.14164022047770169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149835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149835</v>
      </c>
      <c r="O11" s="47">
        <f t="shared" si="1"/>
        <v>25.026724569901454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221916</v>
      </c>
      <c r="L12" s="46">
        <v>0</v>
      </c>
      <c r="M12" s="46">
        <v>0</v>
      </c>
      <c r="N12" s="46">
        <f t="shared" si="2"/>
        <v>221916</v>
      </c>
      <c r="O12" s="47">
        <f t="shared" si="1"/>
        <v>37.066310339067982</v>
      </c>
      <c r="P12" s="9"/>
    </row>
    <row r="13" spans="1:133">
      <c r="A13" s="12"/>
      <c r="B13" s="44">
        <v>519</v>
      </c>
      <c r="C13" s="20" t="s">
        <v>26</v>
      </c>
      <c r="D13" s="46">
        <v>132663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132663</v>
      </c>
      <c r="O13" s="47">
        <f t="shared" si="1"/>
        <v>22.158510105227993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1559934</v>
      </c>
      <c r="E14" s="31">
        <f t="shared" si="3"/>
        <v>8967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6" si="4">SUM(D14:M14)</f>
        <v>1568901</v>
      </c>
      <c r="O14" s="43">
        <f t="shared" si="1"/>
        <v>262.05127776849844</v>
      </c>
      <c r="P14" s="10"/>
    </row>
    <row r="15" spans="1:133">
      <c r="A15" s="12"/>
      <c r="B15" s="44">
        <v>521</v>
      </c>
      <c r="C15" s="20" t="s">
        <v>28</v>
      </c>
      <c r="D15" s="46">
        <v>1265142</v>
      </c>
      <c r="E15" s="46">
        <v>8967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1274109</v>
      </c>
      <c r="O15" s="47">
        <f t="shared" si="1"/>
        <v>212.81259395356605</v>
      </c>
      <c r="P15" s="9"/>
    </row>
    <row r="16" spans="1:133">
      <c r="A16" s="12"/>
      <c r="B16" s="44">
        <v>522</v>
      </c>
      <c r="C16" s="20" t="s">
        <v>29</v>
      </c>
      <c r="D16" s="46">
        <v>197172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197172</v>
      </c>
      <c r="O16" s="47">
        <f t="shared" si="1"/>
        <v>32.933355603808252</v>
      </c>
      <c r="P16" s="9"/>
    </row>
    <row r="17" spans="1:16">
      <c r="A17" s="12"/>
      <c r="B17" s="44">
        <v>524</v>
      </c>
      <c r="C17" s="20" t="s">
        <v>30</v>
      </c>
      <c r="D17" s="46">
        <v>97620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97620</v>
      </c>
      <c r="O17" s="47">
        <f t="shared" si="1"/>
        <v>16.305328211124102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SUM(D19:D24)</f>
        <v>0</v>
      </c>
      <c r="E18" s="31">
        <f t="shared" si="5"/>
        <v>34000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7179502</v>
      </c>
      <c r="J18" s="31">
        <f t="shared" si="5"/>
        <v>87952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7301454</v>
      </c>
      <c r="O18" s="43">
        <f t="shared" si="1"/>
        <v>1219.5513612827795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5157961</v>
      </c>
      <c r="J19" s="46">
        <v>87952</v>
      </c>
      <c r="K19" s="46">
        <v>0</v>
      </c>
      <c r="L19" s="46">
        <v>0</v>
      </c>
      <c r="M19" s="46">
        <v>0</v>
      </c>
      <c r="N19" s="46">
        <f t="shared" si="4"/>
        <v>5245913</v>
      </c>
      <c r="O19" s="47">
        <f t="shared" si="1"/>
        <v>876.21730415901118</v>
      </c>
      <c r="P19" s="9"/>
    </row>
    <row r="20" spans="1:16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285916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285916</v>
      </c>
      <c r="O20" s="47">
        <f t="shared" si="1"/>
        <v>47.756138299649237</v>
      </c>
      <c r="P20" s="9"/>
    </row>
    <row r="21" spans="1:16">
      <c r="A21" s="12"/>
      <c r="B21" s="44">
        <v>533</v>
      </c>
      <c r="C21" s="20" t="s">
        <v>56</v>
      </c>
      <c r="D21" s="46">
        <v>0</v>
      </c>
      <c r="E21" s="46">
        <v>17000</v>
      </c>
      <c r="F21" s="46">
        <v>0</v>
      </c>
      <c r="G21" s="46">
        <v>0</v>
      </c>
      <c r="H21" s="46">
        <v>0</v>
      </c>
      <c r="I21" s="46">
        <v>260632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277632</v>
      </c>
      <c r="O21" s="47">
        <f t="shared" si="1"/>
        <v>46.372473693001503</v>
      </c>
      <c r="P21" s="9"/>
    </row>
    <row r="22" spans="1:16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303722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303722</v>
      </c>
      <c r="O22" s="47">
        <f t="shared" si="1"/>
        <v>50.730248872557205</v>
      </c>
      <c r="P22" s="9"/>
    </row>
    <row r="23" spans="1:16">
      <c r="A23" s="12"/>
      <c r="B23" s="44">
        <v>535</v>
      </c>
      <c r="C23" s="20" t="s">
        <v>57</v>
      </c>
      <c r="D23" s="46">
        <v>0</v>
      </c>
      <c r="E23" s="46">
        <v>17000</v>
      </c>
      <c r="F23" s="46">
        <v>0</v>
      </c>
      <c r="G23" s="46">
        <v>0</v>
      </c>
      <c r="H23" s="46">
        <v>0</v>
      </c>
      <c r="I23" s="46">
        <v>1069681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1086681</v>
      </c>
      <c r="O23" s="47">
        <f t="shared" si="1"/>
        <v>181.5067646567563</v>
      </c>
      <c r="P23" s="9"/>
    </row>
    <row r="24" spans="1:16">
      <c r="A24" s="12"/>
      <c r="B24" s="44">
        <v>537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101590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101590</v>
      </c>
      <c r="O24" s="47">
        <f t="shared" si="1"/>
        <v>16.968431601803907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270850</v>
      </c>
      <c r="E25" s="31">
        <f t="shared" si="6"/>
        <v>12050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168164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451064</v>
      </c>
      <c r="O25" s="43">
        <f t="shared" si="1"/>
        <v>75.340571237681644</v>
      </c>
      <c r="P25" s="10"/>
    </row>
    <row r="26" spans="1:16">
      <c r="A26" s="12"/>
      <c r="B26" s="44">
        <v>541</v>
      </c>
      <c r="C26" s="20" t="s">
        <v>39</v>
      </c>
      <c r="D26" s="46">
        <v>270850</v>
      </c>
      <c r="E26" s="46">
        <v>12050</v>
      </c>
      <c r="F26" s="46">
        <v>0</v>
      </c>
      <c r="G26" s="46">
        <v>0</v>
      </c>
      <c r="H26" s="46">
        <v>0</v>
      </c>
      <c r="I26" s="46">
        <v>0</v>
      </c>
      <c r="J26" s="46">
        <v>168164</v>
      </c>
      <c r="K26" s="46">
        <v>0</v>
      </c>
      <c r="L26" s="46">
        <v>0</v>
      </c>
      <c r="M26" s="46">
        <v>0</v>
      </c>
      <c r="N26" s="46">
        <f t="shared" si="4"/>
        <v>451064</v>
      </c>
      <c r="O26" s="47">
        <f t="shared" si="1"/>
        <v>75.340571237681644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28750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28750</v>
      </c>
      <c r="O27" s="43">
        <f t="shared" si="1"/>
        <v>4.8020711541673622</v>
      </c>
      <c r="P27" s="10"/>
    </row>
    <row r="28" spans="1:16">
      <c r="A28" s="13"/>
      <c r="B28" s="45">
        <v>552</v>
      </c>
      <c r="C28" s="21" t="s">
        <v>41</v>
      </c>
      <c r="D28" s="46">
        <v>28750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28750</v>
      </c>
      <c r="O28" s="47">
        <f t="shared" si="1"/>
        <v>4.8020711541673622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811911</v>
      </c>
      <c r="E29" s="31">
        <f t="shared" si="8"/>
        <v>83737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199629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1095277</v>
      </c>
      <c r="O29" s="43">
        <f t="shared" si="1"/>
        <v>182.94254217471189</v>
      </c>
      <c r="P29" s="9"/>
    </row>
    <row r="30" spans="1:16">
      <c r="A30" s="12"/>
      <c r="B30" s="44">
        <v>571</v>
      </c>
      <c r="C30" s="20" t="s">
        <v>43</v>
      </c>
      <c r="D30" s="46">
        <v>166632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166632</v>
      </c>
      <c r="O30" s="47">
        <f t="shared" si="1"/>
        <v>27.832303323868381</v>
      </c>
      <c r="P30" s="9"/>
    </row>
    <row r="31" spans="1:16">
      <c r="A31" s="12"/>
      <c r="B31" s="44">
        <v>572</v>
      </c>
      <c r="C31" s="20" t="s">
        <v>44</v>
      </c>
      <c r="D31" s="46">
        <v>644926</v>
      </c>
      <c r="E31" s="46">
        <v>83597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728523</v>
      </c>
      <c r="O31" s="47">
        <f t="shared" si="1"/>
        <v>121.68414898947719</v>
      </c>
      <c r="P31" s="9"/>
    </row>
    <row r="32" spans="1:16">
      <c r="A32" s="12"/>
      <c r="B32" s="44">
        <v>578</v>
      </c>
      <c r="C32" s="20" t="s">
        <v>75</v>
      </c>
      <c r="D32" s="46">
        <v>353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353</v>
      </c>
      <c r="O32" s="47">
        <f t="shared" si="1"/>
        <v>5.896108234508101E-2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140</v>
      </c>
      <c r="F33" s="46">
        <v>0</v>
      </c>
      <c r="G33" s="46">
        <v>0</v>
      </c>
      <c r="H33" s="46">
        <v>0</v>
      </c>
      <c r="I33" s="46">
        <v>199629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199769</v>
      </c>
      <c r="O33" s="47">
        <f t="shared" si="1"/>
        <v>33.367128779021215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SUM(D35:D35)</f>
        <v>147438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845330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992768</v>
      </c>
      <c r="O34" s="43">
        <f t="shared" si="1"/>
        <v>165.82061132453649</v>
      </c>
      <c r="P34" s="9"/>
    </row>
    <row r="35" spans="1:119" ht="15.75" thickBot="1">
      <c r="A35" s="12"/>
      <c r="B35" s="44">
        <v>581</v>
      </c>
      <c r="C35" s="20" t="s">
        <v>46</v>
      </c>
      <c r="D35" s="46">
        <v>147438</v>
      </c>
      <c r="E35" s="46">
        <v>0</v>
      </c>
      <c r="F35" s="46">
        <v>0</v>
      </c>
      <c r="G35" s="46">
        <v>0</v>
      </c>
      <c r="H35" s="46">
        <v>0</v>
      </c>
      <c r="I35" s="46">
        <v>845330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992768</v>
      </c>
      <c r="O35" s="47">
        <f t="shared" si="1"/>
        <v>165.82061132453649</v>
      </c>
      <c r="P35" s="9"/>
    </row>
    <row r="36" spans="1:119" ht="16.5" thickBot="1">
      <c r="A36" s="14" t="s">
        <v>10</v>
      </c>
      <c r="B36" s="23"/>
      <c r="C36" s="22"/>
      <c r="D36" s="15">
        <f>SUM(D5,D14,D18,D25,D27,D29,D34)</f>
        <v>3765117</v>
      </c>
      <c r="E36" s="15">
        <f t="shared" ref="E36:M36" si="10">SUM(E5,E14,E18,E25,E27,E29,E34)</f>
        <v>138754</v>
      </c>
      <c r="F36" s="15">
        <f t="shared" si="10"/>
        <v>149835</v>
      </c>
      <c r="G36" s="15">
        <f t="shared" si="10"/>
        <v>0</v>
      </c>
      <c r="H36" s="15">
        <f t="shared" si="10"/>
        <v>0</v>
      </c>
      <c r="I36" s="15">
        <f t="shared" si="10"/>
        <v>8224461</v>
      </c>
      <c r="J36" s="15">
        <f t="shared" si="10"/>
        <v>256116</v>
      </c>
      <c r="K36" s="15">
        <f t="shared" si="10"/>
        <v>254521</v>
      </c>
      <c r="L36" s="15">
        <f t="shared" si="10"/>
        <v>0</v>
      </c>
      <c r="M36" s="15">
        <f t="shared" si="10"/>
        <v>0</v>
      </c>
      <c r="N36" s="15">
        <f t="shared" si="4"/>
        <v>12788804</v>
      </c>
      <c r="O36" s="37">
        <f t="shared" si="1"/>
        <v>2136.0955403373978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76</v>
      </c>
      <c r="M38" s="93"/>
      <c r="N38" s="93"/>
      <c r="O38" s="41">
        <v>5987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1287794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538651</v>
      </c>
      <c r="L5" s="26">
        <f t="shared" si="0"/>
        <v>0</v>
      </c>
      <c r="M5" s="26">
        <f t="shared" si="0"/>
        <v>178655</v>
      </c>
      <c r="N5" s="26">
        <f t="shared" si="0"/>
        <v>0</v>
      </c>
      <c r="O5" s="27">
        <f>SUM(D5:N5)</f>
        <v>2005100</v>
      </c>
      <c r="P5" s="32">
        <f t="shared" ref="P5:P35" si="1">(O5/P$37)</f>
        <v>392.61797532798118</v>
      </c>
      <c r="Q5" s="6"/>
    </row>
    <row r="6" spans="1:134">
      <c r="A6" s="12"/>
      <c r="B6" s="44">
        <v>511</v>
      </c>
      <c r="C6" s="20" t="s">
        <v>19</v>
      </c>
      <c r="D6" s="46">
        <v>71981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71981</v>
      </c>
      <c r="P6" s="47">
        <f t="shared" si="1"/>
        <v>14.09457607205796</v>
      </c>
      <c r="Q6" s="9"/>
    </row>
    <row r="7" spans="1:134">
      <c r="A7" s="12"/>
      <c r="B7" s="44">
        <v>512</v>
      </c>
      <c r="C7" s="20" t="s">
        <v>20</v>
      </c>
      <c r="D7" s="46">
        <v>380300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380300</v>
      </c>
      <c r="P7" s="47">
        <f t="shared" si="1"/>
        <v>74.466418641080864</v>
      </c>
      <c r="Q7" s="9"/>
    </row>
    <row r="8" spans="1:134">
      <c r="A8" s="12"/>
      <c r="B8" s="44">
        <v>513</v>
      </c>
      <c r="C8" s="20" t="s">
        <v>21</v>
      </c>
      <c r="D8" s="46">
        <v>429545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178655</v>
      </c>
      <c r="N8" s="46">
        <v>0</v>
      </c>
      <c r="O8" s="46">
        <f t="shared" si="2"/>
        <v>608200</v>
      </c>
      <c r="P8" s="47">
        <f t="shared" si="1"/>
        <v>119.09144311729</v>
      </c>
      <c r="Q8" s="9"/>
    </row>
    <row r="9" spans="1:134">
      <c r="A9" s="12"/>
      <c r="B9" s="44">
        <v>514</v>
      </c>
      <c r="C9" s="20" t="s">
        <v>22</v>
      </c>
      <c r="D9" s="46">
        <v>51551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51551</v>
      </c>
      <c r="P9" s="47">
        <f t="shared" si="1"/>
        <v>10.094184452711964</v>
      </c>
      <c r="Q9" s="9"/>
    </row>
    <row r="10" spans="1:134">
      <c r="A10" s="12"/>
      <c r="B10" s="44">
        <v>515</v>
      </c>
      <c r="C10" s="20" t="s">
        <v>23</v>
      </c>
      <c r="D10" s="46">
        <v>137461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137461</v>
      </c>
      <c r="P10" s="47">
        <f t="shared" si="1"/>
        <v>26.916193459956922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538651</v>
      </c>
      <c r="L11" s="46">
        <v>0</v>
      </c>
      <c r="M11" s="46">
        <v>0</v>
      </c>
      <c r="N11" s="46">
        <v>0</v>
      </c>
      <c r="O11" s="46">
        <f t="shared" si="2"/>
        <v>538651</v>
      </c>
      <c r="P11" s="47">
        <f t="shared" si="1"/>
        <v>105.47307616996279</v>
      </c>
      <c r="Q11" s="9"/>
    </row>
    <row r="12" spans="1:134">
      <c r="A12" s="12"/>
      <c r="B12" s="44">
        <v>519</v>
      </c>
      <c r="C12" s="20" t="s">
        <v>26</v>
      </c>
      <c r="D12" s="46">
        <v>216956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216956</v>
      </c>
      <c r="P12" s="47">
        <f t="shared" si="1"/>
        <v>42.482083414920695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SUM(D14:D16)</f>
        <v>1394590</v>
      </c>
      <c r="E13" s="31">
        <f t="shared" si="3"/>
        <v>300758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5" si="4">SUM(D13:N13)</f>
        <v>1695348</v>
      </c>
      <c r="P13" s="43">
        <f t="shared" si="1"/>
        <v>331.96553749755236</v>
      </c>
      <c r="Q13" s="10"/>
    </row>
    <row r="14" spans="1:134">
      <c r="A14" s="12"/>
      <c r="B14" s="44">
        <v>521</v>
      </c>
      <c r="C14" s="20" t="s">
        <v>28</v>
      </c>
      <c r="D14" s="46">
        <v>1299364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1299364</v>
      </c>
      <c r="P14" s="47">
        <f t="shared" si="1"/>
        <v>254.42803994517328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300758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300758</v>
      </c>
      <c r="P15" s="47">
        <f t="shared" si="1"/>
        <v>58.891325631486197</v>
      </c>
      <c r="Q15" s="9"/>
    </row>
    <row r="16" spans="1:134">
      <c r="A16" s="12"/>
      <c r="B16" s="44">
        <v>524</v>
      </c>
      <c r="C16" s="20" t="s">
        <v>30</v>
      </c>
      <c r="D16" s="46">
        <v>95226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95226</v>
      </c>
      <c r="P16" s="47">
        <f t="shared" si="1"/>
        <v>18.646171920892893</v>
      </c>
      <c r="Q16" s="9"/>
    </row>
    <row r="17" spans="1:17" ht="15.75">
      <c r="A17" s="28" t="s">
        <v>31</v>
      </c>
      <c r="B17" s="29"/>
      <c r="C17" s="30"/>
      <c r="D17" s="31">
        <f t="shared" ref="D17:N17" si="5">SUM(D18:D23)</f>
        <v>0</v>
      </c>
      <c r="E17" s="31">
        <f t="shared" si="5"/>
        <v>530508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7530108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8060616</v>
      </c>
      <c r="P17" s="43">
        <f t="shared" si="1"/>
        <v>1578.3465831212061</v>
      </c>
      <c r="Q17" s="10"/>
    </row>
    <row r="18" spans="1:17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4750826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4750826</v>
      </c>
      <c r="P18" s="47">
        <f t="shared" si="1"/>
        <v>930.2576855296652</v>
      </c>
      <c r="Q18" s="9"/>
    </row>
    <row r="19" spans="1:17">
      <c r="A19" s="12"/>
      <c r="B19" s="44">
        <v>533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735424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735424</v>
      </c>
      <c r="P19" s="47">
        <f t="shared" si="1"/>
        <v>144.00313295476798</v>
      </c>
      <c r="Q19" s="9"/>
    </row>
    <row r="20" spans="1:17">
      <c r="A20" s="12"/>
      <c r="B20" s="44">
        <v>534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529925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529925</v>
      </c>
      <c r="P20" s="47">
        <f t="shared" si="1"/>
        <v>103.76444096338359</v>
      </c>
      <c r="Q20" s="9"/>
    </row>
    <row r="21" spans="1:17">
      <c r="A21" s="12"/>
      <c r="B21" s="44">
        <v>535</v>
      </c>
      <c r="C21" s="20" t="s">
        <v>57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1233241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1233241</v>
      </c>
      <c r="P21" s="47">
        <f t="shared" si="1"/>
        <v>241.48051693753672</v>
      </c>
      <c r="Q21" s="9"/>
    </row>
    <row r="22" spans="1:17">
      <c r="A22" s="12"/>
      <c r="B22" s="44">
        <v>538</v>
      </c>
      <c r="C22" s="20" t="s">
        <v>36</v>
      </c>
      <c r="D22" s="46">
        <v>0</v>
      </c>
      <c r="E22" s="46">
        <v>530508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530508</v>
      </c>
      <c r="P22" s="47">
        <f t="shared" si="1"/>
        <v>103.87859800274134</v>
      </c>
      <c r="Q22" s="9"/>
    </row>
    <row r="23" spans="1:17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280692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280692</v>
      </c>
      <c r="P23" s="47">
        <f t="shared" si="1"/>
        <v>54.962208733111417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SUM(D25:D25)</f>
        <v>536404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4"/>
        <v>536404</v>
      </c>
      <c r="P24" s="43">
        <f t="shared" si="1"/>
        <v>105.03309183473664</v>
      </c>
      <c r="Q24" s="10"/>
    </row>
    <row r="25" spans="1:17">
      <c r="A25" s="12"/>
      <c r="B25" s="44">
        <v>541</v>
      </c>
      <c r="C25" s="20" t="s">
        <v>39</v>
      </c>
      <c r="D25" s="46">
        <v>536404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536404</v>
      </c>
      <c r="P25" s="47">
        <f t="shared" si="1"/>
        <v>105.03309183473664</v>
      </c>
      <c r="Q25" s="9"/>
    </row>
    <row r="26" spans="1:17" ht="15.75">
      <c r="A26" s="28" t="s">
        <v>40</v>
      </c>
      <c r="B26" s="29"/>
      <c r="C26" s="30"/>
      <c r="D26" s="31">
        <f t="shared" ref="D26:N26" si="7">SUM(D27:D27)</f>
        <v>0</v>
      </c>
      <c r="E26" s="31">
        <f t="shared" si="7"/>
        <v>74311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4"/>
        <v>74311</v>
      </c>
      <c r="P26" s="43">
        <f t="shared" si="1"/>
        <v>14.550812610142941</v>
      </c>
      <c r="Q26" s="10"/>
    </row>
    <row r="27" spans="1:17">
      <c r="A27" s="13"/>
      <c r="B27" s="45">
        <v>559</v>
      </c>
      <c r="C27" s="21" t="s">
        <v>62</v>
      </c>
      <c r="D27" s="46">
        <v>0</v>
      </c>
      <c r="E27" s="46">
        <v>74311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74311</v>
      </c>
      <c r="P27" s="47">
        <f t="shared" si="1"/>
        <v>14.550812610142941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SUM(D29:D32)</f>
        <v>974382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4"/>
        <v>974382</v>
      </c>
      <c r="P28" s="43">
        <f t="shared" si="1"/>
        <v>190.79342079498727</v>
      </c>
      <c r="Q28" s="9"/>
    </row>
    <row r="29" spans="1:17">
      <c r="A29" s="12"/>
      <c r="B29" s="44">
        <v>571</v>
      </c>
      <c r="C29" s="20" t="s">
        <v>43</v>
      </c>
      <c r="D29" s="46">
        <v>232162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232162</v>
      </c>
      <c r="P29" s="47">
        <f t="shared" si="1"/>
        <v>45.459565302525945</v>
      </c>
      <c r="Q29" s="9"/>
    </row>
    <row r="30" spans="1:17">
      <c r="A30" s="12"/>
      <c r="B30" s="44">
        <v>572</v>
      </c>
      <c r="C30" s="20" t="s">
        <v>44</v>
      </c>
      <c r="D30" s="46">
        <v>132432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132432</v>
      </c>
      <c r="P30" s="47">
        <f t="shared" si="1"/>
        <v>25.931466614450756</v>
      </c>
      <c r="Q30" s="9"/>
    </row>
    <row r="31" spans="1:17">
      <c r="A31" s="12"/>
      <c r="B31" s="44">
        <v>573</v>
      </c>
      <c r="C31" s="20" t="s">
        <v>87</v>
      </c>
      <c r="D31" s="46">
        <v>40974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40974</v>
      </c>
      <c r="P31" s="47">
        <f t="shared" si="1"/>
        <v>8.0231055414137451</v>
      </c>
      <c r="Q31" s="9"/>
    </row>
    <row r="32" spans="1:17">
      <c r="A32" s="12"/>
      <c r="B32" s="44">
        <v>579</v>
      </c>
      <c r="C32" s="20" t="s">
        <v>45</v>
      </c>
      <c r="D32" s="46">
        <v>568814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568814</v>
      </c>
      <c r="P32" s="47">
        <f t="shared" si="1"/>
        <v>111.37928333659683</v>
      </c>
      <c r="Q32" s="9"/>
    </row>
    <row r="33" spans="1:120" ht="15.75">
      <c r="A33" s="28" t="s">
        <v>47</v>
      </c>
      <c r="B33" s="29"/>
      <c r="C33" s="30"/>
      <c r="D33" s="31">
        <f t="shared" ref="D33:N33" si="9">SUM(D34:D34)</f>
        <v>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1025206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4"/>
        <v>1025206</v>
      </c>
      <c r="P33" s="43">
        <f t="shared" si="1"/>
        <v>200.74525161542979</v>
      </c>
      <c r="Q33" s="9"/>
    </row>
    <row r="34" spans="1:120" ht="15.75" thickBot="1">
      <c r="A34" s="12"/>
      <c r="B34" s="44">
        <v>581</v>
      </c>
      <c r="C34" s="20" t="s">
        <v>95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1025206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1025206</v>
      </c>
      <c r="P34" s="47">
        <f t="shared" si="1"/>
        <v>200.74525161542979</v>
      </c>
      <c r="Q34" s="9"/>
    </row>
    <row r="35" spans="1:120" ht="16.5" thickBot="1">
      <c r="A35" s="14" t="s">
        <v>10</v>
      </c>
      <c r="B35" s="23"/>
      <c r="C35" s="22"/>
      <c r="D35" s="15">
        <f>SUM(D5,D13,D17,D24,D26,D28,D33)</f>
        <v>4193170</v>
      </c>
      <c r="E35" s="15">
        <f t="shared" ref="E35:N35" si="10">SUM(E5,E13,E17,E24,E26,E28,E33)</f>
        <v>905577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8555314</v>
      </c>
      <c r="J35" s="15">
        <f t="shared" si="10"/>
        <v>0</v>
      </c>
      <c r="K35" s="15">
        <f t="shared" si="10"/>
        <v>538651</v>
      </c>
      <c r="L35" s="15">
        <f t="shared" si="10"/>
        <v>0</v>
      </c>
      <c r="M35" s="15">
        <f t="shared" si="10"/>
        <v>178655</v>
      </c>
      <c r="N35" s="15">
        <f t="shared" si="10"/>
        <v>0</v>
      </c>
      <c r="O35" s="15">
        <f t="shared" si="4"/>
        <v>14371367</v>
      </c>
      <c r="P35" s="37">
        <f t="shared" si="1"/>
        <v>2814.0526728020363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96</v>
      </c>
      <c r="N37" s="93"/>
      <c r="O37" s="93"/>
      <c r="P37" s="41">
        <v>5107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1246673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567237</v>
      </c>
      <c r="L5" s="26">
        <f t="shared" si="0"/>
        <v>0</v>
      </c>
      <c r="M5" s="26">
        <f t="shared" si="0"/>
        <v>0</v>
      </c>
      <c r="N5" s="27">
        <f>SUM(D5:M5)</f>
        <v>1813910</v>
      </c>
      <c r="O5" s="32">
        <f t="shared" ref="O5:O35" si="1">(N5/O$37)</f>
        <v>310.97376992971027</v>
      </c>
      <c r="P5" s="6"/>
    </row>
    <row r="6" spans="1:133">
      <c r="A6" s="12"/>
      <c r="B6" s="44">
        <v>511</v>
      </c>
      <c r="C6" s="20" t="s">
        <v>19</v>
      </c>
      <c r="D6" s="46">
        <v>87612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87612</v>
      </c>
      <c r="O6" s="47">
        <f t="shared" si="1"/>
        <v>15.020058289045089</v>
      </c>
      <c r="P6" s="9"/>
    </row>
    <row r="7" spans="1:133">
      <c r="A7" s="12"/>
      <c r="B7" s="44">
        <v>512</v>
      </c>
      <c r="C7" s="20" t="s">
        <v>20</v>
      </c>
      <c r="D7" s="46">
        <v>390206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390206</v>
      </c>
      <c r="O7" s="47">
        <f t="shared" si="1"/>
        <v>66.896279787416418</v>
      </c>
      <c r="P7" s="9"/>
    </row>
    <row r="8" spans="1:133">
      <c r="A8" s="12"/>
      <c r="B8" s="44">
        <v>513</v>
      </c>
      <c r="C8" s="20" t="s">
        <v>21</v>
      </c>
      <c r="D8" s="46">
        <v>343410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343410</v>
      </c>
      <c r="O8" s="47">
        <f t="shared" si="1"/>
        <v>58.873649922852735</v>
      </c>
      <c r="P8" s="9"/>
    </row>
    <row r="9" spans="1:133">
      <c r="A9" s="12"/>
      <c r="B9" s="44">
        <v>514</v>
      </c>
      <c r="C9" s="20" t="s">
        <v>22</v>
      </c>
      <c r="D9" s="46">
        <v>82327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82327</v>
      </c>
      <c r="O9" s="47">
        <f t="shared" si="1"/>
        <v>14.11400651465798</v>
      </c>
      <c r="P9" s="9"/>
    </row>
    <row r="10" spans="1:133">
      <c r="A10" s="12"/>
      <c r="B10" s="44">
        <v>515</v>
      </c>
      <c r="C10" s="20" t="s">
        <v>23</v>
      </c>
      <c r="D10" s="46">
        <v>182842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182842</v>
      </c>
      <c r="O10" s="47">
        <f t="shared" si="1"/>
        <v>31.346134064803703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567237</v>
      </c>
      <c r="L11" s="46">
        <v>0</v>
      </c>
      <c r="M11" s="46">
        <v>0</v>
      </c>
      <c r="N11" s="46">
        <f t="shared" si="2"/>
        <v>567237</v>
      </c>
      <c r="O11" s="47">
        <f t="shared" si="1"/>
        <v>97.246185496314069</v>
      </c>
      <c r="P11" s="9"/>
    </row>
    <row r="12" spans="1:133">
      <c r="A12" s="12"/>
      <c r="B12" s="44">
        <v>519</v>
      </c>
      <c r="C12" s="20" t="s">
        <v>65</v>
      </c>
      <c r="D12" s="46">
        <v>160276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160276</v>
      </c>
      <c r="O12" s="47">
        <f t="shared" si="1"/>
        <v>27.477455854620263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1381852</v>
      </c>
      <c r="E13" s="31">
        <f t="shared" si="3"/>
        <v>265583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1647435</v>
      </c>
      <c r="O13" s="43">
        <f t="shared" si="1"/>
        <v>282.43356763243617</v>
      </c>
      <c r="P13" s="10"/>
    </row>
    <row r="14" spans="1:133">
      <c r="A14" s="12"/>
      <c r="B14" s="44">
        <v>521</v>
      </c>
      <c r="C14" s="20" t="s">
        <v>28</v>
      </c>
      <c r="D14" s="46">
        <v>1297689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1297689</v>
      </c>
      <c r="O14" s="47">
        <f t="shared" si="1"/>
        <v>222.47368421052633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265583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265583</v>
      </c>
      <c r="O15" s="47">
        <f t="shared" si="1"/>
        <v>45.531116063775073</v>
      </c>
      <c r="P15" s="9"/>
    </row>
    <row r="16" spans="1:133">
      <c r="A16" s="12"/>
      <c r="B16" s="44">
        <v>524</v>
      </c>
      <c r="C16" s="20" t="s">
        <v>30</v>
      </c>
      <c r="D16" s="46">
        <v>84163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84163</v>
      </c>
      <c r="O16" s="47">
        <f t="shared" si="1"/>
        <v>14.428767358134751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SUM(D18:D23)</f>
        <v>0</v>
      </c>
      <c r="E17" s="31">
        <f t="shared" si="5"/>
        <v>237453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7096572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7334025</v>
      </c>
      <c r="O17" s="43">
        <f t="shared" si="1"/>
        <v>1257.3332761872107</v>
      </c>
      <c r="P17" s="10"/>
    </row>
    <row r="18" spans="1:16">
      <c r="A18" s="12"/>
      <c r="B18" s="44">
        <v>531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4531206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4531206</v>
      </c>
      <c r="O18" s="47">
        <f t="shared" si="1"/>
        <v>776.82256128921654</v>
      </c>
      <c r="P18" s="9"/>
    </row>
    <row r="19" spans="1:16">
      <c r="A19" s="12"/>
      <c r="B19" s="44">
        <v>533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661614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661614</v>
      </c>
      <c r="O19" s="47">
        <f t="shared" si="1"/>
        <v>113.42602434424825</v>
      </c>
      <c r="P19" s="9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500666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500666</v>
      </c>
      <c r="O20" s="47">
        <f t="shared" si="1"/>
        <v>85.833361906394657</v>
      </c>
      <c r="P20" s="9"/>
    </row>
    <row r="21" spans="1:16">
      <c r="A21" s="12"/>
      <c r="B21" s="44">
        <v>535</v>
      </c>
      <c r="C21" s="20" t="s">
        <v>57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1117827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1117827</v>
      </c>
      <c r="O21" s="47">
        <f t="shared" si="1"/>
        <v>191.6384364820847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237453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237453</v>
      </c>
      <c r="O22" s="47">
        <f t="shared" si="1"/>
        <v>40.708554774558543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285259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285259</v>
      </c>
      <c r="O23" s="47">
        <f t="shared" si="1"/>
        <v>48.904337390708044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356023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356023</v>
      </c>
      <c r="O24" s="43">
        <f t="shared" si="1"/>
        <v>61.036002057260411</v>
      </c>
      <c r="P24" s="10"/>
    </row>
    <row r="25" spans="1:16">
      <c r="A25" s="12"/>
      <c r="B25" s="44">
        <v>541</v>
      </c>
      <c r="C25" s="20" t="s">
        <v>68</v>
      </c>
      <c r="D25" s="46">
        <v>356023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356023</v>
      </c>
      <c r="O25" s="47">
        <f t="shared" si="1"/>
        <v>61.036002057260411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SUM(D27:D27)</f>
        <v>0</v>
      </c>
      <c r="E26" s="31">
        <f t="shared" si="7"/>
        <v>123278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123278</v>
      </c>
      <c r="O26" s="43">
        <f t="shared" si="1"/>
        <v>21.134579118806791</v>
      </c>
      <c r="P26" s="10"/>
    </row>
    <row r="27" spans="1:16">
      <c r="A27" s="13"/>
      <c r="B27" s="45">
        <v>559</v>
      </c>
      <c r="C27" s="21" t="s">
        <v>62</v>
      </c>
      <c r="D27" s="46">
        <v>0</v>
      </c>
      <c r="E27" s="46">
        <v>123278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123278</v>
      </c>
      <c r="O27" s="47">
        <f t="shared" si="1"/>
        <v>21.134579118806791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946157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946157</v>
      </c>
      <c r="O28" s="43">
        <f t="shared" si="1"/>
        <v>162.20761186353505</v>
      </c>
      <c r="P28" s="9"/>
    </row>
    <row r="29" spans="1:16">
      <c r="A29" s="12"/>
      <c r="B29" s="44">
        <v>571</v>
      </c>
      <c r="C29" s="20" t="s">
        <v>43</v>
      </c>
      <c r="D29" s="46">
        <v>212576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212576</v>
      </c>
      <c r="O29" s="47">
        <f t="shared" si="1"/>
        <v>36.443682496142635</v>
      </c>
      <c r="P29" s="9"/>
    </row>
    <row r="30" spans="1:16">
      <c r="A30" s="12"/>
      <c r="B30" s="44">
        <v>572</v>
      </c>
      <c r="C30" s="20" t="s">
        <v>69</v>
      </c>
      <c r="D30" s="46">
        <v>200732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200732</v>
      </c>
      <c r="O30" s="47">
        <f t="shared" si="1"/>
        <v>34.413166466655234</v>
      </c>
      <c r="P30" s="9"/>
    </row>
    <row r="31" spans="1:16">
      <c r="A31" s="12"/>
      <c r="B31" s="44">
        <v>573</v>
      </c>
      <c r="C31" s="20" t="s">
        <v>87</v>
      </c>
      <c r="D31" s="46">
        <v>25628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25628</v>
      </c>
      <c r="O31" s="47">
        <f t="shared" si="1"/>
        <v>4.3936224927138694</v>
      </c>
      <c r="P31" s="9"/>
    </row>
    <row r="32" spans="1:16">
      <c r="A32" s="12"/>
      <c r="B32" s="44">
        <v>579</v>
      </c>
      <c r="C32" s="20" t="s">
        <v>45</v>
      </c>
      <c r="D32" s="46">
        <v>507221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507221</v>
      </c>
      <c r="O32" s="47">
        <f t="shared" si="1"/>
        <v>86.957140408023321</v>
      </c>
      <c r="P32" s="9"/>
    </row>
    <row r="33" spans="1:119" ht="15.75">
      <c r="A33" s="28" t="s">
        <v>70</v>
      </c>
      <c r="B33" s="29"/>
      <c r="C33" s="30"/>
      <c r="D33" s="31">
        <f t="shared" ref="D33:M33" si="9">SUM(D34:D34)</f>
        <v>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1000206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1000206</v>
      </c>
      <c r="O33" s="43">
        <f t="shared" si="1"/>
        <v>171.47368421052633</v>
      </c>
      <c r="P33" s="9"/>
    </row>
    <row r="34" spans="1:119" ht="15.75" thickBot="1">
      <c r="A34" s="12"/>
      <c r="B34" s="44">
        <v>581</v>
      </c>
      <c r="C34" s="20" t="s">
        <v>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1000206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1000206</v>
      </c>
      <c r="O34" s="47">
        <f t="shared" si="1"/>
        <v>171.47368421052633</v>
      </c>
      <c r="P34" s="9"/>
    </row>
    <row r="35" spans="1:119" ht="16.5" thickBot="1">
      <c r="A35" s="14" t="s">
        <v>10</v>
      </c>
      <c r="B35" s="23"/>
      <c r="C35" s="22"/>
      <c r="D35" s="15">
        <f>SUM(D5,D13,D17,D24,D26,D28,D33)</f>
        <v>3930705</v>
      </c>
      <c r="E35" s="15">
        <f t="shared" ref="E35:M35" si="10">SUM(E5,E13,E17,E24,E26,E28,E33)</f>
        <v>626314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8096778</v>
      </c>
      <c r="J35" s="15">
        <f t="shared" si="10"/>
        <v>0</v>
      </c>
      <c r="K35" s="15">
        <f t="shared" si="10"/>
        <v>567237</v>
      </c>
      <c r="L35" s="15">
        <f t="shared" si="10"/>
        <v>0</v>
      </c>
      <c r="M35" s="15">
        <f t="shared" si="10"/>
        <v>0</v>
      </c>
      <c r="N35" s="15">
        <f t="shared" si="4"/>
        <v>13221034</v>
      </c>
      <c r="O35" s="37">
        <f t="shared" si="1"/>
        <v>2266.5924909994856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5833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1258886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532482</v>
      </c>
      <c r="L5" s="26">
        <f t="shared" si="0"/>
        <v>0</v>
      </c>
      <c r="M5" s="26">
        <f t="shared" si="0"/>
        <v>0</v>
      </c>
      <c r="N5" s="27">
        <f t="shared" ref="N5:N34" si="1">SUM(D5:M5)</f>
        <v>1791368</v>
      </c>
      <c r="O5" s="32">
        <f t="shared" ref="O5:O34" si="2">(N5/O$36)</f>
        <v>309.60387141375736</v>
      </c>
      <c r="P5" s="6"/>
    </row>
    <row r="6" spans="1:133">
      <c r="A6" s="12"/>
      <c r="B6" s="44">
        <v>511</v>
      </c>
      <c r="C6" s="20" t="s">
        <v>19</v>
      </c>
      <c r="D6" s="46">
        <v>91944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91944</v>
      </c>
      <c r="O6" s="47">
        <f t="shared" si="2"/>
        <v>15.890770826132043</v>
      </c>
      <c r="P6" s="9"/>
    </row>
    <row r="7" spans="1:133">
      <c r="A7" s="12"/>
      <c r="B7" s="44">
        <v>512</v>
      </c>
      <c r="C7" s="20" t="s">
        <v>20</v>
      </c>
      <c r="D7" s="46">
        <v>372061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372061</v>
      </c>
      <c r="O7" s="47">
        <f t="shared" si="2"/>
        <v>64.303664016591767</v>
      </c>
      <c r="P7" s="9"/>
    </row>
    <row r="8" spans="1:133">
      <c r="A8" s="12"/>
      <c r="B8" s="44">
        <v>513</v>
      </c>
      <c r="C8" s="20" t="s">
        <v>21</v>
      </c>
      <c r="D8" s="46">
        <v>598130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598130</v>
      </c>
      <c r="O8" s="47">
        <f t="shared" si="2"/>
        <v>103.37538886968545</v>
      </c>
      <c r="P8" s="9"/>
    </row>
    <row r="9" spans="1:133">
      <c r="A9" s="12"/>
      <c r="B9" s="44">
        <v>515</v>
      </c>
      <c r="C9" s="20" t="s">
        <v>23</v>
      </c>
      <c r="D9" s="46">
        <v>113947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113947</v>
      </c>
      <c r="O9" s="47">
        <f t="shared" si="2"/>
        <v>19.693570687867265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532482</v>
      </c>
      <c r="L10" s="46">
        <v>0</v>
      </c>
      <c r="M10" s="46">
        <v>0</v>
      </c>
      <c r="N10" s="46">
        <f t="shared" si="1"/>
        <v>532482</v>
      </c>
      <c r="O10" s="47">
        <f t="shared" si="2"/>
        <v>92.029381265122709</v>
      </c>
      <c r="P10" s="9"/>
    </row>
    <row r="11" spans="1:133">
      <c r="A11" s="12"/>
      <c r="B11" s="44">
        <v>519</v>
      </c>
      <c r="C11" s="20" t="s">
        <v>65</v>
      </c>
      <c r="D11" s="46">
        <v>82804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82804</v>
      </c>
      <c r="O11" s="47">
        <f t="shared" si="2"/>
        <v>14.311095748358106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SUM(D13:D15)</f>
        <v>1553874</v>
      </c>
      <c r="E12" s="31">
        <f t="shared" si="3"/>
        <v>333798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1887672</v>
      </c>
      <c r="O12" s="43">
        <f t="shared" si="2"/>
        <v>326.24818527480124</v>
      </c>
      <c r="P12" s="10"/>
    </row>
    <row r="13" spans="1:133">
      <c r="A13" s="12"/>
      <c r="B13" s="44">
        <v>521</v>
      </c>
      <c r="C13" s="20" t="s">
        <v>28</v>
      </c>
      <c r="D13" s="46">
        <v>1432483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1432483</v>
      </c>
      <c r="O13" s="47">
        <f t="shared" si="2"/>
        <v>247.5774282751469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333798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333798</v>
      </c>
      <c r="O14" s="47">
        <f t="shared" si="2"/>
        <v>57.690632561354995</v>
      </c>
      <c r="P14" s="9"/>
    </row>
    <row r="15" spans="1:133">
      <c r="A15" s="12"/>
      <c r="B15" s="44">
        <v>524</v>
      </c>
      <c r="C15" s="20" t="s">
        <v>30</v>
      </c>
      <c r="D15" s="46">
        <v>121391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121391</v>
      </c>
      <c r="O15" s="47">
        <f t="shared" si="2"/>
        <v>20.980124438299342</v>
      </c>
      <c r="P15" s="9"/>
    </row>
    <row r="16" spans="1:133" ht="15.75">
      <c r="A16" s="28" t="s">
        <v>31</v>
      </c>
      <c r="B16" s="29"/>
      <c r="C16" s="30"/>
      <c r="D16" s="31">
        <f t="shared" ref="D16:M16" si="4">SUM(D17:D22)</f>
        <v>0</v>
      </c>
      <c r="E16" s="31">
        <f t="shared" si="4"/>
        <v>159865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6896272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7056137</v>
      </c>
      <c r="O16" s="43">
        <f t="shared" si="2"/>
        <v>1219.5190114068441</v>
      </c>
      <c r="P16" s="10"/>
    </row>
    <row r="17" spans="1:16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4475946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4475946</v>
      </c>
      <c r="O17" s="47">
        <f t="shared" si="2"/>
        <v>773.58209471137229</v>
      </c>
      <c r="P17" s="9"/>
    </row>
    <row r="18" spans="1:16">
      <c r="A18" s="12"/>
      <c r="B18" s="44">
        <v>533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667455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667455</v>
      </c>
      <c r="O18" s="47">
        <f t="shared" si="2"/>
        <v>115.35689595575528</v>
      </c>
      <c r="P18" s="9"/>
    </row>
    <row r="19" spans="1:16">
      <c r="A19" s="12"/>
      <c r="B19" s="44">
        <v>534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378901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378901</v>
      </c>
      <c r="O19" s="47">
        <f t="shared" si="2"/>
        <v>65.485827860352572</v>
      </c>
      <c r="P19" s="9"/>
    </row>
    <row r="20" spans="1:16">
      <c r="A20" s="12"/>
      <c r="B20" s="44">
        <v>535</v>
      </c>
      <c r="C20" s="20" t="s">
        <v>57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1098933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1098933</v>
      </c>
      <c r="O20" s="47">
        <f t="shared" si="2"/>
        <v>189.92965779467681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159865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159865</v>
      </c>
      <c r="O21" s="47">
        <f t="shared" si="2"/>
        <v>27.629623228482544</v>
      </c>
      <c r="P21" s="9"/>
    </row>
    <row r="22" spans="1:16">
      <c r="A22" s="12"/>
      <c r="B22" s="44">
        <v>539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275037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275037</v>
      </c>
      <c r="O22" s="47">
        <f t="shared" si="2"/>
        <v>47.53491185620463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SUM(D24:D24)</f>
        <v>298830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298830</v>
      </c>
      <c r="O23" s="43">
        <f t="shared" si="2"/>
        <v>51.647079156584859</v>
      </c>
      <c r="P23" s="10"/>
    </row>
    <row r="24" spans="1:16">
      <c r="A24" s="12"/>
      <c r="B24" s="44">
        <v>541</v>
      </c>
      <c r="C24" s="20" t="s">
        <v>68</v>
      </c>
      <c r="D24" s="46">
        <v>298830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298830</v>
      </c>
      <c r="O24" s="47">
        <f t="shared" si="2"/>
        <v>51.647079156584859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31611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31611</v>
      </c>
      <c r="O25" s="43">
        <f t="shared" si="2"/>
        <v>5.4633598340822678</v>
      </c>
      <c r="P25" s="10"/>
    </row>
    <row r="26" spans="1:16">
      <c r="A26" s="13"/>
      <c r="B26" s="45">
        <v>559</v>
      </c>
      <c r="C26" s="21" t="s">
        <v>62</v>
      </c>
      <c r="D26" s="46">
        <v>0</v>
      </c>
      <c r="E26" s="46">
        <v>31611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31611</v>
      </c>
      <c r="O26" s="47">
        <f t="shared" si="2"/>
        <v>5.4633598340822678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SUM(D28:D31)</f>
        <v>967508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967508</v>
      </c>
      <c r="O27" s="43">
        <f t="shared" si="2"/>
        <v>167.21534739025233</v>
      </c>
      <c r="P27" s="9"/>
    </row>
    <row r="28" spans="1:16">
      <c r="A28" s="12"/>
      <c r="B28" s="44">
        <v>571</v>
      </c>
      <c r="C28" s="20" t="s">
        <v>43</v>
      </c>
      <c r="D28" s="46">
        <v>219442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219442</v>
      </c>
      <c r="O28" s="47">
        <f t="shared" si="2"/>
        <v>37.926374006221913</v>
      </c>
      <c r="P28" s="9"/>
    </row>
    <row r="29" spans="1:16">
      <c r="A29" s="12"/>
      <c r="B29" s="44">
        <v>572</v>
      </c>
      <c r="C29" s="20" t="s">
        <v>69</v>
      </c>
      <c r="D29" s="46">
        <v>222122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222122</v>
      </c>
      <c r="O29" s="47">
        <f t="shared" si="2"/>
        <v>38.389561009332873</v>
      </c>
      <c r="P29" s="9"/>
    </row>
    <row r="30" spans="1:16">
      <c r="A30" s="12"/>
      <c r="B30" s="44">
        <v>573</v>
      </c>
      <c r="C30" s="20" t="s">
        <v>87</v>
      </c>
      <c r="D30" s="46">
        <v>19012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19012</v>
      </c>
      <c r="O30" s="47">
        <f t="shared" si="2"/>
        <v>3.2858624265468372</v>
      </c>
      <c r="P30" s="9"/>
    </row>
    <row r="31" spans="1:16">
      <c r="A31" s="12"/>
      <c r="B31" s="44">
        <v>579</v>
      </c>
      <c r="C31" s="20" t="s">
        <v>45</v>
      </c>
      <c r="D31" s="46">
        <v>506932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506932</v>
      </c>
      <c r="O31" s="47">
        <f t="shared" si="2"/>
        <v>87.613549948150705</v>
      </c>
      <c r="P31" s="9"/>
    </row>
    <row r="32" spans="1:16" ht="15.75">
      <c r="A32" s="28" t="s">
        <v>70</v>
      </c>
      <c r="B32" s="29"/>
      <c r="C32" s="30"/>
      <c r="D32" s="31">
        <f t="shared" ref="D32:M32" si="8">SUM(D33:D33)</f>
        <v>418131</v>
      </c>
      <c r="E32" s="31">
        <f t="shared" si="8"/>
        <v>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1149403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1"/>
        <v>1567534</v>
      </c>
      <c r="O32" s="43">
        <f t="shared" si="2"/>
        <v>270.91842378154166</v>
      </c>
      <c r="P32" s="9"/>
    </row>
    <row r="33" spans="1:119" ht="15.75" thickBot="1">
      <c r="A33" s="12"/>
      <c r="B33" s="44">
        <v>581</v>
      </c>
      <c r="C33" s="20" t="s">
        <v>71</v>
      </c>
      <c r="D33" s="46">
        <v>418131</v>
      </c>
      <c r="E33" s="46">
        <v>0</v>
      </c>
      <c r="F33" s="46">
        <v>0</v>
      </c>
      <c r="G33" s="46">
        <v>0</v>
      </c>
      <c r="H33" s="46">
        <v>0</v>
      </c>
      <c r="I33" s="46">
        <v>1149403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1567534</v>
      </c>
      <c r="O33" s="47">
        <f t="shared" si="2"/>
        <v>270.91842378154166</v>
      </c>
      <c r="P33" s="9"/>
    </row>
    <row r="34" spans="1:119" ht="16.5" thickBot="1">
      <c r="A34" s="14" t="s">
        <v>10</v>
      </c>
      <c r="B34" s="23"/>
      <c r="C34" s="22"/>
      <c r="D34" s="15">
        <f>SUM(D5,D12,D16,D23,D25,D27,D32)</f>
        <v>4497229</v>
      </c>
      <c r="E34" s="15">
        <f t="shared" ref="E34:M34" si="9">SUM(E5,E12,E16,E23,E25,E27,E32)</f>
        <v>525274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8045675</v>
      </c>
      <c r="J34" s="15">
        <f t="shared" si="9"/>
        <v>0</v>
      </c>
      <c r="K34" s="15">
        <f t="shared" si="9"/>
        <v>532482</v>
      </c>
      <c r="L34" s="15">
        <f t="shared" si="9"/>
        <v>0</v>
      </c>
      <c r="M34" s="15">
        <f t="shared" si="9"/>
        <v>0</v>
      </c>
      <c r="N34" s="15">
        <f t="shared" si="1"/>
        <v>13600660</v>
      </c>
      <c r="O34" s="37">
        <f t="shared" si="2"/>
        <v>2350.6152782578638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88</v>
      </c>
      <c r="M36" s="93"/>
      <c r="N36" s="93"/>
      <c r="O36" s="41">
        <v>5786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988851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531070</v>
      </c>
      <c r="L5" s="26">
        <f t="shared" si="0"/>
        <v>0</v>
      </c>
      <c r="M5" s="26">
        <f t="shared" si="0"/>
        <v>0</v>
      </c>
      <c r="N5" s="27">
        <f t="shared" ref="N5:N33" si="1">SUM(D5:M5)</f>
        <v>1519921</v>
      </c>
      <c r="O5" s="32">
        <f t="shared" ref="O5:O33" si="2">(N5/O$35)</f>
        <v>253.61605206073753</v>
      </c>
      <c r="P5" s="6"/>
    </row>
    <row r="6" spans="1:133">
      <c r="A6" s="12"/>
      <c r="B6" s="44">
        <v>511</v>
      </c>
      <c r="C6" s="20" t="s">
        <v>19</v>
      </c>
      <c r="D6" s="46">
        <v>90391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90391</v>
      </c>
      <c r="O6" s="47">
        <f t="shared" si="2"/>
        <v>15.082763223761054</v>
      </c>
      <c r="P6" s="9"/>
    </row>
    <row r="7" spans="1:133">
      <c r="A7" s="12"/>
      <c r="B7" s="44">
        <v>512</v>
      </c>
      <c r="C7" s="20" t="s">
        <v>20</v>
      </c>
      <c r="D7" s="46">
        <v>277745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277745</v>
      </c>
      <c r="O7" s="47">
        <f t="shared" si="2"/>
        <v>46.344902386117134</v>
      </c>
      <c r="P7" s="9"/>
    </row>
    <row r="8" spans="1:133">
      <c r="A8" s="12"/>
      <c r="B8" s="44">
        <v>513</v>
      </c>
      <c r="C8" s="20" t="s">
        <v>21</v>
      </c>
      <c r="D8" s="46">
        <v>391591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391591</v>
      </c>
      <c r="O8" s="47">
        <f t="shared" si="2"/>
        <v>65.341398298014354</v>
      </c>
      <c r="P8" s="9"/>
    </row>
    <row r="9" spans="1:133">
      <c r="A9" s="12"/>
      <c r="B9" s="44">
        <v>515</v>
      </c>
      <c r="C9" s="20" t="s">
        <v>23</v>
      </c>
      <c r="D9" s="46">
        <v>122264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122264</v>
      </c>
      <c r="O9" s="47">
        <f t="shared" si="2"/>
        <v>20.401134657099949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531070</v>
      </c>
      <c r="L10" s="46">
        <v>0</v>
      </c>
      <c r="M10" s="46">
        <v>0</v>
      </c>
      <c r="N10" s="46">
        <f t="shared" si="1"/>
        <v>531070</v>
      </c>
      <c r="O10" s="47">
        <f t="shared" si="2"/>
        <v>88.615050892708155</v>
      </c>
      <c r="P10" s="9"/>
    </row>
    <row r="11" spans="1:133">
      <c r="A11" s="12"/>
      <c r="B11" s="44">
        <v>519</v>
      </c>
      <c r="C11" s="20" t="s">
        <v>65</v>
      </c>
      <c r="D11" s="46">
        <v>106860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106860</v>
      </c>
      <c r="O11" s="47">
        <f t="shared" si="2"/>
        <v>17.830802603036876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SUM(D13:D15)</f>
        <v>1597530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1597530</v>
      </c>
      <c r="O12" s="43">
        <f t="shared" si="2"/>
        <v>266.56599365926917</v>
      </c>
      <c r="P12" s="10"/>
    </row>
    <row r="13" spans="1:133">
      <c r="A13" s="12"/>
      <c r="B13" s="44">
        <v>521</v>
      </c>
      <c r="C13" s="20" t="s">
        <v>28</v>
      </c>
      <c r="D13" s="46">
        <v>1266601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1266601</v>
      </c>
      <c r="O13" s="47">
        <f t="shared" si="2"/>
        <v>211.34673786083764</v>
      </c>
      <c r="P13" s="9"/>
    </row>
    <row r="14" spans="1:133">
      <c r="A14" s="12"/>
      <c r="B14" s="44">
        <v>522</v>
      </c>
      <c r="C14" s="20" t="s">
        <v>29</v>
      </c>
      <c r="D14" s="46">
        <v>226658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226658</v>
      </c>
      <c r="O14" s="47">
        <f t="shared" si="2"/>
        <v>37.820457200066741</v>
      </c>
      <c r="P14" s="9"/>
    </row>
    <row r="15" spans="1:133">
      <c r="A15" s="12"/>
      <c r="B15" s="44">
        <v>524</v>
      </c>
      <c r="C15" s="20" t="s">
        <v>30</v>
      </c>
      <c r="D15" s="46">
        <v>104271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104271</v>
      </c>
      <c r="O15" s="47">
        <f t="shared" si="2"/>
        <v>17.39879859836476</v>
      </c>
      <c r="P15" s="9"/>
    </row>
    <row r="16" spans="1:133" ht="15.75">
      <c r="A16" s="28" t="s">
        <v>31</v>
      </c>
      <c r="B16" s="29"/>
      <c r="C16" s="30"/>
      <c r="D16" s="31">
        <f t="shared" ref="D16:M16" si="4">SUM(D17:D22)</f>
        <v>0</v>
      </c>
      <c r="E16" s="31">
        <f t="shared" si="4"/>
        <v>188367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7129084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7317451</v>
      </c>
      <c r="O16" s="43">
        <f t="shared" si="2"/>
        <v>1220.9996662773235</v>
      </c>
      <c r="P16" s="10"/>
    </row>
    <row r="17" spans="1:16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4499165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4499165</v>
      </c>
      <c r="O17" s="47">
        <f t="shared" si="2"/>
        <v>750.7366928082763</v>
      </c>
      <c r="P17" s="9"/>
    </row>
    <row r="18" spans="1:16">
      <c r="A18" s="12"/>
      <c r="B18" s="44">
        <v>533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665009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665009</v>
      </c>
      <c r="O18" s="47">
        <f t="shared" si="2"/>
        <v>110.96429167361923</v>
      </c>
      <c r="P18" s="9"/>
    </row>
    <row r="19" spans="1:16">
      <c r="A19" s="12"/>
      <c r="B19" s="44">
        <v>534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597446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597446</v>
      </c>
      <c r="O19" s="47">
        <f t="shared" si="2"/>
        <v>99.690639078925415</v>
      </c>
      <c r="P19" s="9"/>
    </row>
    <row r="20" spans="1:16">
      <c r="A20" s="12"/>
      <c r="B20" s="44">
        <v>535</v>
      </c>
      <c r="C20" s="20" t="s">
        <v>57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1109078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1109078</v>
      </c>
      <c r="O20" s="47">
        <f t="shared" si="2"/>
        <v>185.06223927915903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188367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188367</v>
      </c>
      <c r="O21" s="47">
        <f t="shared" si="2"/>
        <v>31.431169697980977</v>
      </c>
      <c r="P21" s="9"/>
    </row>
    <row r="22" spans="1:16">
      <c r="A22" s="12"/>
      <c r="B22" s="44">
        <v>539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258386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258386</v>
      </c>
      <c r="O22" s="47">
        <f t="shared" si="2"/>
        <v>43.114633739362588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SUM(D24:D24)</f>
        <v>284642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284642</v>
      </c>
      <c r="O23" s="43">
        <f t="shared" si="2"/>
        <v>47.495745035875188</v>
      </c>
      <c r="P23" s="10"/>
    </row>
    <row r="24" spans="1:16">
      <c r="A24" s="12"/>
      <c r="B24" s="44">
        <v>541</v>
      </c>
      <c r="C24" s="20" t="s">
        <v>68</v>
      </c>
      <c r="D24" s="46">
        <v>284642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284642</v>
      </c>
      <c r="O24" s="47">
        <f t="shared" si="2"/>
        <v>47.495745035875188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544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544</v>
      </c>
      <c r="O25" s="43">
        <f t="shared" si="2"/>
        <v>9.0772567995995326E-2</v>
      </c>
      <c r="P25" s="10"/>
    </row>
    <row r="26" spans="1:16">
      <c r="A26" s="13"/>
      <c r="B26" s="45">
        <v>559</v>
      </c>
      <c r="C26" s="21" t="s">
        <v>62</v>
      </c>
      <c r="D26" s="46">
        <v>0</v>
      </c>
      <c r="E26" s="46">
        <v>544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544</v>
      </c>
      <c r="O26" s="47">
        <f t="shared" si="2"/>
        <v>9.0772567995995326E-2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SUM(D28:D30)</f>
        <v>819385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819385</v>
      </c>
      <c r="O27" s="43">
        <f t="shared" si="2"/>
        <v>136.72367762389453</v>
      </c>
      <c r="P27" s="9"/>
    </row>
    <row r="28" spans="1:16">
      <c r="A28" s="12"/>
      <c r="B28" s="44">
        <v>571</v>
      </c>
      <c r="C28" s="20" t="s">
        <v>43</v>
      </c>
      <c r="D28" s="46">
        <v>217220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217220</v>
      </c>
      <c r="O28" s="47">
        <f t="shared" si="2"/>
        <v>36.24561988987152</v>
      </c>
      <c r="P28" s="9"/>
    </row>
    <row r="29" spans="1:16">
      <c r="A29" s="12"/>
      <c r="B29" s="44">
        <v>572</v>
      </c>
      <c r="C29" s="20" t="s">
        <v>69</v>
      </c>
      <c r="D29" s="46">
        <v>145461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145461</v>
      </c>
      <c r="O29" s="47">
        <f t="shared" si="2"/>
        <v>24.271817119973303</v>
      </c>
      <c r="P29" s="9"/>
    </row>
    <row r="30" spans="1:16">
      <c r="A30" s="12"/>
      <c r="B30" s="44">
        <v>579</v>
      </c>
      <c r="C30" s="20" t="s">
        <v>45</v>
      </c>
      <c r="D30" s="46">
        <v>456704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456704</v>
      </c>
      <c r="O30" s="47">
        <f t="shared" si="2"/>
        <v>76.206240614049719</v>
      </c>
      <c r="P30" s="9"/>
    </row>
    <row r="31" spans="1:16" ht="15.75">
      <c r="A31" s="28" t="s">
        <v>70</v>
      </c>
      <c r="B31" s="29"/>
      <c r="C31" s="30"/>
      <c r="D31" s="31">
        <f t="shared" ref="D31:M31" si="8">SUM(D32:D32)</f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1162693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1162693</v>
      </c>
      <c r="O31" s="43">
        <f t="shared" si="2"/>
        <v>194.00850992824962</v>
      </c>
      <c r="P31" s="9"/>
    </row>
    <row r="32" spans="1:16" ht="15.75" thickBot="1">
      <c r="A32" s="12"/>
      <c r="B32" s="44">
        <v>581</v>
      </c>
      <c r="C32" s="20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1162693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1162693</v>
      </c>
      <c r="O32" s="47">
        <f t="shared" si="2"/>
        <v>194.00850992824962</v>
      </c>
      <c r="P32" s="9"/>
    </row>
    <row r="33" spans="1:119" ht="16.5" thickBot="1">
      <c r="A33" s="14" t="s">
        <v>10</v>
      </c>
      <c r="B33" s="23"/>
      <c r="C33" s="22"/>
      <c r="D33" s="15">
        <f>SUM(D5,D12,D16,D23,D25,D27,D31)</f>
        <v>3690408</v>
      </c>
      <c r="E33" s="15">
        <f t="shared" ref="E33:M33" si="9">SUM(E5,E12,E16,E23,E25,E27,E31)</f>
        <v>188911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8291777</v>
      </c>
      <c r="J33" s="15">
        <f t="shared" si="9"/>
        <v>0</v>
      </c>
      <c r="K33" s="15">
        <f t="shared" si="9"/>
        <v>531070</v>
      </c>
      <c r="L33" s="15">
        <f t="shared" si="9"/>
        <v>0</v>
      </c>
      <c r="M33" s="15">
        <f t="shared" si="9"/>
        <v>0</v>
      </c>
      <c r="N33" s="15">
        <f t="shared" si="1"/>
        <v>12702166</v>
      </c>
      <c r="O33" s="37">
        <f t="shared" si="2"/>
        <v>2119.5004171533456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85</v>
      </c>
      <c r="M35" s="93"/>
      <c r="N35" s="93"/>
      <c r="O35" s="41">
        <v>5993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958786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593209</v>
      </c>
      <c r="L5" s="26">
        <f t="shared" si="0"/>
        <v>0</v>
      </c>
      <c r="M5" s="26">
        <f t="shared" si="0"/>
        <v>0</v>
      </c>
      <c r="N5" s="27">
        <f t="shared" ref="N5:N32" si="1">SUM(D5:M5)</f>
        <v>1551995</v>
      </c>
      <c r="O5" s="32">
        <f t="shared" ref="O5:O32" si="2">(N5/O$34)</f>
        <v>270.57095536959554</v>
      </c>
      <c r="P5" s="6"/>
    </row>
    <row r="6" spans="1:133">
      <c r="A6" s="12"/>
      <c r="B6" s="44">
        <v>511</v>
      </c>
      <c r="C6" s="20" t="s">
        <v>19</v>
      </c>
      <c r="D6" s="46">
        <v>89331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89331</v>
      </c>
      <c r="O6" s="47">
        <f t="shared" si="2"/>
        <v>15.573744769874477</v>
      </c>
      <c r="P6" s="9"/>
    </row>
    <row r="7" spans="1:133">
      <c r="A7" s="12"/>
      <c r="B7" s="44">
        <v>512</v>
      </c>
      <c r="C7" s="20" t="s">
        <v>20</v>
      </c>
      <c r="D7" s="46">
        <v>176894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176894</v>
      </c>
      <c r="O7" s="47">
        <f t="shared" si="2"/>
        <v>30.839260808926081</v>
      </c>
      <c r="P7" s="9"/>
    </row>
    <row r="8" spans="1:133">
      <c r="A8" s="12"/>
      <c r="B8" s="44">
        <v>513</v>
      </c>
      <c r="C8" s="20" t="s">
        <v>21</v>
      </c>
      <c r="D8" s="46">
        <v>642458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642458</v>
      </c>
      <c r="O8" s="47">
        <f t="shared" si="2"/>
        <v>112.00453277545327</v>
      </c>
      <c r="P8" s="9"/>
    </row>
    <row r="9" spans="1:133">
      <c r="A9" s="12"/>
      <c r="B9" s="44">
        <v>515</v>
      </c>
      <c r="C9" s="20" t="s">
        <v>23</v>
      </c>
      <c r="D9" s="46">
        <v>50103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50103</v>
      </c>
      <c r="O9" s="47">
        <f t="shared" si="2"/>
        <v>8.7348326359832633</v>
      </c>
      <c r="P9" s="9"/>
    </row>
    <row r="10" spans="1:133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593209</v>
      </c>
      <c r="L10" s="46">
        <v>0</v>
      </c>
      <c r="M10" s="46">
        <v>0</v>
      </c>
      <c r="N10" s="46">
        <f t="shared" si="1"/>
        <v>593209</v>
      </c>
      <c r="O10" s="47">
        <f t="shared" si="2"/>
        <v>103.41858437935844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SUM(D12:D14)</f>
        <v>1595276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1595276</v>
      </c>
      <c r="O11" s="43">
        <f t="shared" si="2"/>
        <v>278.11645746164572</v>
      </c>
      <c r="P11" s="10"/>
    </row>
    <row r="12" spans="1:133">
      <c r="A12" s="12"/>
      <c r="B12" s="44">
        <v>521</v>
      </c>
      <c r="C12" s="20" t="s">
        <v>28</v>
      </c>
      <c r="D12" s="46">
        <v>1240719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1240719</v>
      </c>
      <c r="O12" s="47">
        <f t="shared" si="2"/>
        <v>216.30387029288704</v>
      </c>
      <c r="P12" s="9"/>
    </row>
    <row r="13" spans="1:133">
      <c r="A13" s="12"/>
      <c r="B13" s="44">
        <v>522</v>
      </c>
      <c r="C13" s="20" t="s">
        <v>29</v>
      </c>
      <c r="D13" s="46">
        <v>232993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232993</v>
      </c>
      <c r="O13" s="47">
        <f t="shared" si="2"/>
        <v>40.619421199442122</v>
      </c>
      <c r="P13" s="9"/>
    </row>
    <row r="14" spans="1:133">
      <c r="A14" s="12"/>
      <c r="B14" s="44">
        <v>524</v>
      </c>
      <c r="C14" s="20" t="s">
        <v>30</v>
      </c>
      <c r="D14" s="46">
        <v>121564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121564</v>
      </c>
      <c r="O14" s="47">
        <f t="shared" si="2"/>
        <v>21.193165969316595</v>
      </c>
      <c r="P14" s="9"/>
    </row>
    <row r="15" spans="1:133" ht="15.75">
      <c r="A15" s="28" t="s">
        <v>31</v>
      </c>
      <c r="B15" s="29"/>
      <c r="C15" s="30"/>
      <c r="D15" s="31">
        <f t="shared" ref="D15:M15" si="4">SUM(D16:D21)</f>
        <v>0</v>
      </c>
      <c r="E15" s="31">
        <f t="shared" si="4"/>
        <v>113402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7380480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7493882</v>
      </c>
      <c r="O15" s="43">
        <f t="shared" si="2"/>
        <v>1306.4647838214785</v>
      </c>
      <c r="P15" s="10"/>
    </row>
    <row r="16" spans="1:133">
      <c r="A16" s="12"/>
      <c r="B16" s="44">
        <v>531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4953848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4953848</v>
      </c>
      <c r="O16" s="47">
        <f t="shared" si="2"/>
        <v>863.64156206415623</v>
      </c>
      <c r="P16" s="9"/>
    </row>
    <row r="17" spans="1:119">
      <c r="A17" s="12"/>
      <c r="B17" s="44">
        <v>533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519110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519110</v>
      </c>
      <c r="O17" s="47">
        <f t="shared" si="2"/>
        <v>90.500348675034871</v>
      </c>
      <c r="P17" s="9"/>
    </row>
    <row r="18" spans="1:119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403471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403471</v>
      </c>
      <c r="O18" s="47">
        <f t="shared" si="2"/>
        <v>70.340132496513249</v>
      </c>
      <c r="P18" s="9"/>
    </row>
    <row r="19" spans="1:119">
      <c r="A19" s="12"/>
      <c r="B19" s="44">
        <v>535</v>
      </c>
      <c r="C19" s="20" t="s">
        <v>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1205604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1205604</v>
      </c>
      <c r="O19" s="47">
        <f t="shared" si="2"/>
        <v>210.18200836820083</v>
      </c>
      <c r="P19" s="9"/>
    </row>
    <row r="20" spans="1:119">
      <c r="A20" s="12"/>
      <c r="B20" s="44">
        <v>538</v>
      </c>
      <c r="C20" s="20" t="s">
        <v>67</v>
      </c>
      <c r="D20" s="46">
        <v>0</v>
      </c>
      <c r="E20" s="46">
        <v>113402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113402</v>
      </c>
      <c r="O20" s="47">
        <f t="shared" si="2"/>
        <v>19.770223152022314</v>
      </c>
      <c r="P20" s="9"/>
    </row>
    <row r="21" spans="1:119">
      <c r="A21" s="12"/>
      <c r="B21" s="44">
        <v>539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298447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298447</v>
      </c>
      <c r="O21" s="47">
        <f t="shared" si="2"/>
        <v>52.030509065550909</v>
      </c>
      <c r="P21" s="9"/>
    </row>
    <row r="22" spans="1:119" ht="15.75">
      <c r="A22" s="28" t="s">
        <v>38</v>
      </c>
      <c r="B22" s="29"/>
      <c r="C22" s="30"/>
      <c r="D22" s="31">
        <f t="shared" ref="D22:M22" si="5">SUM(D23:D23)</f>
        <v>286906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286906</v>
      </c>
      <c r="O22" s="43">
        <f t="shared" si="2"/>
        <v>50.018479776847975</v>
      </c>
      <c r="P22" s="10"/>
    </row>
    <row r="23" spans="1:119">
      <c r="A23" s="12"/>
      <c r="B23" s="44">
        <v>541</v>
      </c>
      <c r="C23" s="20" t="s">
        <v>68</v>
      </c>
      <c r="D23" s="46">
        <v>286906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286906</v>
      </c>
      <c r="O23" s="47">
        <f t="shared" si="2"/>
        <v>50.018479776847975</v>
      </c>
      <c r="P23" s="9"/>
    </row>
    <row r="24" spans="1:119" ht="15.75">
      <c r="A24" s="28" t="s">
        <v>40</v>
      </c>
      <c r="B24" s="29"/>
      <c r="C24" s="30"/>
      <c r="D24" s="31">
        <f t="shared" ref="D24:M24" si="6">SUM(D25:D25)</f>
        <v>0</v>
      </c>
      <c r="E24" s="31">
        <f t="shared" si="6"/>
        <v>287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287</v>
      </c>
      <c r="O24" s="43">
        <f t="shared" si="2"/>
        <v>5.0034867503486749E-2</v>
      </c>
      <c r="P24" s="10"/>
    </row>
    <row r="25" spans="1:119">
      <c r="A25" s="13"/>
      <c r="B25" s="45">
        <v>559</v>
      </c>
      <c r="C25" s="21" t="s">
        <v>62</v>
      </c>
      <c r="D25" s="46">
        <v>0</v>
      </c>
      <c r="E25" s="46">
        <v>287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287</v>
      </c>
      <c r="O25" s="47">
        <f t="shared" si="2"/>
        <v>5.0034867503486749E-2</v>
      </c>
      <c r="P25" s="9"/>
    </row>
    <row r="26" spans="1:119" ht="15.75">
      <c r="A26" s="28" t="s">
        <v>42</v>
      </c>
      <c r="B26" s="29"/>
      <c r="C26" s="30"/>
      <c r="D26" s="31">
        <f t="shared" ref="D26:M26" si="7">SUM(D27:D29)</f>
        <v>748056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748056</v>
      </c>
      <c r="O26" s="43">
        <f t="shared" si="2"/>
        <v>130.41422594142259</v>
      </c>
      <c r="P26" s="9"/>
    </row>
    <row r="27" spans="1:119">
      <c r="A27" s="12"/>
      <c r="B27" s="44">
        <v>571</v>
      </c>
      <c r="C27" s="20" t="s">
        <v>43</v>
      </c>
      <c r="D27" s="46">
        <v>210152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210152</v>
      </c>
      <c r="O27" s="47">
        <f t="shared" si="2"/>
        <v>36.637377963737798</v>
      </c>
      <c r="P27" s="9"/>
    </row>
    <row r="28" spans="1:119">
      <c r="A28" s="12"/>
      <c r="B28" s="44">
        <v>572</v>
      </c>
      <c r="C28" s="20" t="s">
        <v>69</v>
      </c>
      <c r="D28" s="46">
        <v>119478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119478</v>
      </c>
      <c r="O28" s="47">
        <f t="shared" si="2"/>
        <v>20.82949790794979</v>
      </c>
      <c r="P28" s="9"/>
    </row>
    <row r="29" spans="1:119">
      <c r="A29" s="12"/>
      <c r="B29" s="44">
        <v>579</v>
      </c>
      <c r="C29" s="20" t="s">
        <v>45</v>
      </c>
      <c r="D29" s="46">
        <v>418426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418426</v>
      </c>
      <c r="O29" s="47">
        <f t="shared" si="2"/>
        <v>72.947350069735009</v>
      </c>
      <c r="P29" s="9"/>
    </row>
    <row r="30" spans="1:119" ht="15.75">
      <c r="A30" s="28" t="s">
        <v>70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720000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720000</v>
      </c>
      <c r="O30" s="43">
        <f t="shared" si="2"/>
        <v>125.52301255230125</v>
      </c>
      <c r="P30" s="9"/>
    </row>
    <row r="31" spans="1:119" ht="15.75" thickBot="1">
      <c r="A31" s="12"/>
      <c r="B31" s="44">
        <v>581</v>
      </c>
      <c r="C31" s="20" t="s">
        <v>71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720000</v>
      </c>
      <c r="O31" s="47">
        <f t="shared" si="2"/>
        <v>125.52301255230125</v>
      </c>
      <c r="P31" s="9"/>
    </row>
    <row r="32" spans="1:119" ht="16.5" thickBot="1">
      <c r="A32" s="14" t="s">
        <v>10</v>
      </c>
      <c r="B32" s="23"/>
      <c r="C32" s="22"/>
      <c r="D32" s="15">
        <f>SUM(D5,D11,D15,D22,D24,D26,D30)</f>
        <v>3589024</v>
      </c>
      <c r="E32" s="15">
        <f t="shared" ref="E32:M32" si="9">SUM(E5,E11,E15,E22,E24,E26,E30)</f>
        <v>113689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8100480</v>
      </c>
      <c r="J32" s="15">
        <f t="shared" si="9"/>
        <v>0</v>
      </c>
      <c r="K32" s="15">
        <f t="shared" si="9"/>
        <v>593209</v>
      </c>
      <c r="L32" s="15">
        <f t="shared" si="9"/>
        <v>0</v>
      </c>
      <c r="M32" s="15">
        <f t="shared" si="9"/>
        <v>0</v>
      </c>
      <c r="N32" s="15">
        <f t="shared" si="1"/>
        <v>12396402</v>
      </c>
      <c r="O32" s="37">
        <f t="shared" si="2"/>
        <v>2161.1579497907951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83</v>
      </c>
      <c r="M34" s="93"/>
      <c r="N34" s="93"/>
      <c r="O34" s="41">
        <v>5736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1174471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614148</v>
      </c>
      <c r="L5" s="26">
        <f t="shared" si="0"/>
        <v>0</v>
      </c>
      <c r="M5" s="26">
        <f t="shared" si="0"/>
        <v>0</v>
      </c>
      <c r="N5" s="27">
        <f t="shared" ref="N5:N32" si="1">SUM(D5:M5)</f>
        <v>1788619</v>
      </c>
      <c r="O5" s="32">
        <f t="shared" ref="O5:O32" si="2">(N5/O$34)</f>
        <v>309.34261501210653</v>
      </c>
      <c r="P5" s="6"/>
    </row>
    <row r="6" spans="1:133">
      <c r="A6" s="12"/>
      <c r="B6" s="44">
        <v>511</v>
      </c>
      <c r="C6" s="20" t="s">
        <v>19</v>
      </c>
      <c r="D6" s="46">
        <v>109158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109158</v>
      </c>
      <c r="O6" s="47">
        <f t="shared" si="2"/>
        <v>18.878934624697337</v>
      </c>
      <c r="P6" s="9"/>
    </row>
    <row r="7" spans="1:133">
      <c r="A7" s="12"/>
      <c r="B7" s="44">
        <v>512</v>
      </c>
      <c r="C7" s="20" t="s">
        <v>20</v>
      </c>
      <c r="D7" s="46">
        <v>118199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118199</v>
      </c>
      <c r="O7" s="47">
        <f t="shared" si="2"/>
        <v>20.44258042199931</v>
      </c>
      <c r="P7" s="9"/>
    </row>
    <row r="8" spans="1:133">
      <c r="A8" s="12"/>
      <c r="B8" s="44">
        <v>513</v>
      </c>
      <c r="C8" s="20" t="s">
        <v>21</v>
      </c>
      <c r="D8" s="46">
        <v>678361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678361</v>
      </c>
      <c r="O8" s="47">
        <f t="shared" si="2"/>
        <v>117.32289865098582</v>
      </c>
      <c r="P8" s="9"/>
    </row>
    <row r="9" spans="1:133">
      <c r="A9" s="12"/>
      <c r="B9" s="44">
        <v>518</v>
      </c>
      <c r="C9" s="20" t="s">
        <v>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614148</v>
      </c>
      <c r="L9" s="46">
        <v>0</v>
      </c>
      <c r="M9" s="46">
        <v>0</v>
      </c>
      <c r="N9" s="46">
        <f t="shared" si="1"/>
        <v>614148</v>
      </c>
      <c r="O9" s="47">
        <f t="shared" si="2"/>
        <v>106.21722587340021</v>
      </c>
      <c r="P9" s="9"/>
    </row>
    <row r="10" spans="1:133">
      <c r="A10" s="12"/>
      <c r="B10" s="44">
        <v>519</v>
      </c>
      <c r="C10" s="20" t="s">
        <v>65</v>
      </c>
      <c r="D10" s="46">
        <v>268753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268753</v>
      </c>
      <c r="O10" s="47">
        <f t="shared" si="2"/>
        <v>46.480975441023865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SUM(D12:D14)</f>
        <v>1564067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1564067</v>
      </c>
      <c r="O11" s="43">
        <f t="shared" si="2"/>
        <v>270.50622621930125</v>
      </c>
      <c r="P11" s="10"/>
    </row>
    <row r="12" spans="1:133">
      <c r="A12" s="12"/>
      <c r="B12" s="44">
        <v>521</v>
      </c>
      <c r="C12" s="20" t="s">
        <v>28</v>
      </c>
      <c r="D12" s="46">
        <v>1232187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1232187</v>
      </c>
      <c r="O12" s="47">
        <f t="shared" si="2"/>
        <v>213.10740228294708</v>
      </c>
      <c r="P12" s="9"/>
    </row>
    <row r="13" spans="1:133">
      <c r="A13" s="12"/>
      <c r="B13" s="44">
        <v>522</v>
      </c>
      <c r="C13" s="20" t="s">
        <v>29</v>
      </c>
      <c r="D13" s="46">
        <v>199402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199402</v>
      </c>
      <c r="O13" s="47">
        <f t="shared" si="2"/>
        <v>34.486682808716708</v>
      </c>
      <c r="P13" s="9"/>
    </row>
    <row r="14" spans="1:133">
      <c r="A14" s="12"/>
      <c r="B14" s="44">
        <v>524</v>
      </c>
      <c r="C14" s="20" t="s">
        <v>30</v>
      </c>
      <c r="D14" s="46">
        <v>132478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132478</v>
      </c>
      <c r="O14" s="47">
        <f t="shared" si="2"/>
        <v>22.912141127637497</v>
      </c>
      <c r="P14" s="9"/>
    </row>
    <row r="15" spans="1:133" ht="15.75">
      <c r="A15" s="28" t="s">
        <v>31</v>
      </c>
      <c r="B15" s="29"/>
      <c r="C15" s="30"/>
      <c r="D15" s="31">
        <f t="shared" ref="D15:M15" si="4">SUM(D16:D21)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7525114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7525114</v>
      </c>
      <c r="O15" s="43">
        <f t="shared" si="2"/>
        <v>1301.4725008647526</v>
      </c>
      <c r="P15" s="10"/>
    </row>
    <row r="16" spans="1:133">
      <c r="A16" s="12"/>
      <c r="B16" s="44">
        <v>531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4733716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4733716</v>
      </c>
      <c r="O16" s="47">
        <f t="shared" si="2"/>
        <v>818.69872016603256</v>
      </c>
      <c r="P16" s="9"/>
    </row>
    <row r="17" spans="1:119">
      <c r="A17" s="12"/>
      <c r="B17" s="44">
        <v>533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463232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463232</v>
      </c>
      <c r="O17" s="47">
        <f t="shared" si="2"/>
        <v>80.116222760290555</v>
      </c>
      <c r="P17" s="9"/>
    </row>
    <row r="18" spans="1:119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411758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411758</v>
      </c>
      <c r="O18" s="47">
        <f t="shared" si="2"/>
        <v>71.213766862677275</v>
      </c>
      <c r="P18" s="9"/>
    </row>
    <row r="19" spans="1:119">
      <c r="A19" s="12"/>
      <c r="B19" s="44">
        <v>535</v>
      </c>
      <c r="C19" s="20" t="s">
        <v>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1481339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1481339</v>
      </c>
      <c r="O19" s="47">
        <f t="shared" si="2"/>
        <v>256.19837426496019</v>
      </c>
      <c r="P19" s="9"/>
    </row>
    <row r="20" spans="1:119">
      <c r="A20" s="12"/>
      <c r="B20" s="44">
        <v>537</v>
      </c>
      <c r="C20" s="20" t="s">
        <v>80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161060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161060</v>
      </c>
      <c r="O20" s="47">
        <f t="shared" si="2"/>
        <v>27.85541335178139</v>
      </c>
      <c r="P20" s="9"/>
    </row>
    <row r="21" spans="1:119">
      <c r="A21" s="12"/>
      <c r="B21" s="44">
        <v>539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274009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274009</v>
      </c>
      <c r="O21" s="47">
        <f t="shared" si="2"/>
        <v>47.390003459010721</v>
      </c>
      <c r="P21" s="9"/>
    </row>
    <row r="22" spans="1:119" ht="15.75">
      <c r="A22" s="28" t="s">
        <v>38</v>
      </c>
      <c r="B22" s="29"/>
      <c r="C22" s="30"/>
      <c r="D22" s="31">
        <f t="shared" ref="D22:M22" si="5">SUM(D23:D23)</f>
        <v>270221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270221</v>
      </c>
      <c r="O22" s="43">
        <f t="shared" si="2"/>
        <v>46.734866828087164</v>
      </c>
      <c r="P22" s="10"/>
    </row>
    <row r="23" spans="1:119">
      <c r="A23" s="12"/>
      <c r="B23" s="44">
        <v>541</v>
      </c>
      <c r="C23" s="20" t="s">
        <v>68</v>
      </c>
      <c r="D23" s="46">
        <v>270221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270221</v>
      </c>
      <c r="O23" s="47">
        <f t="shared" si="2"/>
        <v>46.734866828087164</v>
      </c>
      <c r="P23" s="9"/>
    </row>
    <row r="24" spans="1:119" ht="15.75">
      <c r="A24" s="28" t="s">
        <v>40</v>
      </c>
      <c r="B24" s="29"/>
      <c r="C24" s="30"/>
      <c r="D24" s="31">
        <f t="shared" ref="D24:M24" si="6">SUM(D25:D25)</f>
        <v>0</v>
      </c>
      <c r="E24" s="31">
        <f t="shared" si="6"/>
        <v>2870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2870</v>
      </c>
      <c r="O24" s="43">
        <f t="shared" si="2"/>
        <v>0.49636803874092011</v>
      </c>
      <c r="P24" s="10"/>
    </row>
    <row r="25" spans="1:119">
      <c r="A25" s="13"/>
      <c r="B25" s="45">
        <v>559</v>
      </c>
      <c r="C25" s="21" t="s">
        <v>62</v>
      </c>
      <c r="D25" s="46">
        <v>0</v>
      </c>
      <c r="E25" s="46">
        <v>2870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2870</v>
      </c>
      <c r="O25" s="47">
        <f t="shared" si="2"/>
        <v>0.49636803874092011</v>
      </c>
      <c r="P25" s="9"/>
    </row>
    <row r="26" spans="1:119" ht="15.75">
      <c r="A26" s="28" t="s">
        <v>42</v>
      </c>
      <c r="B26" s="29"/>
      <c r="C26" s="30"/>
      <c r="D26" s="31">
        <f t="shared" ref="D26:M26" si="7">SUM(D27:D29)</f>
        <v>709914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709914</v>
      </c>
      <c r="O26" s="43">
        <f t="shared" si="2"/>
        <v>122.78000691802144</v>
      </c>
      <c r="P26" s="9"/>
    </row>
    <row r="27" spans="1:119">
      <c r="A27" s="12"/>
      <c r="B27" s="44">
        <v>571</v>
      </c>
      <c r="C27" s="20" t="s">
        <v>43</v>
      </c>
      <c r="D27" s="46">
        <v>236022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236022</v>
      </c>
      <c r="O27" s="47">
        <f t="shared" si="2"/>
        <v>40.820131442407472</v>
      </c>
      <c r="P27" s="9"/>
    </row>
    <row r="28" spans="1:119">
      <c r="A28" s="12"/>
      <c r="B28" s="44">
        <v>572</v>
      </c>
      <c r="C28" s="20" t="s">
        <v>69</v>
      </c>
      <c r="D28" s="46">
        <v>131158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131158</v>
      </c>
      <c r="O28" s="47">
        <f t="shared" si="2"/>
        <v>22.683846419923903</v>
      </c>
      <c r="P28" s="9"/>
    </row>
    <row r="29" spans="1:119">
      <c r="A29" s="12"/>
      <c r="B29" s="44">
        <v>579</v>
      </c>
      <c r="C29" s="20" t="s">
        <v>45</v>
      </c>
      <c r="D29" s="46">
        <v>342734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342734</v>
      </c>
      <c r="O29" s="47">
        <f t="shared" si="2"/>
        <v>59.276029055690074</v>
      </c>
      <c r="P29" s="9"/>
    </row>
    <row r="30" spans="1:119" ht="15.75">
      <c r="A30" s="28" t="s">
        <v>70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1504199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1504199</v>
      </c>
      <c r="O30" s="43">
        <f t="shared" si="2"/>
        <v>260.15202352127289</v>
      </c>
      <c r="P30" s="9"/>
    </row>
    <row r="31" spans="1:119" ht="15.75" thickBot="1">
      <c r="A31" s="12"/>
      <c r="B31" s="44">
        <v>581</v>
      </c>
      <c r="C31" s="20" t="s">
        <v>71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1504199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1504199</v>
      </c>
      <c r="O31" s="47">
        <f t="shared" si="2"/>
        <v>260.15202352127289</v>
      </c>
      <c r="P31" s="9"/>
    </row>
    <row r="32" spans="1:119" ht="16.5" thickBot="1">
      <c r="A32" s="14" t="s">
        <v>10</v>
      </c>
      <c r="B32" s="23"/>
      <c r="C32" s="22"/>
      <c r="D32" s="15">
        <f>SUM(D5,D11,D15,D22,D24,D26,D30)</f>
        <v>3718673</v>
      </c>
      <c r="E32" s="15">
        <f t="shared" ref="E32:M32" si="9">SUM(E5,E11,E15,E22,E24,E26,E30)</f>
        <v>2870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9029313</v>
      </c>
      <c r="J32" s="15">
        <f t="shared" si="9"/>
        <v>0</v>
      </c>
      <c r="K32" s="15">
        <f t="shared" si="9"/>
        <v>614148</v>
      </c>
      <c r="L32" s="15">
        <f t="shared" si="9"/>
        <v>0</v>
      </c>
      <c r="M32" s="15">
        <f t="shared" si="9"/>
        <v>0</v>
      </c>
      <c r="N32" s="15">
        <f t="shared" si="1"/>
        <v>13365004</v>
      </c>
      <c r="O32" s="37">
        <f t="shared" si="2"/>
        <v>2311.484607402283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81</v>
      </c>
      <c r="M34" s="93"/>
      <c r="N34" s="93"/>
      <c r="O34" s="41">
        <v>5782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1064402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394598</v>
      </c>
      <c r="L5" s="26">
        <f t="shared" si="0"/>
        <v>0</v>
      </c>
      <c r="M5" s="26">
        <f t="shared" si="0"/>
        <v>0</v>
      </c>
      <c r="N5" s="27">
        <f t="shared" ref="N5:N33" si="1">SUM(D5:M5)</f>
        <v>1459000</v>
      </c>
      <c r="O5" s="32">
        <f t="shared" ref="O5:O33" si="2">(N5/O$35)</f>
        <v>254.13690994600245</v>
      </c>
      <c r="P5" s="6"/>
    </row>
    <row r="6" spans="1:133">
      <c r="A6" s="12"/>
      <c r="B6" s="44">
        <v>511</v>
      </c>
      <c r="C6" s="20" t="s">
        <v>19</v>
      </c>
      <c r="D6" s="46">
        <v>214366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214366</v>
      </c>
      <c r="O6" s="47">
        <f t="shared" si="2"/>
        <v>37.339487894095107</v>
      </c>
      <c r="P6" s="9"/>
    </row>
    <row r="7" spans="1:133">
      <c r="A7" s="12"/>
      <c r="B7" s="44">
        <v>512</v>
      </c>
      <c r="C7" s="20" t="s">
        <v>20</v>
      </c>
      <c r="D7" s="46">
        <v>140198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140198</v>
      </c>
      <c r="O7" s="47">
        <f t="shared" si="2"/>
        <v>24.420484236195783</v>
      </c>
      <c r="P7" s="9"/>
    </row>
    <row r="8" spans="1:133">
      <c r="A8" s="12"/>
      <c r="B8" s="44">
        <v>513</v>
      </c>
      <c r="C8" s="20" t="s">
        <v>21</v>
      </c>
      <c r="D8" s="46">
        <v>461597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461597</v>
      </c>
      <c r="O8" s="47">
        <f t="shared" si="2"/>
        <v>80.403588225047898</v>
      </c>
      <c r="P8" s="9"/>
    </row>
    <row r="9" spans="1:133">
      <c r="A9" s="12"/>
      <c r="B9" s="44">
        <v>518</v>
      </c>
      <c r="C9" s="20" t="s">
        <v>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394598</v>
      </c>
      <c r="L9" s="46">
        <v>0</v>
      </c>
      <c r="M9" s="46">
        <v>0</v>
      </c>
      <c r="N9" s="46">
        <f t="shared" si="1"/>
        <v>394598</v>
      </c>
      <c r="O9" s="47">
        <f t="shared" si="2"/>
        <v>68.733321720954535</v>
      </c>
      <c r="P9" s="9"/>
    </row>
    <row r="10" spans="1:133">
      <c r="A10" s="12"/>
      <c r="B10" s="44">
        <v>519</v>
      </c>
      <c r="C10" s="20" t="s">
        <v>65</v>
      </c>
      <c r="D10" s="46">
        <v>248241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248241</v>
      </c>
      <c r="O10" s="47">
        <f t="shared" si="2"/>
        <v>43.24002786970911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SUM(D12:D14)</f>
        <v>1624851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1624851</v>
      </c>
      <c r="O11" s="43">
        <f t="shared" si="2"/>
        <v>283.02577948092664</v>
      </c>
      <c r="P11" s="10"/>
    </row>
    <row r="12" spans="1:133">
      <c r="A12" s="12"/>
      <c r="B12" s="44">
        <v>521</v>
      </c>
      <c r="C12" s="20" t="s">
        <v>28</v>
      </c>
      <c r="D12" s="46">
        <v>1197268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1197268</v>
      </c>
      <c r="O12" s="47">
        <f t="shared" si="2"/>
        <v>208.54694304128202</v>
      </c>
      <c r="P12" s="9"/>
    </row>
    <row r="13" spans="1:133">
      <c r="A13" s="12"/>
      <c r="B13" s="44">
        <v>522</v>
      </c>
      <c r="C13" s="20" t="s">
        <v>29</v>
      </c>
      <c r="D13" s="46">
        <v>303299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303299</v>
      </c>
      <c r="O13" s="47">
        <f t="shared" si="2"/>
        <v>52.830343145793414</v>
      </c>
      <c r="P13" s="9"/>
    </row>
    <row r="14" spans="1:133">
      <c r="A14" s="12"/>
      <c r="B14" s="44">
        <v>524</v>
      </c>
      <c r="C14" s="20" t="s">
        <v>30</v>
      </c>
      <c r="D14" s="46">
        <v>124284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124284</v>
      </c>
      <c r="O14" s="47">
        <f t="shared" si="2"/>
        <v>21.648493293851246</v>
      </c>
      <c r="P14" s="9"/>
    </row>
    <row r="15" spans="1:133" ht="15.75">
      <c r="A15" s="28" t="s">
        <v>31</v>
      </c>
      <c r="B15" s="29"/>
      <c r="C15" s="30"/>
      <c r="D15" s="31">
        <f t="shared" ref="D15:M15" si="4">SUM(D16:D22)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7812612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7812612</v>
      </c>
      <c r="O15" s="43">
        <f t="shared" si="2"/>
        <v>1360.8451489287581</v>
      </c>
      <c r="P15" s="10"/>
    </row>
    <row r="16" spans="1:133">
      <c r="A16" s="12"/>
      <c r="B16" s="44">
        <v>531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4889760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4889760</v>
      </c>
      <c r="O16" s="47">
        <f t="shared" si="2"/>
        <v>851.72618010799511</v>
      </c>
      <c r="P16" s="9"/>
    </row>
    <row r="17" spans="1:16">
      <c r="A17" s="12"/>
      <c r="B17" s="44">
        <v>532</v>
      </c>
      <c r="C17" s="20" t="s">
        <v>33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1372</v>
      </c>
      <c r="O17" s="47">
        <f t="shared" si="2"/>
        <v>0.23898275561748825</v>
      </c>
      <c r="P17" s="9"/>
    </row>
    <row r="18" spans="1:16">
      <c r="A18" s="12"/>
      <c r="B18" s="44">
        <v>533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593462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593462</v>
      </c>
      <c r="O18" s="47">
        <f t="shared" si="2"/>
        <v>103.37258317366313</v>
      </c>
      <c r="P18" s="9"/>
    </row>
    <row r="19" spans="1:16">
      <c r="A19" s="12"/>
      <c r="B19" s="44">
        <v>534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418645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418645</v>
      </c>
      <c r="O19" s="47">
        <f t="shared" si="2"/>
        <v>72.921964814492242</v>
      </c>
      <c r="P19" s="9"/>
    </row>
    <row r="20" spans="1:16">
      <c r="A20" s="12"/>
      <c r="B20" s="44">
        <v>535</v>
      </c>
      <c r="C20" s="20" t="s">
        <v>57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1520866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1520866</v>
      </c>
      <c r="O20" s="47">
        <f t="shared" si="2"/>
        <v>264.91308134471348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138123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138123</v>
      </c>
      <c r="O21" s="47">
        <f t="shared" si="2"/>
        <v>24.059048946176624</v>
      </c>
      <c r="P21" s="9"/>
    </row>
    <row r="22" spans="1:16">
      <c r="A22" s="12"/>
      <c r="B22" s="44">
        <v>539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250384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250384</v>
      </c>
      <c r="O22" s="47">
        <f t="shared" si="2"/>
        <v>43.61330778609998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SUM(D24:D24)</f>
        <v>275179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275179</v>
      </c>
      <c r="O23" s="43">
        <f t="shared" si="2"/>
        <v>47.932241769726531</v>
      </c>
      <c r="P23" s="10"/>
    </row>
    <row r="24" spans="1:16">
      <c r="A24" s="12"/>
      <c r="B24" s="44">
        <v>541</v>
      </c>
      <c r="C24" s="20" t="s">
        <v>68</v>
      </c>
      <c r="D24" s="46">
        <v>275179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275179</v>
      </c>
      <c r="O24" s="47">
        <f t="shared" si="2"/>
        <v>47.932241769726531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0</v>
      </c>
      <c r="E25" s="31">
        <f t="shared" si="6"/>
        <v>2052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2052</v>
      </c>
      <c r="O25" s="43">
        <f t="shared" si="2"/>
        <v>0.35742901933461069</v>
      </c>
      <c r="P25" s="10"/>
    </row>
    <row r="26" spans="1:16">
      <c r="A26" s="13"/>
      <c r="B26" s="45">
        <v>559</v>
      </c>
      <c r="C26" s="21" t="s">
        <v>62</v>
      </c>
      <c r="D26" s="46">
        <v>0</v>
      </c>
      <c r="E26" s="46">
        <v>2052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2052</v>
      </c>
      <c r="O26" s="47">
        <f t="shared" si="2"/>
        <v>0.35742901933461069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SUM(D28:D30)</f>
        <v>694525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694525</v>
      </c>
      <c r="O27" s="43">
        <f t="shared" si="2"/>
        <v>120.97631074725658</v>
      </c>
      <c r="P27" s="9"/>
    </row>
    <row r="28" spans="1:16">
      <c r="A28" s="12"/>
      <c r="B28" s="44">
        <v>571</v>
      </c>
      <c r="C28" s="20" t="s">
        <v>43</v>
      </c>
      <c r="D28" s="46">
        <v>204609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204609</v>
      </c>
      <c r="O28" s="47">
        <f t="shared" si="2"/>
        <v>35.639958195436336</v>
      </c>
      <c r="P28" s="9"/>
    </row>
    <row r="29" spans="1:16">
      <c r="A29" s="12"/>
      <c r="B29" s="44">
        <v>572</v>
      </c>
      <c r="C29" s="20" t="s">
        <v>69</v>
      </c>
      <c r="D29" s="46">
        <v>134742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134742</v>
      </c>
      <c r="O29" s="47">
        <f t="shared" si="2"/>
        <v>23.470127155547814</v>
      </c>
      <c r="P29" s="9"/>
    </row>
    <row r="30" spans="1:16">
      <c r="A30" s="12"/>
      <c r="B30" s="44">
        <v>579</v>
      </c>
      <c r="C30" s="20" t="s">
        <v>45</v>
      </c>
      <c r="D30" s="46">
        <v>355174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355174</v>
      </c>
      <c r="O30" s="47">
        <f t="shared" si="2"/>
        <v>61.866225396272426</v>
      </c>
      <c r="P30" s="9"/>
    </row>
    <row r="31" spans="1:16" ht="15.75">
      <c r="A31" s="28" t="s">
        <v>70</v>
      </c>
      <c r="B31" s="29"/>
      <c r="C31" s="30"/>
      <c r="D31" s="31">
        <f t="shared" ref="D31:M31" si="8">SUM(D32:D32)</f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700000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700000</v>
      </c>
      <c r="O31" s="43">
        <f t="shared" si="2"/>
        <v>121.92997735586135</v>
      </c>
      <c r="P31" s="9"/>
    </row>
    <row r="32" spans="1:16" ht="15.75" thickBot="1">
      <c r="A32" s="12"/>
      <c r="B32" s="44">
        <v>581</v>
      </c>
      <c r="C32" s="20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700000</v>
      </c>
      <c r="O32" s="47">
        <f t="shared" si="2"/>
        <v>121.92997735586135</v>
      </c>
      <c r="P32" s="9"/>
    </row>
    <row r="33" spans="1:119" ht="16.5" thickBot="1">
      <c r="A33" s="14" t="s">
        <v>10</v>
      </c>
      <c r="B33" s="23"/>
      <c r="C33" s="22"/>
      <c r="D33" s="15">
        <f>SUM(D5,D11,D15,D23,D25,D27,D31)</f>
        <v>3658957</v>
      </c>
      <c r="E33" s="15">
        <f t="shared" ref="E33:M33" si="9">SUM(E5,E11,E15,E23,E25,E27,E31)</f>
        <v>2052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8512612</v>
      </c>
      <c r="J33" s="15">
        <f t="shared" si="9"/>
        <v>0</v>
      </c>
      <c r="K33" s="15">
        <f t="shared" si="9"/>
        <v>394598</v>
      </c>
      <c r="L33" s="15">
        <f t="shared" si="9"/>
        <v>0</v>
      </c>
      <c r="M33" s="15">
        <f t="shared" si="9"/>
        <v>0</v>
      </c>
      <c r="N33" s="15">
        <f t="shared" si="1"/>
        <v>12568219</v>
      </c>
      <c r="O33" s="37">
        <f t="shared" si="2"/>
        <v>2189.2037972478661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78</v>
      </c>
      <c r="M35" s="93"/>
      <c r="N35" s="93"/>
      <c r="O35" s="41">
        <v>5741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922450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399812</v>
      </c>
      <c r="L5" s="59">
        <f t="shared" si="0"/>
        <v>0</v>
      </c>
      <c r="M5" s="59">
        <f t="shared" si="0"/>
        <v>0</v>
      </c>
      <c r="N5" s="60">
        <f t="shared" ref="N5:N34" si="1">SUM(D5:M5)</f>
        <v>1322262</v>
      </c>
      <c r="O5" s="61">
        <f t="shared" ref="O5:O34" si="2">(N5/O$36)</f>
        <v>222.04231738035264</v>
      </c>
      <c r="P5" s="62"/>
    </row>
    <row r="6" spans="1:133">
      <c r="A6" s="64"/>
      <c r="B6" s="65">
        <v>511</v>
      </c>
      <c r="C6" s="66" t="s">
        <v>19</v>
      </c>
      <c r="D6" s="67">
        <v>110480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110480</v>
      </c>
      <c r="O6" s="68">
        <f t="shared" si="2"/>
        <v>18.55247691015953</v>
      </c>
      <c r="P6" s="69"/>
    </row>
    <row r="7" spans="1:133">
      <c r="A7" s="64"/>
      <c r="B7" s="65">
        <v>512</v>
      </c>
      <c r="C7" s="66" t="s">
        <v>20</v>
      </c>
      <c r="D7" s="67">
        <v>117813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117813</v>
      </c>
      <c r="O7" s="68">
        <f t="shared" si="2"/>
        <v>19.783879093198994</v>
      </c>
      <c r="P7" s="69"/>
    </row>
    <row r="8" spans="1:133">
      <c r="A8" s="64"/>
      <c r="B8" s="65">
        <v>513</v>
      </c>
      <c r="C8" s="66" t="s">
        <v>21</v>
      </c>
      <c r="D8" s="67">
        <v>440964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440964</v>
      </c>
      <c r="O8" s="68">
        <f t="shared" si="2"/>
        <v>74.049370277078083</v>
      </c>
      <c r="P8" s="69"/>
    </row>
    <row r="9" spans="1:133">
      <c r="A9" s="64"/>
      <c r="B9" s="65">
        <v>514</v>
      </c>
      <c r="C9" s="66" t="s">
        <v>22</v>
      </c>
      <c r="D9" s="67">
        <v>98098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98098</v>
      </c>
      <c r="O9" s="68">
        <f t="shared" si="2"/>
        <v>16.473215785054578</v>
      </c>
      <c r="P9" s="69"/>
    </row>
    <row r="10" spans="1:133">
      <c r="A10" s="64"/>
      <c r="B10" s="65">
        <v>518</v>
      </c>
      <c r="C10" s="66" t="s">
        <v>25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399812</v>
      </c>
      <c r="L10" s="67">
        <v>0</v>
      </c>
      <c r="M10" s="67">
        <v>0</v>
      </c>
      <c r="N10" s="67">
        <f t="shared" si="1"/>
        <v>399812</v>
      </c>
      <c r="O10" s="68">
        <f t="shared" si="2"/>
        <v>67.138874895046186</v>
      </c>
      <c r="P10" s="69"/>
    </row>
    <row r="11" spans="1:133">
      <c r="A11" s="64"/>
      <c r="B11" s="65">
        <v>519</v>
      </c>
      <c r="C11" s="66" t="s">
        <v>65</v>
      </c>
      <c r="D11" s="67">
        <v>155095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155095</v>
      </c>
      <c r="O11" s="68">
        <f t="shared" si="2"/>
        <v>26.044500419815282</v>
      </c>
      <c r="P11" s="69"/>
    </row>
    <row r="12" spans="1:133" ht="15.75">
      <c r="A12" s="70" t="s">
        <v>27</v>
      </c>
      <c r="B12" s="71"/>
      <c r="C12" s="72"/>
      <c r="D12" s="73">
        <f t="shared" ref="D12:M12" si="3">SUM(D13:D15)</f>
        <v>1491810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1491810</v>
      </c>
      <c r="O12" s="75">
        <f t="shared" si="2"/>
        <v>250.51385390428212</v>
      </c>
      <c r="P12" s="76"/>
    </row>
    <row r="13" spans="1:133">
      <c r="A13" s="64"/>
      <c r="B13" s="65">
        <v>521</v>
      </c>
      <c r="C13" s="66" t="s">
        <v>28</v>
      </c>
      <c r="D13" s="67">
        <v>1164939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1164939</v>
      </c>
      <c r="O13" s="68">
        <f t="shared" si="2"/>
        <v>195.62367758186397</v>
      </c>
      <c r="P13" s="69"/>
    </row>
    <row r="14" spans="1:133">
      <c r="A14" s="64"/>
      <c r="B14" s="65">
        <v>522</v>
      </c>
      <c r="C14" s="66" t="s">
        <v>29</v>
      </c>
      <c r="D14" s="67">
        <v>221472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221472</v>
      </c>
      <c r="O14" s="68">
        <f t="shared" si="2"/>
        <v>37.190931989924437</v>
      </c>
      <c r="P14" s="69"/>
    </row>
    <row r="15" spans="1:133">
      <c r="A15" s="64"/>
      <c r="B15" s="65">
        <v>524</v>
      </c>
      <c r="C15" s="66" t="s">
        <v>30</v>
      </c>
      <c r="D15" s="67">
        <v>105399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105399</v>
      </c>
      <c r="O15" s="68">
        <f t="shared" si="2"/>
        <v>17.699244332493702</v>
      </c>
      <c r="P15" s="69"/>
    </row>
    <row r="16" spans="1:133" ht="15.75">
      <c r="A16" s="70" t="s">
        <v>31</v>
      </c>
      <c r="B16" s="71"/>
      <c r="C16" s="72"/>
      <c r="D16" s="73">
        <f t="shared" ref="D16:M16" si="4">SUM(D17:D23)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7465458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7465458</v>
      </c>
      <c r="O16" s="75">
        <f t="shared" si="2"/>
        <v>1253.6453400503779</v>
      </c>
      <c r="P16" s="76"/>
    </row>
    <row r="17" spans="1:16">
      <c r="A17" s="64"/>
      <c r="B17" s="65">
        <v>531</v>
      </c>
      <c r="C17" s="66" t="s">
        <v>32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4951835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4951835</v>
      </c>
      <c r="O17" s="68">
        <f t="shared" si="2"/>
        <v>831.54240134340887</v>
      </c>
      <c r="P17" s="69"/>
    </row>
    <row r="18" spans="1:16">
      <c r="A18" s="64"/>
      <c r="B18" s="65">
        <v>532</v>
      </c>
      <c r="C18" s="66" t="s">
        <v>33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61297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61297</v>
      </c>
      <c r="O18" s="68">
        <f t="shared" si="2"/>
        <v>10.293366918555835</v>
      </c>
      <c r="P18" s="69"/>
    </row>
    <row r="19" spans="1:16">
      <c r="A19" s="64"/>
      <c r="B19" s="65">
        <v>533</v>
      </c>
      <c r="C19" s="66" t="s">
        <v>56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696812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696812</v>
      </c>
      <c r="O19" s="68">
        <f t="shared" si="2"/>
        <v>117.01293031066331</v>
      </c>
      <c r="P19" s="69"/>
    </row>
    <row r="20" spans="1:16">
      <c r="A20" s="64"/>
      <c r="B20" s="65">
        <v>534</v>
      </c>
      <c r="C20" s="66" t="s">
        <v>66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419473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419473</v>
      </c>
      <c r="O20" s="68">
        <f t="shared" si="2"/>
        <v>70.440470193115033</v>
      </c>
      <c r="P20" s="69"/>
    </row>
    <row r="21" spans="1:16">
      <c r="A21" s="64"/>
      <c r="B21" s="65">
        <v>535</v>
      </c>
      <c r="C21" s="66" t="s">
        <v>57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1055125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1055125</v>
      </c>
      <c r="O21" s="68">
        <f t="shared" si="2"/>
        <v>177.18303946263643</v>
      </c>
      <c r="P21" s="69"/>
    </row>
    <row r="22" spans="1:16">
      <c r="A22" s="64"/>
      <c r="B22" s="65">
        <v>538</v>
      </c>
      <c r="C22" s="66" t="s">
        <v>67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74159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74159</v>
      </c>
      <c r="O22" s="68">
        <f t="shared" si="2"/>
        <v>12.453232577665828</v>
      </c>
      <c r="P22" s="69"/>
    </row>
    <row r="23" spans="1:16">
      <c r="A23" s="64"/>
      <c r="B23" s="65">
        <v>539</v>
      </c>
      <c r="C23" s="66" t="s">
        <v>37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206757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206757</v>
      </c>
      <c r="O23" s="68">
        <f t="shared" si="2"/>
        <v>34.719899244332495</v>
      </c>
      <c r="P23" s="69"/>
    </row>
    <row r="24" spans="1:16" ht="15.75">
      <c r="A24" s="70" t="s">
        <v>38</v>
      </c>
      <c r="B24" s="71"/>
      <c r="C24" s="72"/>
      <c r="D24" s="73">
        <f t="shared" ref="D24:M24" si="5">SUM(D25:D25)</f>
        <v>290770</v>
      </c>
      <c r="E24" s="73">
        <f t="shared" si="5"/>
        <v>0</v>
      </c>
      <c r="F24" s="73">
        <f t="shared" si="5"/>
        <v>0</v>
      </c>
      <c r="G24" s="73">
        <f t="shared" si="5"/>
        <v>0</v>
      </c>
      <c r="H24" s="73">
        <f t="shared" si="5"/>
        <v>0</v>
      </c>
      <c r="I24" s="73">
        <f t="shared" si="5"/>
        <v>0</v>
      </c>
      <c r="J24" s="73">
        <f t="shared" si="5"/>
        <v>0</v>
      </c>
      <c r="K24" s="73">
        <f t="shared" si="5"/>
        <v>0</v>
      </c>
      <c r="L24" s="73">
        <f t="shared" si="5"/>
        <v>0</v>
      </c>
      <c r="M24" s="73">
        <f t="shared" si="5"/>
        <v>0</v>
      </c>
      <c r="N24" s="73">
        <f t="shared" si="1"/>
        <v>290770</v>
      </c>
      <c r="O24" s="75">
        <f t="shared" si="2"/>
        <v>48.827875734676745</v>
      </c>
      <c r="P24" s="76"/>
    </row>
    <row r="25" spans="1:16">
      <c r="A25" s="64"/>
      <c r="B25" s="65">
        <v>541</v>
      </c>
      <c r="C25" s="66" t="s">
        <v>68</v>
      </c>
      <c r="D25" s="67">
        <v>290770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290770</v>
      </c>
      <c r="O25" s="68">
        <f t="shared" si="2"/>
        <v>48.827875734676745</v>
      </c>
      <c r="P25" s="69"/>
    </row>
    <row r="26" spans="1:16" ht="15.75">
      <c r="A26" s="70" t="s">
        <v>40</v>
      </c>
      <c r="B26" s="71"/>
      <c r="C26" s="72"/>
      <c r="D26" s="73">
        <f t="shared" ref="D26:M26" si="6">SUM(D27:D27)</f>
        <v>0</v>
      </c>
      <c r="E26" s="73">
        <f t="shared" si="6"/>
        <v>0</v>
      </c>
      <c r="F26" s="73">
        <f t="shared" si="6"/>
        <v>0</v>
      </c>
      <c r="G26" s="73">
        <f t="shared" si="6"/>
        <v>0</v>
      </c>
      <c r="H26" s="73">
        <f t="shared" si="6"/>
        <v>0</v>
      </c>
      <c r="I26" s="73">
        <f t="shared" si="6"/>
        <v>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1368</v>
      </c>
      <c r="N26" s="73">
        <f t="shared" si="1"/>
        <v>1368</v>
      </c>
      <c r="O26" s="75">
        <f t="shared" si="2"/>
        <v>0.22972292191435767</v>
      </c>
      <c r="P26" s="76"/>
    </row>
    <row r="27" spans="1:16">
      <c r="A27" s="64"/>
      <c r="B27" s="65">
        <v>559</v>
      </c>
      <c r="C27" s="66" t="s">
        <v>62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1368</v>
      </c>
      <c r="N27" s="67">
        <f t="shared" si="1"/>
        <v>1368</v>
      </c>
      <c r="O27" s="68">
        <f t="shared" si="2"/>
        <v>0.22972292191435767</v>
      </c>
      <c r="P27" s="69"/>
    </row>
    <row r="28" spans="1:16" ht="15.75">
      <c r="A28" s="70" t="s">
        <v>42</v>
      </c>
      <c r="B28" s="71"/>
      <c r="C28" s="72"/>
      <c r="D28" s="73">
        <f t="shared" ref="D28:M28" si="7">SUM(D29:D31)</f>
        <v>654059</v>
      </c>
      <c r="E28" s="73">
        <f t="shared" si="7"/>
        <v>0</v>
      </c>
      <c r="F28" s="73">
        <f t="shared" si="7"/>
        <v>0</v>
      </c>
      <c r="G28" s="73">
        <f t="shared" si="7"/>
        <v>0</v>
      </c>
      <c r="H28" s="73">
        <f t="shared" si="7"/>
        <v>0</v>
      </c>
      <c r="I28" s="73">
        <f t="shared" si="7"/>
        <v>0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t="shared" si="1"/>
        <v>654059</v>
      </c>
      <c r="O28" s="75">
        <f t="shared" si="2"/>
        <v>109.83358522250209</v>
      </c>
      <c r="P28" s="69"/>
    </row>
    <row r="29" spans="1:16">
      <c r="A29" s="64"/>
      <c r="B29" s="65">
        <v>571</v>
      </c>
      <c r="C29" s="66" t="s">
        <v>43</v>
      </c>
      <c r="D29" s="67">
        <v>215769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215769</v>
      </c>
      <c r="O29" s="68">
        <f t="shared" si="2"/>
        <v>36.233249370277079</v>
      </c>
      <c r="P29" s="69"/>
    </row>
    <row r="30" spans="1:16">
      <c r="A30" s="64"/>
      <c r="B30" s="65">
        <v>572</v>
      </c>
      <c r="C30" s="66" t="s">
        <v>69</v>
      </c>
      <c r="D30" s="67">
        <v>141954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141954</v>
      </c>
      <c r="O30" s="68">
        <f t="shared" si="2"/>
        <v>23.83778337531486</v>
      </c>
      <c r="P30" s="69"/>
    </row>
    <row r="31" spans="1:16">
      <c r="A31" s="64"/>
      <c r="B31" s="65">
        <v>579</v>
      </c>
      <c r="C31" s="66" t="s">
        <v>45</v>
      </c>
      <c r="D31" s="67">
        <v>296336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"/>
        <v>296336</v>
      </c>
      <c r="O31" s="68">
        <f t="shared" si="2"/>
        <v>49.762552476910159</v>
      </c>
      <c r="P31" s="69"/>
    </row>
    <row r="32" spans="1:16" ht="15.75">
      <c r="A32" s="70" t="s">
        <v>70</v>
      </c>
      <c r="B32" s="71"/>
      <c r="C32" s="72"/>
      <c r="D32" s="73">
        <f t="shared" ref="D32:M32" si="8">SUM(D33:D33)</f>
        <v>0</v>
      </c>
      <c r="E32" s="73">
        <f t="shared" si="8"/>
        <v>0</v>
      </c>
      <c r="F32" s="73">
        <f t="shared" si="8"/>
        <v>0</v>
      </c>
      <c r="G32" s="73">
        <f t="shared" si="8"/>
        <v>0</v>
      </c>
      <c r="H32" s="73">
        <f t="shared" si="8"/>
        <v>0</v>
      </c>
      <c r="I32" s="73">
        <f t="shared" si="8"/>
        <v>700000</v>
      </c>
      <c r="J32" s="73">
        <f t="shared" si="8"/>
        <v>0</v>
      </c>
      <c r="K32" s="73">
        <f t="shared" si="8"/>
        <v>0</v>
      </c>
      <c r="L32" s="73">
        <f t="shared" si="8"/>
        <v>0</v>
      </c>
      <c r="M32" s="73">
        <f t="shared" si="8"/>
        <v>0</v>
      </c>
      <c r="N32" s="73">
        <f t="shared" si="1"/>
        <v>700000</v>
      </c>
      <c r="O32" s="75">
        <f t="shared" si="2"/>
        <v>117.54827875734676</v>
      </c>
      <c r="P32" s="69"/>
    </row>
    <row r="33" spans="1:119" ht="15.75" thickBot="1">
      <c r="A33" s="64"/>
      <c r="B33" s="65">
        <v>581</v>
      </c>
      <c r="C33" s="66" t="s">
        <v>71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700000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"/>
        <v>700000</v>
      </c>
      <c r="O33" s="68">
        <f t="shared" si="2"/>
        <v>117.54827875734676</v>
      </c>
      <c r="P33" s="69"/>
    </row>
    <row r="34" spans="1:119" ht="16.5" thickBot="1">
      <c r="A34" s="77" t="s">
        <v>10</v>
      </c>
      <c r="B34" s="78"/>
      <c r="C34" s="79"/>
      <c r="D34" s="80">
        <f>SUM(D5,D12,D16,D24,D26,D28,D32)</f>
        <v>3359089</v>
      </c>
      <c r="E34" s="80">
        <f t="shared" ref="E34:M34" si="9">SUM(E5,E12,E16,E24,E26,E28,E32)</f>
        <v>0</v>
      </c>
      <c r="F34" s="80">
        <f t="shared" si="9"/>
        <v>0</v>
      </c>
      <c r="G34" s="80">
        <f t="shared" si="9"/>
        <v>0</v>
      </c>
      <c r="H34" s="80">
        <f t="shared" si="9"/>
        <v>0</v>
      </c>
      <c r="I34" s="80">
        <f t="shared" si="9"/>
        <v>8165458</v>
      </c>
      <c r="J34" s="80">
        <f t="shared" si="9"/>
        <v>0</v>
      </c>
      <c r="K34" s="80">
        <f t="shared" si="9"/>
        <v>399812</v>
      </c>
      <c r="L34" s="80">
        <f t="shared" si="9"/>
        <v>0</v>
      </c>
      <c r="M34" s="80">
        <f t="shared" si="9"/>
        <v>1368</v>
      </c>
      <c r="N34" s="80">
        <f t="shared" si="1"/>
        <v>11925727</v>
      </c>
      <c r="O34" s="81">
        <f t="shared" si="2"/>
        <v>2002.6409739714525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72</v>
      </c>
      <c r="M36" s="117"/>
      <c r="N36" s="117"/>
      <c r="O36" s="91">
        <v>5955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2023-12-13T21:47:30Z</cp:lastPrinted>
  <dcterms:created xsi:type="dcterms:W3CDTF">2000-08-31T21:26:31Z</dcterms:created>
  <dcterms:modified xsi:type="dcterms:W3CDTF">2023-12-13T21:47:33Z</dcterms:modified>
</cp:coreProperties>
</file>