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'2008'!$A$1:$O$61</definedName>
    <definedName name="_xlnm.Print_Area" localSheetId="12">'2009'!$A$1:$O$65</definedName>
    <definedName name="_xlnm.Print_Area" localSheetId="11">'2010'!$A$1:$O$63</definedName>
    <definedName name="_xlnm.Print_Area" localSheetId="10">'2011'!$A$1:$O$59</definedName>
    <definedName name="_xlnm.Print_Area" localSheetId="9">'2012'!$A$1:$O$59</definedName>
    <definedName name="_xlnm.Print_Area" localSheetId="8">'2013'!$A$1:$O$54</definedName>
    <definedName name="_xlnm.Print_Area" localSheetId="7">'2014'!$A$1:$O$57</definedName>
    <definedName name="_xlnm.Print_Area" localSheetId="6">'2015'!$A$1:$O$58</definedName>
    <definedName name="_xlnm.Print_Area" localSheetId="5">'2016'!$A$1:$O$58</definedName>
    <definedName name="_xlnm.Print_Area" localSheetId="4">'2017'!$A$1:$O$56</definedName>
    <definedName name="_xlnm.Print_Area" localSheetId="3">'2018'!$A$1:$O$57</definedName>
    <definedName name="_xlnm.Print_Area" localSheetId="2">'2019'!$A$1:$O$57</definedName>
    <definedName name="_xlnm.Print_Area" localSheetId="1">'2020'!$A$1:$O$59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<sst xmlns="http://schemas.openxmlformats.org/spreadsheetml/2006/main" count="987" uniqueCount="140">
  <si>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</si>
  <si>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</si>
  <si>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</si>
  <si>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</si>
  <si>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</si>
  <si>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</si>
  <si>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</si>
  <si>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</si>
  <si>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</si>
  <si>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</si>
  <si>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</si>
  <si>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</si>
  <si>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</si>
  <si>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</si>
  <si>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</si>
  <si>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Utility Service Tax - Propane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</si>
  <si>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</si>
  <si>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</si>
  <si>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</si>
  <si>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</si>
  <si>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</si>
  <si>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</si>
  <si>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</si>
  <si>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</si>
  <si>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</si>
  <si>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</si>
  <si>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</si>
  <si>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</si>
  <si>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</si>
  <si>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</si>
  <si>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</si>
  <si>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</si>
  <si>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Physical Environment - Sewer / Wastewater</t>
  </si>
  <si>
    <t>Federal Grant - Physical Environment - Other Physical Environment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</si>
  <si>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</si>
  <si>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</si>
  <si>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</si>
  <si>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Shared Revenues - General Gov't - Revenue Sharing Proceeds</t>
  </si>
  <si>
    <t>State Shared Revenues - General Gov't - Local Gov't Half-Cent Sales Tax</t>
  </si>
  <si>
    <t>State Shared Revenues - Other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</si>
  <si>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</si>
  <si>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</si>
  <si>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</si>
  <si>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</si>
  <si>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</si>
  <si>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</si>
  <si>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</si>
  <si>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</si>
  <si>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</si>
  <si>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</si>
  <si>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</si>
  <si>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</si>
  <si>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</si>
  <si>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</si>
  <si>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Economic Environment - Other Economic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</si>
  <si>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</si>
  <si>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</si>
  <si>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</si>
  <si>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</si>
  <si>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</si>
  <si>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</si>
  <si>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</si>
  <si>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</si>
  <si>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</si>
  <si>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</si>
  <si>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</si>
  <si>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</si>
  <si>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</si>
  <si>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</si>
  <si>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</si>
  <si>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</si>
  <si>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</si>
  <si>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</si>
  <si>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</si>
  <si>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</si>
  <si>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Florida City Revenues Reported by Account Code and Fund Type</t>
  </si>
  <si>
    <t>Local Fiscal Year Ended September 30, 2010</t>
  </si>
  <si>
    <t>Federal Grant - Transportation - Other Transportation</t>
  </si>
  <si>
    <t>State Grant - Physical Environment - Water Supply System</t>
  </si>
  <si>
    <t>Shared Revenue from Other Local Units</t>
  </si>
  <si>
    <t>General Gov't (Not Court-Related) - Administrative Service Fees</t>
  </si>
  <si>
    <t>Economic Environment - Housing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</si>
  <si>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</si>
  <si>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</si>
  <si>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</si>
  <si>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Telecommunications</t>
  </si>
  <si>
    <t>2011 Municipal Population:</t>
  </si>
  <si>
    <t>Local Fiscal Year Ended September 30, 2012</t>
  </si>
  <si>
    <t>Utility Service Tax - Gas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</si>
  <si>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</si>
  <si>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</si>
  <si>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</si>
  <si>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</si>
  <si>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</si>
  <si>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</si>
  <si>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</si>
  <si>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</si>
  <si>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</si>
  <si>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</si>
  <si>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</si>
  <si>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</si>
  <si>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</si>
  <si>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Fines - Local Ordinance Violations</t>
  </si>
  <si>
    <t>Proceeds - Debt Proceeds</t>
  </si>
  <si>
    <t>Proprietary Non-Operating - Capital Contributions from Other Public Source</t>
  </si>
  <si>
    <t>2013 Municipal Population:</t>
  </si>
  <si>
    <t>Local Fiscal Year Ended September 30, 2014</t>
  </si>
  <si>
    <t>2014 Municipal Population:</t>
  </si>
  <si>
    <t>Local Fiscal Year Ended September 30, 2015</t>
  </si>
  <si>
    <t>Non-Operating - Extraordinary Items (Gain)</t>
  </si>
  <si>
    <t>2015 Municipal Population:</t>
  </si>
  <si>
    <t>Local Fiscal Year Ended September 30, 2016</t>
  </si>
  <si>
    <t>Other Miscellaneous Revenues - Settlements</t>
  </si>
  <si>
    <t>2016 Municipal Population:</t>
  </si>
  <si>
    <t>Local Fiscal Year Ended September 30, 2017</t>
  </si>
  <si>
    <t>2017 Municipal Population:</t>
  </si>
  <si>
    <t>Local Fiscal Year Ended September 30, 2018</t>
  </si>
  <si>
    <t>Sales - Disposition of Fixed Assets</t>
  </si>
  <si>
    <t>2018 Municipal Population:</t>
  </si>
  <si>
    <t>Local Fiscal Year Ended September 30, 2019</t>
  </si>
  <si>
    <t>2019 Municipal Population:</t>
  </si>
  <si>
    <t>Local Fiscal Year Ended September 30, 2020</t>
  </si>
  <si>
    <t>Discretionary Sales Surtaxes</t>
  </si>
  <si>
    <t>Grants from Other Local Units - Physical Environment</t>
  </si>
  <si>
    <t>Sale of Contraband Property Seized by Law Enforcement</t>
  </si>
  <si>
    <t>Proceeds of General Capital Asset Dispositions - Sales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</si>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</sst>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128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129</v>
      </c>
      <c r="N4" s="35" t="s">
        <v>9</v>
      </c>
      <c r="O4" s="35" t="s">
        <v>130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131</v>
      </c>
      <c r="B5" s="26"/>
      <c r="C5" s="26"/>
      <c r="D5" s="27">
        <f>SUM(D6:D10)</f>
        <v>4196954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4196954</v>
      </c>
      <c r="P5" s="33">
        <f>(O5/P$53)</f>
        <v>302.876091506098</v>
      </c>
      <c r="Q5" s="6"/>
    </row>
    <row r="6" spans="1:17" ht="15">
      <c r="A6" s="12"/>
      <c r="B6" s="25">
        <v>311</v>
      </c>
      <c r="C6" s="20" t="s">
        <v>2</v>
      </c>
      <c r="D6" s="46">
        <v>2955935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2955935</v>
      </c>
      <c r="P6" s="47">
        <f>(O6/P$53)</f>
        <v>213.3170960525366</v>
      </c>
      <c r="Q6" s="9"/>
    </row>
    <row r="7" spans="1:17" ht="15">
      <c r="A7" s="12"/>
      <c r="B7" s="25">
        <v>312.41</v>
      </c>
      <c r="C7" s="20" t="s">
        <v>132</v>
      </c>
      <c r="D7" s="46">
        <v>167415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167415</v>
      </c>
      <c r="P7" s="47">
        <f>(O7/P$53)</f>
        <v>12.081619398138125</v>
      </c>
      <c r="Q7" s="9"/>
    </row>
    <row r="8" spans="1:17" ht="15">
      <c r="A8" s="12"/>
      <c r="B8" s="25">
        <v>312.43</v>
      </c>
      <c r="C8" s="20" t="s">
        <v>133</v>
      </c>
      <c r="D8" s="46">
        <v>63504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63504</v>
      </c>
      <c r="P8" s="47">
        <f>(O8/P$53)</f>
        <v>4.5828101320632175</v>
      </c>
      <c r="Q8" s="9"/>
    </row>
    <row r="9" spans="1:17" ht="15">
      <c r="A9" s="12"/>
      <c r="B9" s="25">
        <v>314.1</v>
      </c>
      <c r="C9" s="20" t="s">
        <v>13</v>
      </c>
      <c r="D9" s="46">
        <v>961354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961354</v>
      </c>
      <c r="P9" s="47">
        <f>(O9/P$53)</f>
        <v>69.37677708017608</v>
      </c>
      <c r="Q9" s="9"/>
    </row>
    <row r="10" spans="1:17" ht="15">
      <c r="A10" s="12"/>
      <c r="B10" s="25">
        <v>314.4</v>
      </c>
      <c r="C10" s="20" t="s">
        <v>88</v>
      </c>
      <c r="D10" s="46">
        <v>48746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48746</v>
      </c>
      <c r="P10" s="47">
        <f>(O10/P$53)</f>
        <v>3.51778884318395</v>
      </c>
      <c r="Q10" s="9"/>
    </row>
    <row r="11" spans="1:17" ht="15.75">
      <c r="A11" s="29" t="s">
        <v>16</v>
      </c>
      <c r="B11" s="30"/>
      <c r="C11" s="31"/>
      <c r="D11" s="32">
        <f>SUM(D12:D19)</f>
        <v>5179277</v>
      </c>
      <c r="E11" s="32">
        <f>SUM(E12:E19)</f>
        <v>0</v>
      </c>
      <c r="F11" s="32">
        <f>SUM(F12:F19)</f>
        <v>0</v>
      </c>
      <c r="G11" s="32">
        <f>SUM(G12:G19)</f>
        <v>0</v>
      </c>
      <c r="H11" s="32">
        <f>SUM(H12:H19)</f>
        <v>0</v>
      </c>
      <c r="I11" s="32">
        <f>SUM(I12:I19)</f>
        <v>0</v>
      </c>
      <c r="J11" s="32">
        <f>SUM(J12:J19)</f>
        <v>0</v>
      </c>
      <c r="K11" s="32">
        <f>SUM(K12:K19)</f>
        <v>0</v>
      </c>
      <c r="L11" s="32">
        <f>SUM(L12:L19)</f>
        <v>0</v>
      </c>
      <c r="M11" s="32">
        <f>SUM(M12:M19)</f>
        <v>0</v>
      </c>
      <c r="N11" s="32">
        <f>SUM(N12:N19)</f>
        <v>0</v>
      </c>
      <c r="O11" s="44">
        <f>SUM(D11:N11)</f>
        <v>5179277</v>
      </c>
      <c r="P11" s="45">
        <f>(O11/P$53)</f>
        <v>373.76611099083493</v>
      </c>
      <c r="Q11" s="10"/>
    </row>
    <row r="12" spans="1:17" ht="15">
      <c r="A12" s="12"/>
      <c r="B12" s="25">
        <v>322</v>
      </c>
      <c r="C12" s="20" t="s">
        <v>134</v>
      </c>
      <c r="D12" s="46">
        <v>1548059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1548059</v>
      </c>
      <c r="P12" s="47">
        <f>(O12/P$53)</f>
        <v>111.71674965721296</v>
      </c>
      <c r="Q12" s="9"/>
    </row>
    <row r="13" spans="1:17" ht="15">
      <c r="A13" s="12"/>
      <c r="B13" s="25">
        <v>323.1</v>
      </c>
      <c r="C13" s="20" t="s">
        <v>17</v>
      </c>
      <c r="D13" s="46">
        <v>742436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0" ref="O13:O19">SUM(D13:N13)</f>
        <v>742436</v>
      </c>
      <c r="P13" s="47">
        <f>(O13/P$53)</f>
        <v>53.578408024824995</v>
      </c>
      <c r="Q13" s="9"/>
    </row>
    <row r="14" spans="1:17" ht="15">
      <c r="A14" s="12"/>
      <c r="B14" s="25">
        <v>323.2</v>
      </c>
      <c r="C14" s="20" t="s">
        <v>85</v>
      </c>
      <c r="D14" s="46">
        <v>188645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188645</v>
      </c>
      <c r="P14" s="47">
        <f>(O14/P$53)</f>
        <v>13.61369704842318</v>
      </c>
      <c r="Q14" s="9"/>
    </row>
    <row r="15" spans="1:17" ht="15">
      <c r="A15" s="12"/>
      <c r="B15" s="25">
        <v>323.7</v>
      </c>
      <c r="C15" s="20" t="s">
        <v>18</v>
      </c>
      <c r="D15" s="46">
        <v>151056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151056</v>
      </c>
      <c r="P15" s="47">
        <f>(O15/P$53)</f>
        <v>10.901060835678718</v>
      </c>
      <c r="Q15" s="9"/>
    </row>
    <row r="16" spans="1:17" ht="15">
      <c r="A16" s="12"/>
      <c r="B16" s="25">
        <v>324.11</v>
      </c>
      <c r="C16" s="20" t="s">
        <v>19</v>
      </c>
      <c r="D16" s="46">
        <v>285071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285071</v>
      </c>
      <c r="P16" s="47">
        <f>(O16/P$53)</f>
        <v>20.572346106660895</v>
      </c>
      <c r="Q16" s="9"/>
    </row>
    <row r="17" spans="1:17" ht="15">
      <c r="A17" s="12"/>
      <c r="B17" s="25">
        <v>324.21</v>
      </c>
      <c r="C17" s="20" t="s">
        <v>21</v>
      </c>
      <c r="D17" s="46">
        <v>1826498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1826498</v>
      </c>
      <c r="P17" s="47">
        <f>(O17/P$53)</f>
        <v>131.8104928916793</v>
      </c>
      <c r="Q17" s="9"/>
    </row>
    <row r="18" spans="1:17" ht="15">
      <c r="A18" s="12"/>
      <c r="B18" s="25">
        <v>324.61</v>
      </c>
      <c r="C18" s="20" t="s">
        <v>23</v>
      </c>
      <c r="D18" s="46">
        <v>292076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292076</v>
      </c>
      <c r="P18" s="47">
        <f>(O18/P$53)</f>
        <v>21.077866782131775</v>
      </c>
      <c r="Q18" s="9"/>
    </row>
    <row r="19" spans="1:17" ht="15">
      <c r="A19" s="12"/>
      <c r="B19" s="25">
        <v>329.5</v>
      </c>
      <c r="C19" s="20" t="s">
        <v>135</v>
      </c>
      <c r="D19" s="46">
        <v>145436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145436</v>
      </c>
      <c r="P19" s="47">
        <f>(O19/P$53)</f>
        <v>10.495489644223136</v>
      </c>
      <c r="Q19" s="9"/>
    </row>
    <row r="20" spans="1:17" ht="15.75">
      <c r="A20" s="29" t="s">
        <v>136</v>
      </c>
      <c r="B20" s="30"/>
      <c r="C20" s="31"/>
      <c r="D20" s="32">
        <f>SUM(D21:D29)</f>
        <v>4734437</v>
      </c>
      <c r="E20" s="32">
        <f>SUM(E21:E29)</f>
        <v>2184758</v>
      </c>
      <c r="F20" s="32">
        <f>SUM(F21:F29)</f>
        <v>0</v>
      </c>
      <c r="G20" s="32">
        <f>SUM(G21:G29)</f>
        <v>0</v>
      </c>
      <c r="H20" s="32">
        <f>SUM(H21:H29)</f>
        <v>0</v>
      </c>
      <c r="I20" s="32">
        <f>SUM(I21:I29)</f>
        <v>0</v>
      </c>
      <c r="J20" s="32">
        <f>SUM(J21:J29)</f>
        <v>0</v>
      </c>
      <c r="K20" s="32">
        <f>SUM(K21:K29)</f>
        <v>0</v>
      </c>
      <c r="L20" s="32">
        <f>SUM(L21:L29)</f>
        <v>0</v>
      </c>
      <c r="M20" s="32">
        <f>SUM(M21:M29)</f>
        <v>0</v>
      </c>
      <c r="N20" s="32">
        <f>SUM(N21:N29)</f>
        <v>2262484</v>
      </c>
      <c r="O20" s="44">
        <f>SUM(D20:N20)</f>
        <v>9181679</v>
      </c>
      <c r="P20" s="45">
        <f>(O20/P$53)</f>
        <v>662.6022227033268</v>
      </c>
      <c r="Q20" s="10"/>
    </row>
    <row r="21" spans="1:17" ht="15">
      <c r="A21" s="12"/>
      <c r="B21" s="25">
        <v>331.2</v>
      </c>
      <c r="C21" s="20" t="s">
        <v>26</v>
      </c>
      <c r="D21" s="46">
        <v>0</v>
      </c>
      <c r="E21" s="46">
        <v>2136806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2136806</v>
      </c>
      <c r="P21" s="47">
        <f>(O21/P$53)</f>
        <v>154.20408457819153</v>
      </c>
      <c r="Q21" s="9"/>
    </row>
    <row r="22" spans="1:17" ht="15">
      <c r="A22" s="12"/>
      <c r="B22" s="25">
        <v>331.5</v>
      </c>
      <c r="C22" s="20" t="s">
        <v>28</v>
      </c>
      <c r="D22" s="46">
        <v>2487514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7">SUM(D22:N22)</f>
        <v>2487514</v>
      </c>
      <c r="P22" s="47">
        <f>(O22/P$53)</f>
        <v>179.51317023886844</v>
      </c>
      <c r="Q22" s="9"/>
    </row>
    <row r="23" spans="1:17" ht="15">
      <c r="A23" s="12"/>
      <c r="B23" s="25">
        <v>331.9</v>
      </c>
      <c r="C23" s="20" t="s">
        <v>29</v>
      </c>
      <c r="D23" s="46">
        <v>0</v>
      </c>
      <c r="E23" s="46">
        <v>929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929</v>
      </c>
      <c r="P23" s="47">
        <f>(O23/P$53)</f>
        <v>0.06704192826730172</v>
      </c>
      <c r="Q23" s="9"/>
    </row>
    <row r="24" spans="1:17" ht="15">
      <c r="A24" s="12"/>
      <c r="B24" s="25">
        <v>334.2</v>
      </c>
      <c r="C24" s="20" t="s">
        <v>31</v>
      </c>
      <c r="D24" s="46">
        <v>0</v>
      </c>
      <c r="E24" s="46">
        <v>35792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35792</v>
      </c>
      <c r="P24" s="47">
        <f>(O24/P$53)</f>
        <v>2.5829544634480768</v>
      </c>
      <c r="Q24" s="9"/>
    </row>
    <row r="25" spans="1:17" ht="15">
      <c r="A25" s="12"/>
      <c r="B25" s="25">
        <v>334.39</v>
      </c>
      <c r="C25" s="20" t="s">
        <v>36</v>
      </c>
      <c r="D25" s="46">
        <v>0</v>
      </c>
      <c r="E25" s="46">
        <v>11231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11231</v>
      </c>
      <c r="P25" s="47">
        <f>(O25/P$53)</f>
        <v>0.8104928916792956</v>
      </c>
      <c r="Q25" s="9"/>
    </row>
    <row r="26" spans="1:17" ht="15">
      <c r="A26" s="12"/>
      <c r="B26" s="25">
        <v>335.125</v>
      </c>
      <c r="C26" s="20" t="s">
        <v>137</v>
      </c>
      <c r="D26" s="46">
        <v>450516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450516</v>
      </c>
      <c r="P26" s="47">
        <f>(O26/P$53)</f>
        <v>32.51179909071227</v>
      </c>
      <c r="Q26" s="9"/>
    </row>
    <row r="27" spans="1:17" ht="15">
      <c r="A27" s="12"/>
      <c r="B27" s="25">
        <v>335.18</v>
      </c>
      <c r="C27" s="20" t="s">
        <v>138</v>
      </c>
      <c r="D27" s="46">
        <v>1108307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1108307</v>
      </c>
      <c r="P27" s="47">
        <f>(O27/P$53)</f>
        <v>79.98174207981526</v>
      </c>
      <c r="Q27" s="9"/>
    </row>
    <row r="28" spans="1:17" ht="15">
      <c r="A28" s="12"/>
      <c r="B28" s="25">
        <v>335.9</v>
      </c>
      <c r="C28" s="20" t="s">
        <v>39</v>
      </c>
      <c r="D28" s="46">
        <v>146336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146336</v>
      </c>
      <c r="P28" s="47">
        <f>(O28/P$53)</f>
        <v>10.560438767409973</v>
      </c>
      <c r="Q28" s="9"/>
    </row>
    <row r="29" spans="1:17" ht="15">
      <c r="A29" s="12"/>
      <c r="B29" s="25">
        <v>338</v>
      </c>
      <c r="C29" s="20" t="s">
        <v>79</v>
      </c>
      <c r="D29" s="46">
        <v>541764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2262484</v>
      </c>
      <c r="O29" s="46">
        <f>SUM(D29:N29)</f>
        <v>2804248</v>
      </c>
      <c r="P29" s="47">
        <f>(O29/P$53)</f>
        <v>202.3704986649347</v>
      </c>
      <c r="Q29" s="9"/>
    </row>
    <row r="30" spans="1:17" ht="15.75">
      <c r="A30" s="29" t="s">
        <v>46</v>
      </c>
      <c r="B30" s="30"/>
      <c r="C30" s="31"/>
      <c r="D30" s="32">
        <f>SUM(D31:D39)</f>
        <v>4255551</v>
      </c>
      <c r="E30" s="32">
        <f>SUM(E31:E39)</f>
        <v>0</v>
      </c>
      <c r="F30" s="32">
        <f>SUM(F31:F39)</f>
        <v>0</v>
      </c>
      <c r="G30" s="32">
        <f>SUM(G31:G39)</f>
        <v>0</v>
      </c>
      <c r="H30" s="32">
        <f>SUM(H31:H39)</f>
        <v>0</v>
      </c>
      <c r="I30" s="32">
        <f>SUM(I31:I39)</f>
        <v>4902762</v>
      </c>
      <c r="J30" s="32">
        <f>SUM(J31:J39)</f>
        <v>0</v>
      </c>
      <c r="K30" s="32">
        <f>SUM(K31:K39)</f>
        <v>0</v>
      </c>
      <c r="L30" s="32">
        <f>SUM(L31:L39)</f>
        <v>0</v>
      </c>
      <c r="M30" s="32">
        <f>SUM(M31:M39)</f>
        <v>0</v>
      </c>
      <c r="N30" s="32">
        <f>SUM(N31:N39)</f>
        <v>0</v>
      </c>
      <c r="O30" s="32">
        <f>SUM(D30:N30)</f>
        <v>9158313</v>
      </c>
      <c r="P30" s="45">
        <f>(O30/P$53)</f>
        <v>660.9159991340117</v>
      </c>
      <c r="Q30" s="10"/>
    </row>
    <row r="31" spans="1:17" ht="15">
      <c r="A31" s="12"/>
      <c r="B31" s="25">
        <v>341.3</v>
      </c>
      <c r="C31" s="20" t="s">
        <v>100</v>
      </c>
      <c r="D31" s="46">
        <v>615739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39">SUM(D31:N31)</f>
        <v>615739</v>
      </c>
      <c r="P31" s="47">
        <f>(O31/P$53)</f>
        <v>44.43523129104424</v>
      </c>
      <c r="Q31" s="9"/>
    </row>
    <row r="32" spans="1:17" ht="15">
      <c r="A32" s="12"/>
      <c r="B32" s="25">
        <v>341.9</v>
      </c>
      <c r="C32" s="20" t="s">
        <v>101</v>
      </c>
      <c r="D32" s="46">
        <v>160055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160055</v>
      </c>
      <c r="P32" s="47">
        <f>(O32/P$53)</f>
        <v>11.550479901854658</v>
      </c>
      <c r="Q32" s="9"/>
    </row>
    <row r="33" spans="1:17" ht="15">
      <c r="A33" s="12"/>
      <c r="B33" s="25">
        <v>343.3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2057666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2057666</v>
      </c>
      <c r="P33" s="47">
        <f>(O33/P$53)</f>
        <v>148.49289167929567</v>
      </c>
      <c r="Q33" s="9"/>
    </row>
    <row r="34" spans="1:17" ht="15">
      <c r="A34" s="12"/>
      <c r="B34" s="25">
        <v>343.4</v>
      </c>
      <c r="C34" s="20" t="s">
        <v>51</v>
      </c>
      <c r="D34" s="46">
        <v>3296250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3296250</v>
      </c>
      <c r="P34" s="47">
        <f>(O34/P$53)</f>
        <v>237.87616367179044</v>
      </c>
      <c r="Q34" s="9"/>
    </row>
    <row r="35" spans="1:17" ht="15">
      <c r="A35" s="12"/>
      <c r="B35" s="25">
        <v>343.5</v>
      </c>
      <c r="C35" s="20" t="s">
        <v>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2639780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2639780</v>
      </c>
      <c r="P35" s="47">
        <f>(O35/P$53)</f>
        <v>190.50155156238725</v>
      </c>
      <c r="Q35" s="9"/>
    </row>
    <row r="36" spans="1:17" ht="15">
      <c r="A36" s="12"/>
      <c r="B36" s="25">
        <v>343.9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205316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205316</v>
      </c>
      <c r="P36" s="47">
        <f>(O36/P$53)</f>
        <v>14.81677130692069</v>
      </c>
      <c r="Q36" s="9"/>
    </row>
    <row r="37" spans="1:17" ht="15">
      <c r="A37" s="12"/>
      <c r="B37" s="25">
        <v>345.1</v>
      </c>
      <c r="C37" s="20" t="s">
        <v>81</v>
      </c>
      <c r="D37" s="46">
        <v>155583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155583</v>
      </c>
      <c r="P37" s="47">
        <f>(O37/P$53)</f>
        <v>11.227754925308508</v>
      </c>
      <c r="Q37" s="9"/>
    </row>
    <row r="38" spans="1:17" ht="15">
      <c r="A38" s="12"/>
      <c r="B38" s="25">
        <v>345.9</v>
      </c>
      <c r="C38" s="20" t="s">
        <v>54</v>
      </c>
      <c r="D38" s="46">
        <v>7279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7279</v>
      </c>
      <c r="P38" s="47">
        <f>(O38/P$53)</f>
        <v>0.5252940751966515</v>
      </c>
      <c r="Q38" s="9"/>
    </row>
    <row r="39" spans="1:17" ht="15">
      <c r="A39" s="12"/>
      <c r="B39" s="25">
        <v>347.2</v>
      </c>
      <c r="C39" s="20" t="s">
        <v>55</v>
      </c>
      <c r="D39" s="46">
        <v>20645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20645</v>
      </c>
      <c r="P39" s="47">
        <f>(O39/P$53)</f>
        <v>1.4898607202136105</v>
      </c>
      <c r="Q39" s="9"/>
    </row>
    <row r="40" spans="1:17" ht="15.75">
      <c r="A40" s="29" t="s">
        <v>47</v>
      </c>
      <c r="B40" s="30"/>
      <c r="C40" s="31"/>
      <c r="D40" s="32">
        <f>SUM(D41:D42)</f>
        <v>560549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560549</v>
      </c>
      <c r="P40" s="45">
        <f>(O40/P$53)</f>
        <v>40.452406725842536</v>
      </c>
      <c r="Q40" s="10"/>
    </row>
    <row r="41" spans="1:17" ht="15">
      <c r="A41" s="13"/>
      <c r="B41" s="39">
        <v>354</v>
      </c>
      <c r="C41" s="21" t="s">
        <v>102</v>
      </c>
      <c r="D41" s="46">
        <v>49197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49197</v>
      </c>
      <c r="P41" s="47">
        <f>(O41/P$53)</f>
        <v>3.5503355704697985</v>
      </c>
      <c r="Q41" s="9"/>
    </row>
    <row r="42" spans="1:17" ht="15">
      <c r="A42" s="13"/>
      <c r="B42" s="39">
        <v>359</v>
      </c>
      <c r="C42" s="21" t="s">
        <v>59</v>
      </c>
      <c r="D42" s="46">
        <v>511352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511352</v>
      </c>
      <c r="P42" s="47">
        <f>(O42/P$53)</f>
        <v>36.90207115537274</v>
      </c>
      <c r="Q42" s="9"/>
    </row>
    <row r="43" spans="1:17" ht="15.75">
      <c r="A43" s="29" t="s">
        <v>3</v>
      </c>
      <c r="B43" s="30"/>
      <c r="C43" s="31"/>
      <c r="D43" s="32">
        <f>SUM(D44:D48)</f>
        <v>676434</v>
      </c>
      <c r="E43" s="32">
        <f>SUM(E44:E48)</f>
        <v>41255</v>
      </c>
      <c r="F43" s="32">
        <f>SUM(F44:F48)</f>
        <v>0</v>
      </c>
      <c r="G43" s="32">
        <f>SUM(G44:G48)</f>
        <v>0</v>
      </c>
      <c r="H43" s="32">
        <f>SUM(H44:H48)</f>
        <v>0</v>
      </c>
      <c r="I43" s="32">
        <f>SUM(I44:I48)</f>
        <v>11413</v>
      </c>
      <c r="J43" s="32">
        <f>SUM(J44:J48)</f>
        <v>0</v>
      </c>
      <c r="K43" s="32">
        <f>SUM(K44:K48)</f>
        <v>1452056</v>
      </c>
      <c r="L43" s="32">
        <f>SUM(L44:L48)</f>
        <v>0</v>
      </c>
      <c r="M43" s="32">
        <f>SUM(M44:M48)</f>
        <v>0</v>
      </c>
      <c r="N43" s="32">
        <f>SUM(N44:N48)</f>
        <v>70532</v>
      </c>
      <c r="O43" s="32">
        <f>SUM(D43:N43)</f>
        <v>2251690</v>
      </c>
      <c r="P43" s="45">
        <f>(O43/P$53)</f>
        <v>162.49476798729884</v>
      </c>
      <c r="Q43" s="10"/>
    </row>
    <row r="44" spans="1:17" ht="15">
      <c r="A44" s="12"/>
      <c r="B44" s="25">
        <v>361.1</v>
      </c>
      <c r="C44" s="20" t="s">
        <v>60</v>
      </c>
      <c r="D44" s="46">
        <v>35911</v>
      </c>
      <c r="E44" s="46">
        <v>4755</v>
      </c>
      <c r="F44" s="46">
        <v>0</v>
      </c>
      <c r="G44" s="46">
        <v>0</v>
      </c>
      <c r="H44" s="46">
        <v>0</v>
      </c>
      <c r="I44" s="46">
        <v>11413</v>
      </c>
      <c r="J44" s="46">
        <v>0</v>
      </c>
      <c r="K44" s="46">
        <v>205427</v>
      </c>
      <c r="L44" s="46">
        <v>0</v>
      </c>
      <c r="M44" s="46">
        <v>0</v>
      </c>
      <c r="N44" s="46">
        <v>9021</v>
      </c>
      <c r="O44" s="46">
        <f>SUM(D44:N44)</f>
        <v>266527</v>
      </c>
      <c r="P44" s="47">
        <f>(O44/P$53)</f>
        <v>19.234105506242333</v>
      </c>
      <c r="Q44" s="9"/>
    </row>
    <row r="45" spans="1:17" ht="15">
      <c r="A45" s="12"/>
      <c r="B45" s="25">
        <v>361.3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1161278</v>
      </c>
      <c r="L45" s="46">
        <v>0</v>
      </c>
      <c r="M45" s="46">
        <v>0</v>
      </c>
      <c r="N45" s="46">
        <v>0</v>
      </c>
      <c r="O45" s="46">
        <f>SUM(D45:N45)</f>
        <v>1161278</v>
      </c>
      <c r="P45" s="47">
        <f>(O45/P$53)</f>
        <v>83.8044309735152</v>
      </c>
      <c r="Q45" s="9"/>
    </row>
    <row r="46" spans="1:17" ht="15">
      <c r="A46" s="12"/>
      <c r="B46" s="25">
        <v>362</v>
      </c>
      <c r="C46" s="20" t="s">
        <v>62</v>
      </c>
      <c r="D46" s="46">
        <v>283280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283280</v>
      </c>
      <c r="P46" s="47">
        <f>(O46/P$53)</f>
        <v>20.44309735151909</v>
      </c>
      <c r="Q46" s="9"/>
    </row>
    <row r="47" spans="1:17" ht="15">
      <c r="A47" s="12"/>
      <c r="B47" s="25">
        <v>368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85351</v>
      </c>
      <c r="L47" s="46">
        <v>0</v>
      </c>
      <c r="M47" s="46">
        <v>0</v>
      </c>
      <c r="N47" s="46">
        <v>0</v>
      </c>
      <c r="O47" s="46">
        <f>SUM(D47:N47)</f>
        <v>85351</v>
      </c>
      <c r="P47" s="47">
        <f>(O47/P$53)</f>
        <v>6.15941401457747</v>
      </c>
      <c r="Q47" s="9"/>
    </row>
    <row r="48" spans="1:17" ht="15">
      <c r="A48" s="12"/>
      <c r="B48" s="25">
        <v>369.9</v>
      </c>
      <c r="C48" s="20" t="s">
        <v>65</v>
      </c>
      <c r="D48" s="46">
        <v>357243</v>
      </c>
      <c r="E48" s="46">
        <v>36500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61511</v>
      </c>
      <c r="O48" s="46">
        <f>SUM(D48:N48)</f>
        <v>455254</v>
      </c>
      <c r="P48" s="47">
        <f>(O48/P$53)</f>
        <v>32.853720141444754</v>
      </c>
      <c r="Q48" s="9"/>
    </row>
    <row r="49" spans="1:17" ht="15.75">
      <c r="A49" s="29" t="s">
        <v>48</v>
      </c>
      <c r="B49" s="30"/>
      <c r="C49" s="31"/>
      <c r="D49" s="32">
        <f>SUM(D50:D50)</f>
        <v>1150133</v>
      </c>
      <c r="E49" s="32">
        <f>SUM(E50:E50)</f>
        <v>36975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>SUM(D49:N49)</f>
        <v>1187108</v>
      </c>
      <c r="P49" s="45">
        <f>(O49/P$53)</f>
        <v>85.66847080897742</v>
      </c>
      <c r="Q49" s="9"/>
    </row>
    <row r="50" spans="1:17" ht="15.75" thickBot="1">
      <c r="A50" s="12"/>
      <c r="B50" s="25">
        <v>381</v>
      </c>
      <c r="C50" s="20" t="s">
        <v>66</v>
      </c>
      <c r="D50" s="46">
        <v>1150133</v>
      </c>
      <c r="E50" s="46">
        <v>36975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1187108</v>
      </c>
      <c r="P50" s="47">
        <f>(O50/P$53)</f>
        <v>85.66847080897742</v>
      </c>
      <c r="Q50" s="9"/>
    </row>
    <row r="51" spans="1:120" ht="16.5" thickBot="1">
      <c r="A51" s="14" t="s">
        <v>57</v>
      </c>
      <c r="B51" s="23"/>
      <c r="C51" s="22"/>
      <c r="D51" s="15">
        <f>SUM(D5,D11,D20,D30,D40,D43,D49)</f>
        <v>20753335</v>
      </c>
      <c r="E51" s="15">
        <f>SUM(E5,E11,E20,E30,E40,E43,E49)</f>
        <v>2262988</v>
      </c>
      <c r="F51" s="15">
        <f>SUM(F5,F11,F20,F30,F40,F43,F49)</f>
        <v>0</v>
      </c>
      <c r="G51" s="15">
        <f>SUM(G5,G11,G20,G30,G40,G43,G49)</f>
        <v>0</v>
      </c>
      <c r="H51" s="15">
        <f>SUM(H5,H11,H20,H30,H40,H43,H49)</f>
        <v>0</v>
      </c>
      <c r="I51" s="15">
        <f>SUM(I5,I11,I20,I30,I40,I43,I49)</f>
        <v>4914175</v>
      </c>
      <c r="J51" s="15">
        <f>SUM(J5,J11,J20,J30,J40,J43,J49)</f>
        <v>0</v>
      </c>
      <c r="K51" s="15">
        <f>SUM(K5,K11,K20,K30,K40,K43,K49)</f>
        <v>1452056</v>
      </c>
      <c r="L51" s="15">
        <f>SUM(L5,L11,L20,L30,L40,L43,L49)</f>
        <v>0</v>
      </c>
      <c r="M51" s="15">
        <f>SUM(M5,M11,M20,M30,M40,M43,M49)</f>
        <v>0</v>
      </c>
      <c r="N51" s="15">
        <f>SUM(N5,N11,N20,N30,N40,N43,N49)</f>
        <v>2333016</v>
      </c>
      <c r="O51" s="15">
        <f>SUM(D51:N51)</f>
        <v>31715570</v>
      </c>
      <c r="P51" s="38">
        <f>(O51/P$53)</f>
        <v>2288.77606985639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51" t="s">
        <v>139</v>
      </c>
      <c r="N53" s="51"/>
      <c r="O53" s="51"/>
      <c r="P53" s="43">
        <v>13857</v>
      </c>
    </row>
    <row r="54" spans="1:16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6" ht="15.75" customHeight="1" thickBot="1">
      <c r="A55" s="55" t="s">
        <v>83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3517113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3517113</v>
      </c>
      <c r="O5" s="33">
        <f aca="true" t="shared" si="2" ref="O5:O36">(N5/O$57)</f>
        <v>296.8027848101266</v>
      </c>
      <c r="P5" s="6"/>
    </row>
    <row r="6" spans="1:16" ht="15">
      <c r="A6" s="12"/>
      <c r="B6" s="25">
        <v>311</v>
      </c>
      <c r="C6" s="20" t="s">
        <v>2</v>
      </c>
      <c r="D6" s="46">
        <v>2218407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2218407</v>
      </c>
      <c r="O6" s="47">
        <f t="shared" si="2"/>
        <v>187.2073417721519</v>
      </c>
      <c r="P6" s="9"/>
    </row>
    <row r="7" spans="1:16" ht="15">
      <c r="A7" s="12"/>
      <c r="B7" s="25">
        <v>312.1</v>
      </c>
      <c r="C7" s="20" t="s">
        <v>10</v>
      </c>
      <c r="D7" s="46">
        <v>381591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381591</v>
      </c>
      <c r="O7" s="47">
        <f t="shared" si="2"/>
        <v>32.20177215189874</v>
      </c>
      <c r="P7" s="9"/>
    </row>
    <row r="8" spans="1:16" ht="15">
      <c r="A8" s="12"/>
      <c r="B8" s="25">
        <v>312.41</v>
      </c>
      <c r="C8" s="20" t="s">
        <v>12</v>
      </c>
      <c r="D8" s="46">
        <v>157238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157238</v>
      </c>
      <c r="O8" s="47">
        <f t="shared" si="2"/>
        <v>13.269029535864979</v>
      </c>
      <c r="P8" s="9"/>
    </row>
    <row r="9" spans="1:16" ht="15">
      <c r="A9" s="12"/>
      <c r="B9" s="25">
        <v>312.42</v>
      </c>
      <c r="C9" s="20" t="s">
        <v>11</v>
      </c>
      <c r="D9" s="46">
        <v>61093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61093</v>
      </c>
      <c r="O9" s="47">
        <f t="shared" si="2"/>
        <v>5.155527426160337</v>
      </c>
      <c r="P9" s="9"/>
    </row>
    <row r="10" spans="1:16" ht="15">
      <c r="A10" s="12"/>
      <c r="B10" s="25">
        <v>314.1</v>
      </c>
      <c r="C10" s="20" t="s">
        <v>13</v>
      </c>
      <c r="D10" s="46">
        <v>634779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634779</v>
      </c>
      <c r="O10" s="47">
        <f t="shared" si="2"/>
        <v>53.567848101265824</v>
      </c>
      <c r="P10" s="9"/>
    </row>
    <row r="11" spans="1:16" ht="15">
      <c r="A11" s="12"/>
      <c r="B11" s="25">
        <v>314.4</v>
      </c>
      <c r="C11" s="20" t="s">
        <v>88</v>
      </c>
      <c r="D11" s="46">
        <v>64005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64005</v>
      </c>
      <c r="O11" s="47">
        <f t="shared" si="2"/>
        <v>5.4012658227848105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1285828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1285828</v>
      </c>
      <c r="O12" s="45">
        <f t="shared" si="2"/>
        <v>108.50869198312236</v>
      </c>
      <c r="P12" s="10"/>
    </row>
    <row r="13" spans="1:16" ht="15">
      <c r="A13" s="12"/>
      <c r="B13" s="25">
        <v>322</v>
      </c>
      <c r="C13" s="20" t="s">
        <v>0</v>
      </c>
      <c r="D13" s="46">
        <v>169384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169384</v>
      </c>
      <c r="O13" s="47">
        <f t="shared" si="2"/>
        <v>14.294008438818565</v>
      </c>
      <c r="P13" s="9"/>
    </row>
    <row r="14" spans="1:16" ht="15">
      <c r="A14" s="12"/>
      <c r="B14" s="25">
        <v>323.1</v>
      </c>
      <c r="C14" s="20" t="s">
        <v>17</v>
      </c>
      <c r="D14" s="46">
        <v>559738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559738</v>
      </c>
      <c r="O14" s="47">
        <f t="shared" si="2"/>
        <v>47.23527426160337</v>
      </c>
      <c r="P14" s="9"/>
    </row>
    <row r="15" spans="1:16" ht="15">
      <c r="A15" s="12"/>
      <c r="B15" s="25">
        <v>323.2</v>
      </c>
      <c r="C15" s="20" t="s">
        <v>85</v>
      </c>
      <c r="D15" s="46">
        <v>265274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265274</v>
      </c>
      <c r="O15" s="47">
        <f t="shared" si="2"/>
        <v>22.385991561181434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8.438818565400844</v>
      </c>
      <c r="P16" s="9"/>
    </row>
    <row r="17" spans="1:16" ht="15">
      <c r="A17" s="12"/>
      <c r="B17" s="25">
        <v>324.12</v>
      </c>
      <c r="C17" s="20" t="s">
        <v>20</v>
      </c>
      <c r="D17" s="46">
        <v>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832</v>
      </c>
      <c r="O17" s="47">
        <f t="shared" si="2"/>
        <v>0.07021097046413502</v>
      </c>
      <c r="P17" s="9"/>
    </row>
    <row r="18" spans="1:16" ht="15">
      <c r="A18" s="12"/>
      <c r="B18" s="25">
        <v>324.22</v>
      </c>
      <c r="C18" s="20" t="s">
        <v>22</v>
      </c>
      <c r="D18" s="46">
        <v>68308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68308</v>
      </c>
      <c r="O18" s="47">
        <f t="shared" si="2"/>
        <v>5.764388185654008</v>
      </c>
      <c r="P18" s="9"/>
    </row>
    <row r="19" spans="1:16" ht="15">
      <c r="A19" s="12"/>
      <c r="B19" s="25">
        <v>324.62</v>
      </c>
      <c r="C19" s="20" t="s">
        <v>24</v>
      </c>
      <c r="D19" s="46">
        <v>2832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2832</v>
      </c>
      <c r="O19" s="47">
        <f t="shared" si="2"/>
        <v>0.2389873417721519</v>
      </c>
      <c r="P19" s="9"/>
    </row>
    <row r="20" spans="1:16" ht="15">
      <c r="A20" s="12"/>
      <c r="B20" s="25">
        <v>329</v>
      </c>
      <c r="C20" s="20" t="s">
        <v>25</v>
      </c>
      <c r="D20" s="46">
        <v>119460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4">SUM(D20:M20)</f>
        <v>119460</v>
      </c>
      <c r="O20" s="47">
        <f t="shared" si="2"/>
        <v>10.081012658227849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SUM(D22:D33)</f>
        <v>990233</v>
      </c>
      <c r="E21" s="32">
        <f t="shared" si="6"/>
        <v>2815784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1711417</v>
      </c>
      <c r="N21" s="44">
        <f t="shared" si="5"/>
        <v>5517434</v>
      </c>
      <c r="O21" s="45">
        <f t="shared" si="2"/>
        <v>465.6062447257384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397296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397296</v>
      </c>
      <c r="O22" s="47">
        <f t="shared" si="2"/>
        <v>33.52708860759493</v>
      </c>
      <c r="P22" s="9"/>
    </row>
    <row r="23" spans="1:16" ht="15">
      <c r="A23" s="12"/>
      <c r="B23" s="25">
        <v>331.39</v>
      </c>
      <c r="C23" s="20" t="s">
        <v>33</v>
      </c>
      <c r="D23" s="46">
        <v>0</v>
      </c>
      <c r="E23" s="46">
        <v>863796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863796</v>
      </c>
      <c r="O23" s="47">
        <f t="shared" si="2"/>
        <v>72.89417721518987</v>
      </c>
      <c r="P23" s="9"/>
    </row>
    <row r="24" spans="1:16" ht="15">
      <c r="A24" s="12"/>
      <c r="B24" s="25">
        <v>331.49</v>
      </c>
      <c r="C24" s="20" t="s">
        <v>77</v>
      </c>
      <c r="D24" s="46">
        <v>0</v>
      </c>
      <c r="E24" s="46">
        <v>39117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39117</v>
      </c>
      <c r="O24" s="47">
        <f t="shared" si="2"/>
        <v>3.3010126582278483</v>
      </c>
      <c r="P24" s="9"/>
    </row>
    <row r="25" spans="1:16" ht="15">
      <c r="A25" s="12"/>
      <c r="B25" s="25">
        <v>331.9</v>
      </c>
      <c r="C25" s="20" t="s">
        <v>29</v>
      </c>
      <c r="D25" s="46">
        <v>0</v>
      </c>
      <c r="E25" s="46">
        <v>86845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86845</v>
      </c>
      <c r="O25" s="47">
        <f t="shared" si="2"/>
        <v>7.328691983122363</v>
      </c>
      <c r="P25" s="9"/>
    </row>
    <row r="26" spans="1:16" ht="15">
      <c r="A26" s="12"/>
      <c r="B26" s="25">
        <v>334.31</v>
      </c>
      <c r="C26" s="20" t="s">
        <v>78</v>
      </c>
      <c r="D26" s="46">
        <v>0</v>
      </c>
      <c r="E26" s="46">
        <v>244706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244706</v>
      </c>
      <c r="O26" s="47">
        <f t="shared" si="2"/>
        <v>20.65029535864979</v>
      </c>
      <c r="P26" s="9"/>
    </row>
    <row r="27" spans="1:16" ht="15">
      <c r="A27" s="12"/>
      <c r="B27" s="25">
        <v>334.36</v>
      </c>
      <c r="C27" s="20" t="s">
        <v>35</v>
      </c>
      <c r="D27" s="46">
        <v>0</v>
      </c>
      <c r="E27" s="46">
        <v>426828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426828</v>
      </c>
      <c r="O27" s="47">
        <f t="shared" si="2"/>
        <v>36.01924050632911</v>
      </c>
      <c r="P27" s="9"/>
    </row>
    <row r="28" spans="1:16" ht="15">
      <c r="A28" s="12"/>
      <c r="B28" s="25">
        <v>334.39</v>
      </c>
      <c r="C28" s="20" t="s">
        <v>36</v>
      </c>
      <c r="D28" s="46">
        <v>0</v>
      </c>
      <c r="E28" s="46">
        <v>38096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38096</v>
      </c>
      <c r="O28" s="47">
        <f t="shared" si="2"/>
        <v>3.2148523206751056</v>
      </c>
      <c r="P28" s="9"/>
    </row>
    <row r="29" spans="1:16" ht="15">
      <c r="A29" s="12"/>
      <c r="B29" s="25">
        <v>335.12</v>
      </c>
      <c r="C29" s="20" t="s">
        <v>37</v>
      </c>
      <c r="D29" s="46">
        <v>177259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177259</v>
      </c>
      <c r="O29" s="47">
        <f t="shared" si="2"/>
        <v>14.958565400843883</v>
      </c>
      <c r="P29" s="9"/>
    </row>
    <row r="30" spans="1:16" ht="15">
      <c r="A30" s="12"/>
      <c r="B30" s="25">
        <v>335.18</v>
      </c>
      <c r="C30" s="20" t="s">
        <v>38</v>
      </c>
      <c r="D30" s="46">
        <v>735239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735239</v>
      </c>
      <c r="O30" s="47">
        <f t="shared" si="2"/>
        <v>62.04548523206751</v>
      </c>
      <c r="P30" s="9"/>
    </row>
    <row r="31" spans="1:16" ht="15">
      <c r="A31" s="12"/>
      <c r="B31" s="25">
        <v>335.9</v>
      </c>
      <c r="C31" s="20" t="s">
        <v>39</v>
      </c>
      <c r="D31" s="46">
        <v>77735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77735</v>
      </c>
      <c r="O31" s="47">
        <f t="shared" si="2"/>
        <v>6.559915611814346</v>
      </c>
      <c r="P31" s="9"/>
    </row>
    <row r="32" spans="1:16" ht="15">
      <c r="A32" s="12"/>
      <c r="B32" s="25">
        <v>337.7</v>
      </c>
      <c r="C32" s="20" t="s">
        <v>41</v>
      </c>
      <c r="D32" s="46">
        <v>0</v>
      </c>
      <c r="E32" s="46">
        <v>719100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719100</v>
      </c>
      <c r="O32" s="47">
        <f t="shared" si="2"/>
        <v>60.68354430379747</v>
      </c>
      <c r="P32" s="9"/>
    </row>
    <row r="33" spans="1:16" ht="15">
      <c r="A33" s="12"/>
      <c r="B33" s="25">
        <v>338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1711417</v>
      </c>
      <c r="N33" s="46">
        <f t="shared" si="5"/>
        <v>1711417</v>
      </c>
      <c r="O33" s="47">
        <f t="shared" si="2"/>
        <v>144.42337552742617</v>
      </c>
      <c r="P33" s="9"/>
    </row>
    <row r="34" spans="1:16" ht="15.75">
      <c r="A34" s="29" t="s">
        <v>46</v>
      </c>
      <c r="B34" s="30"/>
      <c r="C34" s="31"/>
      <c r="D34" s="32">
        <f aca="true" t="shared" si="7" ref="D34:M34">SUM(D35:D43)</f>
        <v>3138508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2651684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5790192</v>
      </c>
      <c r="O34" s="45">
        <f t="shared" si="2"/>
        <v>488.62379746835444</v>
      </c>
      <c r="P34" s="10"/>
    </row>
    <row r="35" spans="1:16" ht="15">
      <c r="A35" s="12"/>
      <c r="B35" s="25">
        <v>341.3</v>
      </c>
      <c r="C35" s="20" t="s">
        <v>80</v>
      </c>
      <c r="D35" s="46">
        <v>117079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117079</v>
      </c>
      <c r="O35" s="47">
        <f t="shared" si="2"/>
        <v>9.880084388185654</v>
      </c>
      <c r="P35" s="9"/>
    </row>
    <row r="36" spans="1:16" ht="15">
      <c r="A36" s="12"/>
      <c r="B36" s="25">
        <v>341.9</v>
      </c>
      <c r="C36" s="20" t="s">
        <v>49</v>
      </c>
      <c r="D36" s="46">
        <v>13412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13412</v>
      </c>
      <c r="O36" s="47">
        <f t="shared" si="2"/>
        <v>1.1318143459915613</v>
      </c>
      <c r="P36" s="9"/>
    </row>
    <row r="37" spans="1:16" ht="15">
      <c r="A37" s="12"/>
      <c r="B37" s="25">
        <v>343.3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931082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931082</v>
      </c>
      <c r="O37" s="47">
        <f aca="true" t="shared" si="9" ref="O37:O55">(N37/O$57)</f>
        <v>78.57232067510549</v>
      </c>
      <c r="P37" s="9"/>
    </row>
    <row r="38" spans="1:16" ht="15">
      <c r="A38" s="12"/>
      <c r="B38" s="25">
        <v>343.4</v>
      </c>
      <c r="C38" s="20" t="s">
        <v>51</v>
      </c>
      <c r="D38" s="46">
        <v>2236764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2236764</v>
      </c>
      <c r="O38" s="47">
        <f t="shared" si="9"/>
        <v>188.75645569620252</v>
      </c>
      <c r="P38" s="9"/>
    </row>
    <row r="39" spans="1:16" ht="15">
      <c r="A39" s="12"/>
      <c r="B39" s="25">
        <v>343.5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1515291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1515291</v>
      </c>
      <c r="O39" s="47">
        <f t="shared" si="9"/>
        <v>127.8726582278481</v>
      </c>
      <c r="P39" s="9"/>
    </row>
    <row r="40" spans="1:16" ht="15">
      <c r="A40" s="12"/>
      <c r="B40" s="25">
        <v>343.9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205311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205311</v>
      </c>
      <c r="O40" s="47">
        <f t="shared" si="9"/>
        <v>17.325822784810125</v>
      </c>
      <c r="P40" s="9"/>
    </row>
    <row r="41" spans="1:16" ht="15">
      <c r="A41" s="12"/>
      <c r="B41" s="25">
        <v>345.1</v>
      </c>
      <c r="C41" s="20" t="s">
        <v>81</v>
      </c>
      <c r="D41" s="46">
        <v>725300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725300</v>
      </c>
      <c r="O41" s="47">
        <f t="shared" si="9"/>
        <v>61.20675105485232</v>
      </c>
      <c r="P41" s="9"/>
    </row>
    <row r="42" spans="1:16" ht="15">
      <c r="A42" s="12"/>
      <c r="B42" s="25">
        <v>345.9</v>
      </c>
      <c r="C42" s="20" t="s">
        <v>54</v>
      </c>
      <c r="D42" s="46">
        <v>17408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17408</v>
      </c>
      <c r="O42" s="47">
        <f t="shared" si="9"/>
        <v>1.469029535864979</v>
      </c>
      <c r="P42" s="9"/>
    </row>
    <row r="43" spans="1:16" ht="15">
      <c r="A43" s="12"/>
      <c r="B43" s="25">
        <v>347.2</v>
      </c>
      <c r="C43" s="20" t="s">
        <v>55</v>
      </c>
      <c r="D43" s="46">
        <v>28545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28545</v>
      </c>
      <c r="O43" s="47">
        <f t="shared" si="9"/>
        <v>2.408860759493671</v>
      </c>
      <c r="P43" s="9"/>
    </row>
    <row r="44" spans="1:16" ht="15.75">
      <c r="A44" s="29" t="s">
        <v>47</v>
      </c>
      <c r="B44" s="30"/>
      <c r="C44" s="31"/>
      <c r="D44" s="32">
        <f aca="true" t="shared" si="10" ref="D44:M44">SUM(D45:D45)</f>
        <v>1148571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5">SUM(D44:M44)</f>
        <v>1148571</v>
      </c>
      <c r="O44" s="45">
        <f t="shared" si="9"/>
        <v>96.92582278481012</v>
      </c>
      <c r="P44" s="10"/>
    </row>
    <row r="45" spans="1:16" ht="15">
      <c r="A45" s="13"/>
      <c r="B45" s="39">
        <v>359</v>
      </c>
      <c r="C45" s="21" t="s">
        <v>59</v>
      </c>
      <c r="D45" s="46">
        <v>1148571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1148571</v>
      </c>
      <c r="O45" s="47">
        <f t="shared" si="9"/>
        <v>96.92582278481012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SUM(D47:D51)</f>
        <v>296650</v>
      </c>
      <c r="E46" s="32">
        <f t="shared" si="12"/>
        <v>61502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27229</v>
      </c>
      <c r="J46" s="32">
        <f t="shared" si="12"/>
        <v>0</v>
      </c>
      <c r="K46" s="32">
        <f t="shared" si="12"/>
        <v>1043113</v>
      </c>
      <c r="L46" s="32">
        <f t="shared" si="12"/>
        <v>0</v>
      </c>
      <c r="M46" s="32">
        <f t="shared" si="12"/>
        <v>19218</v>
      </c>
      <c r="N46" s="32">
        <f t="shared" si="11"/>
        <v>1447712</v>
      </c>
      <c r="O46" s="45">
        <f t="shared" si="9"/>
        <v>122.16978902953586</v>
      </c>
      <c r="P46" s="10"/>
    </row>
    <row r="47" spans="1:16" ht="15">
      <c r="A47" s="12"/>
      <c r="B47" s="25">
        <v>361.1</v>
      </c>
      <c r="C47" s="20" t="s">
        <v>60</v>
      </c>
      <c r="D47" s="46">
        <v>108559</v>
      </c>
      <c r="E47" s="46">
        <v>8404</v>
      </c>
      <c r="F47" s="46">
        <v>0</v>
      </c>
      <c r="G47" s="46">
        <v>0</v>
      </c>
      <c r="H47" s="46">
        <v>0</v>
      </c>
      <c r="I47" s="46">
        <v>27229</v>
      </c>
      <c r="J47" s="46">
        <v>0</v>
      </c>
      <c r="K47" s="46">
        <v>66979</v>
      </c>
      <c r="L47" s="46">
        <v>0</v>
      </c>
      <c r="M47" s="46">
        <v>19218</v>
      </c>
      <c r="N47" s="46">
        <f t="shared" si="11"/>
        <v>230389</v>
      </c>
      <c r="O47" s="47">
        <f t="shared" si="9"/>
        <v>19.44210970464135</v>
      </c>
      <c r="P47" s="9"/>
    </row>
    <row r="48" spans="1:16" ht="15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393307</v>
      </c>
      <c r="L48" s="46">
        <v>0</v>
      </c>
      <c r="M48" s="46">
        <v>0</v>
      </c>
      <c r="N48" s="46">
        <f t="shared" si="11"/>
        <v>393307</v>
      </c>
      <c r="O48" s="47">
        <f t="shared" si="9"/>
        <v>33.190464135021095</v>
      </c>
      <c r="P48" s="9"/>
    </row>
    <row r="49" spans="1:16" ht="15">
      <c r="A49" s="12"/>
      <c r="B49" s="25">
        <v>362</v>
      </c>
      <c r="C49" s="20" t="s">
        <v>62</v>
      </c>
      <c r="D49" s="46">
        <v>86646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86646</v>
      </c>
      <c r="O49" s="47">
        <f t="shared" si="9"/>
        <v>7.311898734177215</v>
      </c>
      <c r="P49" s="9"/>
    </row>
    <row r="50" spans="1:16" ht="15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582827</v>
      </c>
      <c r="L50" s="46">
        <v>0</v>
      </c>
      <c r="M50" s="46">
        <v>0</v>
      </c>
      <c r="N50" s="46">
        <f t="shared" si="11"/>
        <v>582827</v>
      </c>
      <c r="O50" s="47">
        <f t="shared" si="9"/>
        <v>49.18371308016878</v>
      </c>
      <c r="P50" s="9"/>
    </row>
    <row r="51" spans="1:16" ht="15">
      <c r="A51" s="12"/>
      <c r="B51" s="25">
        <v>369.9</v>
      </c>
      <c r="C51" s="20" t="s">
        <v>65</v>
      </c>
      <c r="D51" s="46">
        <v>101445</v>
      </c>
      <c r="E51" s="46">
        <v>53098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154543</v>
      </c>
      <c r="O51" s="47">
        <f t="shared" si="9"/>
        <v>13.041603375527426</v>
      </c>
      <c r="P51" s="9"/>
    </row>
    <row r="52" spans="1:16" ht="15.75">
      <c r="A52" s="29" t="s">
        <v>48</v>
      </c>
      <c r="B52" s="30"/>
      <c r="C52" s="31"/>
      <c r="D52" s="32">
        <f aca="true" t="shared" si="13" ref="D52:M52">SUM(D53:D54)</f>
        <v>0</v>
      </c>
      <c r="E52" s="32">
        <f t="shared" si="13"/>
        <v>109573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1644347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1753920</v>
      </c>
      <c r="O52" s="45">
        <f t="shared" si="9"/>
        <v>148.01012658227847</v>
      </c>
      <c r="P52" s="9"/>
    </row>
    <row r="53" spans="1:16" ht="15">
      <c r="A53" s="12"/>
      <c r="B53" s="25">
        <v>381</v>
      </c>
      <c r="C53" s="20" t="s">
        <v>66</v>
      </c>
      <c r="D53" s="46">
        <v>0</v>
      </c>
      <c r="E53" s="46">
        <v>109573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109573</v>
      </c>
      <c r="O53" s="47">
        <f t="shared" si="9"/>
        <v>9.246666666666666</v>
      </c>
      <c r="P53" s="9"/>
    </row>
    <row r="54" spans="1:16" ht="15.75" thickBot="1">
      <c r="A54" s="12"/>
      <c r="B54" s="25">
        <v>389.7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1644347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1644347</v>
      </c>
      <c r="O54" s="47">
        <f t="shared" si="9"/>
        <v>138.7634599156118</v>
      </c>
      <c r="P54" s="9"/>
    </row>
    <row r="55" spans="1:119" ht="16.5" thickBot="1">
      <c r="A55" s="14" t="s">
        <v>57</v>
      </c>
      <c r="B55" s="23"/>
      <c r="C55" s="22"/>
      <c r="D55" s="15">
        <f aca="true" t="shared" si="14" ref="D55:M55">SUM(D5,D12,D21,D34,D44,D46,D52)</f>
        <v>10376903</v>
      </c>
      <c r="E55" s="15">
        <f t="shared" si="14"/>
        <v>2986859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4323260</v>
      </c>
      <c r="J55" s="15">
        <f t="shared" si="14"/>
        <v>0</v>
      </c>
      <c r="K55" s="15">
        <f t="shared" si="14"/>
        <v>1043113</v>
      </c>
      <c r="L55" s="15">
        <f t="shared" si="14"/>
        <v>0</v>
      </c>
      <c r="M55" s="15">
        <f t="shared" si="14"/>
        <v>1730635</v>
      </c>
      <c r="N55" s="15">
        <f t="shared" si="11"/>
        <v>20460770</v>
      </c>
      <c r="O55" s="38">
        <f t="shared" si="9"/>
        <v>1726.6472573839662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89</v>
      </c>
      <c r="M57" s="51"/>
      <c r="N57" s="51"/>
      <c r="O57" s="43">
        <v>11850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3699221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3699221</v>
      </c>
      <c r="O5" s="33">
        <f aca="true" t="shared" si="2" ref="O5:O36">(N5/O$57)</f>
        <v>316.0646787423103</v>
      </c>
      <c r="P5" s="6"/>
    </row>
    <row r="6" spans="1:16" ht="15">
      <c r="A6" s="12"/>
      <c r="B6" s="25">
        <v>311</v>
      </c>
      <c r="C6" s="20" t="s">
        <v>2</v>
      </c>
      <c r="D6" s="46">
        <v>2513412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2513412</v>
      </c>
      <c r="O6" s="47">
        <f t="shared" si="2"/>
        <v>214.74812030075188</v>
      </c>
      <c r="P6" s="9"/>
    </row>
    <row r="7" spans="1:16" ht="15">
      <c r="A7" s="12"/>
      <c r="B7" s="25">
        <v>312.1</v>
      </c>
      <c r="C7" s="20" t="s">
        <v>10</v>
      </c>
      <c r="D7" s="46">
        <v>320951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320951</v>
      </c>
      <c r="O7" s="47">
        <f t="shared" si="2"/>
        <v>27.422334244702665</v>
      </c>
      <c r="P7" s="9"/>
    </row>
    <row r="8" spans="1:16" ht="15">
      <c r="A8" s="12"/>
      <c r="B8" s="25">
        <v>312.41</v>
      </c>
      <c r="C8" s="20" t="s">
        <v>12</v>
      </c>
      <c r="D8" s="46">
        <v>154897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154897</v>
      </c>
      <c r="O8" s="47">
        <f t="shared" si="2"/>
        <v>13.234535201640465</v>
      </c>
      <c r="P8" s="9"/>
    </row>
    <row r="9" spans="1:16" ht="15">
      <c r="A9" s="12"/>
      <c r="B9" s="25">
        <v>312.42</v>
      </c>
      <c r="C9" s="20" t="s">
        <v>11</v>
      </c>
      <c r="D9" s="46">
        <v>59874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59874</v>
      </c>
      <c r="O9" s="47">
        <f t="shared" si="2"/>
        <v>5.115686944634313</v>
      </c>
      <c r="P9" s="9"/>
    </row>
    <row r="10" spans="1:16" ht="15">
      <c r="A10" s="12"/>
      <c r="B10" s="25">
        <v>314.1</v>
      </c>
      <c r="C10" s="20" t="s">
        <v>13</v>
      </c>
      <c r="D10" s="46">
        <v>596604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596604</v>
      </c>
      <c r="O10" s="47">
        <f t="shared" si="2"/>
        <v>50.97436773752563</v>
      </c>
      <c r="P10" s="9"/>
    </row>
    <row r="11" spans="1:16" ht="15">
      <c r="A11" s="12"/>
      <c r="B11" s="25">
        <v>314.8</v>
      </c>
      <c r="C11" s="20" t="s">
        <v>15</v>
      </c>
      <c r="D11" s="46">
        <v>53483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53483</v>
      </c>
      <c r="O11" s="47">
        <f t="shared" si="2"/>
        <v>4.569634313055365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1310937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1310937</v>
      </c>
      <c r="O12" s="45">
        <f t="shared" si="2"/>
        <v>112.0076042378674</v>
      </c>
      <c r="P12" s="10"/>
    </row>
    <row r="13" spans="1:16" ht="15">
      <c r="A13" s="12"/>
      <c r="B13" s="25">
        <v>322</v>
      </c>
      <c r="C13" s="20" t="s">
        <v>0</v>
      </c>
      <c r="D13" s="46">
        <v>270541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270541</v>
      </c>
      <c r="O13" s="47">
        <f t="shared" si="2"/>
        <v>23.11525974025974</v>
      </c>
      <c r="P13" s="9"/>
    </row>
    <row r="14" spans="1:16" ht="15">
      <c r="A14" s="12"/>
      <c r="B14" s="25">
        <v>323.1</v>
      </c>
      <c r="C14" s="20" t="s">
        <v>17</v>
      </c>
      <c r="D14" s="46">
        <v>501814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501814</v>
      </c>
      <c r="O14" s="47">
        <f t="shared" si="2"/>
        <v>42.875427204374574</v>
      </c>
      <c r="P14" s="9"/>
    </row>
    <row r="15" spans="1:16" ht="15">
      <c r="A15" s="12"/>
      <c r="B15" s="25">
        <v>323.2</v>
      </c>
      <c r="C15" s="20" t="s">
        <v>85</v>
      </c>
      <c r="D15" s="46">
        <v>275703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275703</v>
      </c>
      <c r="O15" s="47">
        <f t="shared" si="2"/>
        <v>23.556305536568694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8.544087491455912</v>
      </c>
      <c r="P16" s="9"/>
    </row>
    <row r="17" spans="1:16" ht="15">
      <c r="A17" s="12"/>
      <c r="B17" s="25">
        <v>324.12</v>
      </c>
      <c r="C17" s="20" t="s">
        <v>20</v>
      </c>
      <c r="D17" s="46">
        <v>1672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</v>
      </c>
      <c r="O17" s="47">
        <f t="shared" si="2"/>
        <v>0.14285714285714285</v>
      </c>
      <c r="P17" s="9"/>
    </row>
    <row r="18" spans="1:16" ht="15">
      <c r="A18" s="12"/>
      <c r="B18" s="25">
        <v>324.22</v>
      </c>
      <c r="C18" s="20" t="s">
        <v>22</v>
      </c>
      <c r="D18" s="46">
        <v>33813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33813</v>
      </c>
      <c r="O18" s="47">
        <f t="shared" si="2"/>
        <v>2.8890123034859876</v>
      </c>
      <c r="P18" s="9"/>
    </row>
    <row r="19" spans="1:16" ht="15">
      <c r="A19" s="12"/>
      <c r="B19" s="25">
        <v>324.62</v>
      </c>
      <c r="C19" s="20" t="s">
        <v>24</v>
      </c>
      <c r="D19" s="46">
        <v>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</v>
      </c>
      <c r="O19" s="47">
        <f t="shared" si="2"/>
        <v>0.018284347231715653</v>
      </c>
      <c r="P19" s="9"/>
    </row>
    <row r="20" spans="1:16" ht="15">
      <c r="A20" s="12"/>
      <c r="B20" s="25">
        <v>329</v>
      </c>
      <c r="C20" s="20" t="s">
        <v>25</v>
      </c>
      <c r="D20" s="46">
        <v>127180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4">SUM(D20:M20)</f>
        <v>127180</v>
      </c>
      <c r="O20" s="47">
        <f t="shared" si="2"/>
        <v>10.86637047163363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SUM(D22:D33)</f>
        <v>876196</v>
      </c>
      <c r="E21" s="32">
        <f t="shared" si="6"/>
        <v>783054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2318629</v>
      </c>
      <c r="N21" s="44">
        <f t="shared" si="5"/>
        <v>3977879</v>
      </c>
      <c r="O21" s="45">
        <f t="shared" si="2"/>
        <v>339.87346206425156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304324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304324</v>
      </c>
      <c r="O22" s="47">
        <f t="shared" si="2"/>
        <v>26.00170881749829</v>
      </c>
      <c r="P22" s="9"/>
    </row>
    <row r="23" spans="1:16" ht="15">
      <c r="A23" s="12"/>
      <c r="B23" s="25">
        <v>331.39</v>
      </c>
      <c r="C23" s="20" t="s">
        <v>33</v>
      </c>
      <c r="D23" s="46">
        <v>0</v>
      </c>
      <c r="E23" s="46">
        <v>177965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177965</v>
      </c>
      <c r="O23" s="47">
        <f t="shared" si="2"/>
        <v>15.205485304169514</v>
      </c>
      <c r="P23" s="9"/>
    </row>
    <row r="24" spans="1:16" ht="15">
      <c r="A24" s="12"/>
      <c r="B24" s="25">
        <v>331.49</v>
      </c>
      <c r="C24" s="20" t="s">
        <v>77</v>
      </c>
      <c r="D24" s="46">
        <v>0</v>
      </c>
      <c r="E24" s="46">
        <v>175185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175185</v>
      </c>
      <c r="O24" s="47">
        <f t="shared" si="2"/>
        <v>14.96795967190704</v>
      </c>
      <c r="P24" s="9"/>
    </row>
    <row r="25" spans="1:16" ht="15">
      <c r="A25" s="12"/>
      <c r="B25" s="25">
        <v>331.9</v>
      </c>
      <c r="C25" s="20" t="s">
        <v>29</v>
      </c>
      <c r="D25" s="46">
        <v>0</v>
      </c>
      <c r="E25" s="46">
        <v>42593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42593</v>
      </c>
      <c r="O25" s="47">
        <f t="shared" si="2"/>
        <v>3.639183185235817</v>
      </c>
      <c r="P25" s="9"/>
    </row>
    <row r="26" spans="1:16" ht="15">
      <c r="A26" s="12"/>
      <c r="B26" s="25">
        <v>334.2</v>
      </c>
      <c r="C26" s="20" t="s">
        <v>31</v>
      </c>
      <c r="D26" s="46">
        <v>0</v>
      </c>
      <c r="E26" s="46">
        <v>6842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6842</v>
      </c>
      <c r="O26" s="47">
        <f t="shared" si="2"/>
        <v>0.5845864661654135</v>
      </c>
      <c r="P26" s="9"/>
    </row>
    <row r="27" spans="1:16" ht="15">
      <c r="A27" s="12"/>
      <c r="B27" s="25">
        <v>334.31</v>
      </c>
      <c r="C27" s="20" t="s">
        <v>78</v>
      </c>
      <c r="D27" s="46">
        <v>0</v>
      </c>
      <c r="E27" s="46">
        <v>15949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15949</v>
      </c>
      <c r="O27" s="47">
        <f t="shared" si="2"/>
        <v>1.3626965140123035</v>
      </c>
      <c r="P27" s="9"/>
    </row>
    <row r="28" spans="1:16" ht="15">
      <c r="A28" s="12"/>
      <c r="B28" s="25">
        <v>334.36</v>
      </c>
      <c r="C28" s="20" t="s">
        <v>35</v>
      </c>
      <c r="D28" s="46">
        <v>0</v>
      </c>
      <c r="E28" s="46">
        <v>22100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22100</v>
      </c>
      <c r="O28" s="47">
        <f t="shared" si="2"/>
        <v>1.8882433356117567</v>
      </c>
      <c r="P28" s="9"/>
    </row>
    <row r="29" spans="1:16" ht="15">
      <c r="A29" s="12"/>
      <c r="B29" s="25">
        <v>334.39</v>
      </c>
      <c r="C29" s="20" t="s">
        <v>36</v>
      </c>
      <c r="D29" s="46">
        <v>0</v>
      </c>
      <c r="E29" s="46">
        <v>38096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38096</v>
      </c>
      <c r="O29" s="47">
        <f t="shared" si="2"/>
        <v>3.2549555707450444</v>
      </c>
      <c r="P29" s="9"/>
    </row>
    <row r="30" spans="1:16" ht="15">
      <c r="A30" s="12"/>
      <c r="B30" s="25">
        <v>335.12</v>
      </c>
      <c r="C30" s="20" t="s">
        <v>37</v>
      </c>
      <c r="D30" s="46">
        <v>157197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157197</v>
      </c>
      <c r="O30" s="47">
        <f t="shared" si="2"/>
        <v>13.43104921394395</v>
      </c>
      <c r="P30" s="9"/>
    </row>
    <row r="31" spans="1:16" ht="15">
      <c r="A31" s="12"/>
      <c r="B31" s="25">
        <v>335.18</v>
      </c>
      <c r="C31" s="20" t="s">
        <v>38</v>
      </c>
      <c r="D31" s="46">
        <v>640418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640418</v>
      </c>
      <c r="O31" s="47">
        <f t="shared" si="2"/>
        <v>54.71787423103213</v>
      </c>
      <c r="P31" s="9"/>
    </row>
    <row r="32" spans="1:16" ht="15">
      <c r="A32" s="12"/>
      <c r="B32" s="25">
        <v>335.9</v>
      </c>
      <c r="C32" s="20" t="s">
        <v>39</v>
      </c>
      <c r="D32" s="46">
        <v>78581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78581</v>
      </c>
      <c r="O32" s="47">
        <f t="shared" si="2"/>
        <v>6.71402939166097</v>
      </c>
      <c r="P32" s="9"/>
    </row>
    <row r="33" spans="1:16" ht="15">
      <c r="A33" s="12"/>
      <c r="B33" s="25">
        <v>338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2318629</v>
      </c>
      <c r="N33" s="46">
        <f t="shared" si="5"/>
        <v>2318629</v>
      </c>
      <c r="O33" s="47">
        <f t="shared" si="2"/>
        <v>198.1056903622693</v>
      </c>
      <c r="P33" s="9"/>
    </row>
    <row r="34" spans="1:16" ht="15.75">
      <c r="A34" s="29" t="s">
        <v>46</v>
      </c>
      <c r="B34" s="30"/>
      <c r="C34" s="31"/>
      <c r="D34" s="32">
        <f aca="true" t="shared" si="7" ref="D34:M34">SUM(D35:D43)</f>
        <v>3088763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2580149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5668912</v>
      </c>
      <c r="O34" s="45">
        <f t="shared" si="2"/>
        <v>484.3568010936432</v>
      </c>
      <c r="P34" s="10"/>
    </row>
    <row r="35" spans="1:16" ht="15">
      <c r="A35" s="12"/>
      <c r="B35" s="25">
        <v>341.3</v>
      </c>
      <c r="C35" s="20" t="s">
        <v>80</v>
      </c>
      <c r="D35" s="46">
        <v>179892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179892</v>
      </c>
      <c r="O35" s="47">
        <f t="shared" si="2"/>
        <v>15.37012987012987</v>
      </c>
      <c r="P35" s="9"/>
    </row>
    <row r="36" spans="1:16" ht="15">
      <c r="A36" s="12"/>
      <c r="B36" s="25">
        <v>341.9</v>
      </c>
      <c r="C36" s="20" t="s">
        <v>49</v>
      </c>
      <c r="D36" s="46">
        <v>12025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12025</v>
      </c>
      <c r="O36" s="47">
        <f t="shared" si="2"/>
        <v>1.0274265208475735</v>
      </c>
      <c r="P36" s="9"/>
    </row>
    <row r="37" spans="1:16" ht="15">
      <c r="A37" s="12"/>
      <c r="B37" s="25">
        <v>343.3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927533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927533</v>
      </c>
      <c r="O37" s="47">
        <f aca="true" t="shared" si="9" ref="O37:O55">(N37/O$57)</f>
        <v>79.24923103212576</v>
      </c>
      <c r="P37" s="9"/>
    </row>
    <row r="38" spans="1:16" ht="15">
      <c r="A38" s="12"/>
      <c r="B38" s="25">
        <v>343.4</v>
      </c>
      <c r="C38" s="20" t="s">
        <v>51</v>
      </c>
      <c r="D38" s="46">
        <v>2230528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2230528</v>
      </c>
      <c r="O38" s="47">
        <f t="shared" si="9"/>
        <v>190.57826384142174</v>
      </c>
      <c r="P38" s="9"/>
    </row>
    <row r="39" spans="1:16" ht="15">
      <c r="A39" s="12"/>
      <c r="B39" s="25">
        <v>343.5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1466014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1466014</v>
      </c>
      <c r="O39" s="47">
        <f t="shared" si="9"/>
        <v>125.25751879699249</v>
      </c>
      <c r="P39" s="9"/>
    </row>
    <row r="40" spans="1:16" ht="15">
      <c r="A40" s="12"/>
      <c r="B40" s="25">
        <v>343.9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186602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186602</v>
      </c>
      <c r="O40" s="47">
        <f t="shared" si="9"/>
        <v>15.943438140806562</v>
      </c>
      <c r="P40" s="9"/>
    </row>
    <row r="41" spans="1:16" ht="15">
      <c r="A41" s="12"/>
      <c r="B41" s="25">
        <v>345.1</v>
      </c>
      <c r="C41" s="20" t="s">
        <v>81</v>
      </c>
      <c r="D41" s="46">
        <v>633100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633100</v>
      </c>
      <c r="O41" s="47">
        <f t="shared" si="9"/>
        <v>54.092617908407384</v>
      </c>
      <c r="P41" s="9"/>
    </row>
    <row r="42" spans="1:16" ht="15">
      <c r="A42" s="12"/>
      <c r="B42" s="25">
        <v>345.9</v>
      </c>
      <c r="C42" s="20" t="s">
        <v>54</v>
      </c>
      <c r="D42" s="46">
        <v>15768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15768</v>
      </c>
      <c r="O42" s="47">
        <f t="shared" si="9"/>
        <v>1.3472317156527682</v>
      </c>
      <c r="P42" s="9"/>
    </row>
    <row r="43" spans="1:16" ht="15">
      <c r="A43" s="12"/>
      <c r="B43" s="25">
        <v>347.2</v>
      </c>
      <c r="C43" s="20" t="s">
        <v>55</v>
      </c>
      <c r="D43" s="46">
        <v>17450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17450</v>
      </c>
      <c r="O43" s="47">
        <f t="shared" si="9"/>
        <v>1.4909432672590568</v>
      </c>
      <c r="P43" s="9"/>
    </row>
    <row r="44" spans="1:16" ht="15.75">
      <c r="A44" s="29" t="s">
        <v>47</v>
      </c>
      <c r="B44" s="30"/>
      <c r="C44" s="31"/>
      <c r="D44" s="32">
        <f aca="true" t="shared" si="10" ref="D44:M44">SUM(D45:D45)</f>
        <v>248738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5">SUM(D44:M44)</f>
        <v>248738</v>
      </c>
      <c r="O44" s="45">
        <f t="shared" si="9"/>
        <v>21.252392344497608</v>
      </c>
      <c r="P44" s="10"/>
    </row>
    <row r="45" spans="1:16" ht="15">
      <c r="A45" s="13"/>
      <c r="B45" s="39">
        <v>359</v>
      </c>
      <c r="C45" s="21" t="s">
        <v>59</v>
      </c>
      <c r="D45" s="46">
        <v>248738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248738</v>
      </c>
      <c r="O45" s="47">
        <f t="shared" si="9"/>
        <v>21.252392344497608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SUM(D47:D51)</f>
        <v>373238</v>
      </c>
      <c r="E46" s="32">
        <f t="shared" si="12"/>
        <v>189971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151318</v>
      </c>
      <c r="J46" s="32">
        <f t="shared" si="12"/>
        <v>0</v>
      </c>
      <c r="K46" s="32">
        <f t="shared" si="12"/>
        <v>502072</v>
      </c>
      <c r="L46" s="32">
        <f t="shared" si="12"/>
        <v>0</v>
      </c>
      <c r="M46" s="32">
        <f t="shared" si="12"/>
        <v>144803</v>
      </c>
      <c r="N46" s="32">
        <f t="shared" si="11"/>
        <v>1361402</v>
      </c>
      <c r="O46" s="45">
        <f t="shared" si="9"/>
        <v>116.31937799043062</v>
      </c>
      <c r="P46" s="10"/>
    </row>
    <row r="47" spans="1:16" ht="15">
      <c r="A47" s="12"/>
      <c r="B47" s="25">
        <v>361.1</v>
      </c>
      <c r="C47" s="20" t="s">
        <v>60</v>
      </c>
      <c r="D47" s="46">
        <v>214599</v>
      </c>
      <c r="E47" s="46">
        <v>41892</v>
      </c>
      <c r="F47" s="46">
        <v>0</v>
      </c>
      <c r="G47" s="46">
        <v>0</v>
      </c>
      <c r="H47" s="46">
        <v>0</v>
      </c>
      <c r="I47" s="46">
        <v>151318</v>
      </c>
      <c r="J47" s="46">
        <v>0</v>
      </c>
      <c r="K47" s="46">
        <v>56941</v>
      </c>
      <c r="L47" s="46">
        <v>0</v>
      </c>
      <c r="M47" s="46">
        <v>144803</v>
      </c>
      <c r="N47" s="46">
        <f t="shared" si="11"/>
        <v>609553</v>
      </c>
      <c r="O47" s="47">
        <f t="shared" si="9"/>
        <v>52.08074162679426</v>
      </c>
      <c r="P47" s="9"/>
    </row>
    <row r="48" spans="1:16" ht="15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-28563</v>
      </c>
      <c r="L48" s="46">
        <v>0</v>
      </c>
      <c r="M48" s="46">
        <v>0</v>
      </c>
      <c r="N48" s="46">
        <f t="shared" si="11"/>
        <v>-28563</v>
      </c>
      <c r="O48" s="47">
        <f t="shared" si="9"/>
        <v>-2.4404477101845523</v>
      </c>
      <c r="P48" s="9"/>
    </row>
    <row r="49" spans="1:16" ht="15">
      <c r="A49" s="12"/>
      <c r="B49" s="25">
        <v>362</v>
      </c>
      <c r="C49" s="20" t="s">
        <v>62</v>
      </c>
      <c r="D49" s="46">
        <v>74783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74783</v>
      </c>
      <c r="O49" s="47">
        <f t="shared" si="9"/>
        <v>6.389524948735475</v>
      </c>
      <c r="P49" s="9"/>
    </row>
    <row r="50" spans="1:16" ht="15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473694</v>
      </c>
      <c r="L50" s="46">
        <v>0</v>
      </c>
      <c r="M50" s="46">
        <v>0</v>
      </c>
      <c r="N50" s="46">
        <f t="shared" si="11"/>
        <v>473694</v>
      </c>
      <c r="O50" s="47">
        <f t="shared" si="9"/>
        <v>40.47282980177717</v>
      </c>
      <c r="P50" s="9"/>
    </row>
    <row r="51" spans="1:16" ht="15">
      <c r="A51" s="12"/>
      <c r="B51" s="25">
        <v>369.9</v>
      </c>
      <c r="C51" s="20" t="s">
        <v>65</v>
      </c>
      <c r="D51" s="46">
        <v>83856</v>
      </c>
      <c r="E51" s="46">
        <v>148079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231935</v>
      </c>
      <c r="O51" s="47">
        <f t="shared" si="9"/>
        <v>19.81672932330827</v>
      </c>
      <c r="P51" s="9"/>
    </row>
    <row r="52" spans="1:16" ht="15.75">
      <c r="A52" s="29" t="s">
        <v>48</v>
      </c>
      <c r="B52" s="30"/>
      <c r="C52" s="31"/>
      <c r="D52" s="32">
        <f aca="true" t="shared" si="13" ref="D52:M52">SUM(D53:D54)</f>
        <v>0</v>
      </c>
      <c r="E52" s="32">
        <f t="shared" si="13"/>
        <v>37816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555783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593599</v>
      </c>
      <c r="O52" s="45">
        <f t="shared" si="9"/>
        <v>50.717617908407384</v>
      </c>
      <c r="P52" s="9"/>
    </row>
    <row r="53" spans="1:16" ht="15">
      <c r="A53" s="12"/>
      <c r="B53" s="25">
        <v>381</v>
      </c>
      <c r="C53" s="20" t="s">
        <v>66</v>
      </c>
      <c r="D53" s="46">
        <v>0</v>
      </c>
      <c r="E53" s="46">
        <v>37816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37816</v>
      </c>
      <c r="O53" s="47">
        <f t="shared" si="9"/>
        <v>3.231032125768968</v>
      </c>
      <c r="P53" s="9"/>
    </row>
    <row r="54" spans="1:16" ht="15.75" thickBot="1">
      <c r="A54" s="12"/>
      <c r="B54" s="25">
        <v>389.7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555783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555783</v>
      </c>
      <c r="O54" s="47">
        <f t="shared" si="9"/>
        <v>47.486585782638414</v>
      </c>
      <c r="P54" s="9"/>
    </row>
    <row r="55" spans="1:119" ht="16.5" thickBot="1">
      <c r="A55" s="14" t="s">
        <v>57</v>
      </c>
      <c r="B55" s="23"/>
      <c r="C55" s="22"/>
      <c r="D55" s="15">
        <f aca="true" t="shared" si="14" ref="D55:M55">SUM(D5,D12,D21,D34,D44,D46,D52)</f>
        <v>9597093</v>
      </c>
      <c r="E55" s="15">
        <f t="shared" si="14"/>
        <v>1010841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3287250</v>
      </c>
      <c r="J55" s="15">
        <f t="shared" si="14"/>
        <v>0</v>
      </c>
      <c r="K55" s="15">
        <f t="shared" si="14"/>
        <v>502072</v>
      </c>
      <c r="L55" s="15">
        <f t="shared" si="14"/>
        <v>0</v>
      </c>
      <c r="M55" s="15">
        <f t="shared" si="14"/>
        <v>2463432</v>
      </c>
      <c r="N55" s="15">
        <f t="shared" si="11"/>
        <v>16860688</v>
      </c>
      <c r="O55" s="38">
        <f t="shared" si="9"/>
        <v>1440.591934381408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86</v>
      </c>
      <c r="M57" s="51"/>
      <c r="N57" s="51"/>
      <c r="O57" s="43">
        <v>11704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5860055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5860055</v>
      </c>
      <c r="O5" s="33">
        <f aca="true" t="shared" si="1" ref="O5:O36">(N5/O$61)</f>
        <v>521.1253890618052</v>
      </c>
      <c r="P5" s="6"/>
    </row>
    <row r="6" spans="1:16" ht="15">
      <c r="A6" s="12"/>
      <c r="B6" s="25">
        <v>311</v>
      </c>
      <c r="C6" s="20" t="s">
        <v>2</v>
      </c>
      <c r="D6" s="46">
        <v>4390868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4390868</v>
      </c>
      <c r="O6" s="47">
        <f t="shared" si="1"/>
        <v>390.47292129835483</v>
      </c>
      <c r="P6" s="9"/>
    </row>
    <row r="7" spans="1:16" ht="15">
      <c r="A7" s="12"/>
      <c r="B7" s="25">
        <v>312.1</v>
      </c>
      <c r="C7" s="20" t="s">
        <v>10</v>
      </c>
      <c r="D7" s="46">
        <v>299755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299755</v>
      </c>
      <c r="O7" s="47">
        <f t="shared" si="1"/>
        <v>26.65673632725656</v>
      </c>
      <c r="P7" s="9"/>
    </row>
    <row r="8" spans="1:16" ht="15">
      <c r="A8" s="12"/>
      <c r="B8" s="25">
        <v>312.41</v>
      </c>
      <c r="C8" s="20" t="s">
        <v>12</v>
      </c>
      <c r="D8" s="46">
        <v>159394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159394</v>
      </c>
      <c r="O8" s="47">
        <f t="shared" si="1"/>
        <v>14.174655402401067</v>
      </c>
      <c r="P8" s="9"/>
    </row>
    <row r="9" spans="1:16" ht="15">
      <c r="A9" s="12"/>
      <c r="B9" s="25">
        <v>312.42</v>
      </c>
      <c r="C9" s="20" t="s">
        <v>11</v>
      </c>
      <c r="D9" s="46">
        <v>60919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60919</v>
      </c>
      <c r="O9" s="47">
        <f t="shared" si="1"/>
        <v>5.417429968875056</v>
      </c>
      <c r="P9" s="9"/>
    </row>
    <row r="10" spans="1:16" ht="15">
      <c r="A10" s="12"/>
      <c r="B10" s="25">
        <v>314.1</v>
      </c>
      <c r="C10" s="20" t="s">
        <v>13</v>
      </c>
      <c r="D10" s="46">
        <v>583757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583757</v>
      </c>
      <c r="O10" s="47">
        <f t="shared" si="1"/>
        <v>51.91258337038684</v>
      </c>
      <c r="P10" s="9"/>
    </row>
    <row r="11" spans="1:16" ht="15">
      <c r="A11" s="12"/>
      <c r="B11" s="25">
        <v>314.2</v>
      </c>
      <c r="C11" s="20" t="s">
        <v>14</v>
      </c>
      <c r="D11" s="46">
        <v>320014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320014</v>
      </c>
      <c r="O11" s="47">
        <f t="shared" si="1"/>
        <v>28.458337038683858</v>
      </c>
      <c r="P11" s="9"/>
    </row>
    <row r="12" spans="1:16" ht="15">
      <c r="A12" s="12"/>
      <c r="B12" s="25">
        <v>314.8</v>
      </c>
      <c r="C12" s="20" t="s">
        <v>15</v>
      </c>
      <c r="D12" s="46">
        <v>45348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45348</v>
      </c>
      <c r="O12" s="47">
        <f t="shared" si="1"/>
        <v>4.0327256558470435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1077130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1077130</v>
      </c>
      <c r="O13" s="45">
        <f t="shared" si="1"/>
        <v>95.78746109381947</v>
      </c>
      <c r="P13" s="10"/>
    </row>
    <row r="14" spans="1:16" ht="15">
      <c r="A14" s="12"/>
      <c r="B14" s="25">
        <v>322</v>
      </c>
      <c r="C14" s="20" t="s">
        <v>0</v>
      </c>
      <c r="D14" s="46">
        <v>254196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254196</v>
      </c>
      <c r="O14" s="47">
        <f t="shared" si="1"/>
        <v>22.60524677634504</v>
      </c>
      <c r="P14" s="9"/>
    </row>
    <row r="15" spans="1:16" ht="15">
      <c r="A15" s="12"/>
      <c r="B15" s="25">
        <v>323.1</v>
      </c>
      <c r="C15" s="20" t="s">
        <v>17</v>
      </c>
      <c r="D15" s="46">
        <v>537019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537019</v>
      </c>
      <c r="O15" s="47">
        <f t="shared" si="1"/>
        <v>47.756247220987106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1"/>
        <v>8.89284126278346</v>
      </c>
      <c r="P16" s="9"/>
    </row>
    <row r="17" spans="1:16" ht="15">
      <c r="A17" s="12"/>
      <c r="B17" s="25">
        <v>324.12</v>
      </c>
      <c r="C17" s="20" t="s">
        <v>20</v>
      </c>
      <c r="D17" s="46">
        <v>38799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38799</v>
      </c>
      <c r="O17" s="47">
        <f t="shared" si="1"/>
        <v>3.4503334815473545</v>
      </c>
      <c r="P17" s="9"/>
    </row>
    <row r="18" spans="1:16" ht="15">
      <c r="A18" s="12"/>
      <c r="B18" s="25">
        <v>324.22</v>
      </c>
      <c r="C18" s="20" t="s">
        <v>22</v>
      </c>
      <c r="D18" s="46">
        <v>16758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16758</v>
      </c>
      <c r="O18" s="47">
        <f t="shared" si="1"/>
        <v>1.490262338817252</v>
      </c>
      <c r="P18" s="9"/>
    </row>
    <row r="19" spans="1:16" ht="15">
      <c r="A19" s="12"/>
      <c r="B19" s="25">
        <v>324.62</v>
      </c>
      <c r="C19" s="20" t="s">
        <v>24</v>
      </c>
      <c r="D19" s="46">
        <v>33308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33308</v>
      </c>
      <c r="O19" s="47">
        <f t="shared" si="1"/>
        <v>2.9620275678079144</v>
      </c>
      <c r="P19" s="9"/>
    </row>
    <row r="20" spans="1:16" ht="15">
      <c r="A20" s="12"/>
      <c r="B20" s="25">
        <v>329</v>
      </c>
      <c r="C20" s="20" t="s">
        <v>25</v>
      </c>
      <c r="D20" s="46">
        <v>97050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97050</v>
      </c>
      <c r="O20" s="47">
        <f t="shared" si="1"/>
        <v>8.630502445531347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SUM(D22:D36)</f>
        <v>821232</v>
      </c>
      <c r="E21" s="32">
        <f t="shared" si="5"/>
        <v>1289707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1116645</v>
      </c>
      <c r="N21" s="44">
        <f t="shared" si="4"/>
        <v>3227584</v>
      </c>
      <c r="O21" s="45">
        <f t="shared" si="1"/>
        <v>287.0239217429969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513184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513184</v>
      </c>
      <c r="O22" s="47">
        <f t="shared" si="1"/>
        <v>45.63663850600267</v>
      </c>
      <c r="P22" s="9"/>
    </row>
    <row r="23" spans="1:16" ht="15">
      <c r="A23" s="12"/>
      <c r="B23" s="25">
        <v>331.39</v>
      </c>
      <c r="C23" s="20" t="s">
        <v>33</v>
      </c>
      <c r="D23" s="46">
        <v>0</v>
      </c>
      <c r="E23" s="46">
        <v>125685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125685</v>
      </c>
      <c r="O23" s="47">
        <f t="shared" si="1"/>
        <v>11.176967541129391</v>
      </c>
      <c r="P23" s="9"/>
    </row>
    <row r="24" spans="1:16" ht="15">
      <c r="A24" s="12"/>
      <c r="B24" s="25">
        <v>331.49</v>
      </c>
      <c r="C24" s="20" t="s">
        <v>77</v>
      </c>
      <c r="D24" s="46">
        <v>0</v>
      </c>
      <c r="E24" s="46">
        <v>16835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16835</v>
      </c>
      <c r="O24" s="47">
        <f t="shared" si="1"/>
        <v>1.4971098265895955</v>
      </c>
      <c r="P24" s="9"/>
    </row>
    <row r="25" spans="1:16" ht="15">
      <c r="A25" s="12"/>
      <c r="B25" s="25">
        <v>331.9</v>
      </c>
      <c r="C25" s="20" t="s">
        <v>29</v>
      </c>
      <c r="D25" s="46">
        <v>0</v>
      </c>
      <c r="E25" s="46">
        <v>2783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2783</v>
      </c>
      <c r="O25" s="47">
        <f t="shared" si="1"/>
        <v>0.24748777234326366</v>
      </c>
      <c r="P25" s="9"/>
    </row>
    <row r="26" spans="1:16" ht="15">
      <c r="A26" s="12"/>
      <c r="B26" s="25">
        <v>334.2</v>
      </c>
      <c r="C26" s="20" t="s">
        <v>31</v>
      </c>
      <c r="D26" s="46">
        <v>0</v>
      </c>
      <c r="E26" s="46">
        <v>156357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156357</v>
      </c>
      <c r="O26" s="47">
        <f t="shared" si="1"/>
        <v>13.904579813250333</v>
      </c>
      <c r="P26" s="9"/>
    </row>
    <row r="27" spans="1:16" ht="15">
      <c r="A27" s="12"/>
      <c r="B27" s="25">
        <v>334.31</v>
      </c>
      <c r="C27" s="20" t="s">
        <v>78</v>
      </c>
      <c r="D27" s="46">
        <v>0</v>
      </c>
      <c r="E27" s="46">
        <v>31171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31171</v>
      </c>
      <c r="O27" s="47">
        <f t="shared" si="1"/>
        <v>2.771987550022232</v>
      </c>
      <c r="P27" s="9"/>
    </row>
    <row r="28" spans="1:16" ht="15">
      <c r="A28" s="12"/>
      <c r="B28" s="25">
        <v>334.35</v>
      </c>
      <c r="C28" s="20" t="s">
        <v>34</v>
      </c>
      <c r="D28" s="46">
        <v>0</v>
      </c>
      <c r="E28" s="46">
        <v>356535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356535</v>
      </c>
      <c r="O28" s="47">
        <f t="shared" si="1"/>
        <v>31.706091596265008</v>
      </c>
      <c r="P28" s="9"/>
    </row>
    <row r="29" spans="1:16" ht="15">
      <c r="A29" s="12"/>
      <c r="B29" s="25">
        <v>334.36</v>
      </c>
      <c r="C29" s="20" t="s">
        <v>35</v>
      </c>
      <c r="D29" s="46">
        <v>0</v>
      </c>
      <c r="E29" s="46">
        <v>-46885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-46885</v>
      </c>
      <c r="O29" s="47">
        <f t="shared" si="1"/>
        <v>-4.169408626056025</v>
      </c>
      <c r="P29" s="9"/>
    </row>
    <row r="30" spans="1:16" ht="15">
      <c r="A30" s="12"/>
      <c r="B30" s="25">
        <v>334.39</v>
      </c>
      <c r="C30" s="20" t="s">
        <v>36</v>
      </c>
      <c r="D30" s="46">
        <v>0</v>
      </c>
      <c r="E30" s="46">
        <v>38096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38096</v>
      </c>
      <c r="O30" s="47">
        <f t="shared" si="1"/>
        <v>3.387816807469987</v>
      </c>
      <c r="P30" s="9"/>
    </row>
    <row r="31" spans="1:16" ht="15">
      <c r="A31" s="12"/>
      <c r="B31" s="25">
        <v>335.12</v>
      </c>
      <c r="C31" s="20" t="s">
        <v>37</v>
      </c>
      <c r="D31" s="46">
        <v>145554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145554</v>
      </c>
      <c r="O31" s="47">
        <f t="shared" si="1"/>
        <v>12.943886171631837</v>
      </c>
      <c r="P31" s="9"/>
    </row>
    <row r="32" spans="1:16" ht="15">
      <c r="A32" s="12"/>
      <c r="B32" s="25">
        <v>335.18</v>
      </c>
      <c r="C32" s="20" t="s">
        <v>38</v>
      </c>
      <c r="D32" s="46">
        <v>608397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608397</v>
      </c>
      <c r="O32" s="47">
        <f t="shared" si="1"/>
        <v>54.10377945753668</v>
      </c>
      <c r="P32" s="9"/>
    </row>
    <row r="33" spans="1:16" ht="15">
      <c r="A33" s="12"/>
      <c r="B33" s="25">
        <v>335.9</v>
      </c>
      <c r="C33" s="20" t="s">
        <v>39</v>
      </c>
      <c r="D33" s="46">
        <v>67281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67281</v>
      </c>
      <c r="O33" s="47">
        <f t="shared" si="1"/>
        <v>5.983192530013339</v>
      </c>
      <c r="P33" s="9"/>
    </row>
    <row r="34" spans="1:16" ht="15">
      <c r="A34" s="12"/>
      <c r="B34" s="25">
        <v>337.2</v>
      </c>
      <c r="C34" s="20" t="s">
        <v>40</v>
      </c>
      <c r="D34" s="46">
        <v>0</v>
      </c>
      <c r="E34" s="46">
        <v>16425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16425</v>
      </c>
      <c r="O34" s="47">
        <f t="shared" si="1"/>
        <v>1.4606491774121833</v>
      </c>
      <c r="P34" s="9"/>
    </row>
    <row r="35" spans="1:16" ht="15">
      <c r="A35" s="12"/>
      <c r="B35" s="25">
        <v>337.7</v>
      </c>
      <c r="C35" s="20" t="s">
        <v>41</v>
      </c>
      <c r="D35" s="46">
        <v>0</v>
      </c>
      <c r="E35" s="46">
        <v>79521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79521</v>
      </c>
      <c r="O35" s="47">
        <f t="shared" si="1"/>
        <v>7.0716763005780345</v>
      </c>
      <c r="P35" s="9"/>
    </row>
    <row r="36" spans="1:16" ht="15">
      <c r="A36" s="12"/>
      <c r="B36" s="25">
        <v>338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1116645</v>
      </c>
      <c r="N36" s="46">
        <f t="shared" si="4"/>
        <v>1116645</v>
      </c>
      <c r="O36" s="47">
        <f t="shared" si="1"/>
        <v>99.30146731880836</v>
      </c>
      <c r="P36" s="9"/>
    </row>
    <row r="37" spans="1:16" ht="15.75">
      <c r="A37" s="29" t="s">
        <v>46</v>
      </c>
      <c r="B37" s="30"/>
      <c r="C37" s="31"/>
      <c r="D37" s="32">
        <f aca="true" t="shared" si="6" ref="D37:M37">SUM(D38:D46)</f>
        <v>3030367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2560038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5590405</v>
      </c>
      <c r="O37" s="45">
        <f aca="true" t="shared" si="7" ref="O37:O59">(N37/O$61)</f>
        <v>497.14584259670966</v>
      </c>
      <c r="P37" s="10"/>
    </row>
    <row r="38" spans="1:16" ht="15">
      <c r="A38" s="12"/>
      <c r="B38" s="25">
        <v>341.3</v>
      </c>
      <c r="C38" s="20" t="s">
        <v>80</v>
      </c>
      <c r="D38" s="46">
        <v>179642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6">SUM(D38:M38)</f>
        <v>179642</v>
      </c>
      <c r="O38" s="47">
        <f t="shared" si="7"/>
        <v>15.975277901289463</v>
      </c>
      <c r="P38" s="9"/>
    </row>
    <row r="39" spans="1:16" ht="15">
      <c r="A39" s="12"/>
      <c r="B39" s="25">
        <v>341.9</v>
      </c>
      <c r="C39" s="20" t="s">
        <v>49</v>
      </c>
      <c r="D39" s="46">
        <v>28139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28139</v>
      </c>
      <c r="O39" s="47">
        <f t="shared" si="7"/>
        <v>2.5023566029346376</v>
      </c>
      <c r="P39" s="9"/>
    </row>
    <row r="40" spans="1:16" ht="15">
      <c r="A40" s="12"/>
      <c r="B40" s="25">
        <v>343.3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939004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939004</v>
      </c>
      <c r="O40" s="47">
        <f t="shared" si="7"/>
        <v>83.5041351711872</v>
      </c>
      <c r="P40" s="9"/>
    </row>
    <row r="41" spans="1:16" ht="15">
      <c r="A41" s="12"/>
      <c r="B41" s="25">
        <v>343.4</v>
      </c>
      <c r="C41" s="20" t="s">
        <v>51</v>
      </c>
      <c r="D41" s="46">
        <v>2181470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2181470</v>
      </c>
      <c r="O41" s="47">
        <f t="shared" si="7"/>
        <v>193.99466429524233</v>
      </c>
      <c r="P41" s="9"/>
    </row>
    <row r="42" spans="1:16" ht="15">
      <c r="A42" s="12"/>
      <c r="B42" s="25">
        <v>343.5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1437494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1437494</v>
      </c>
      <c r="O42" s="47">
        <f t="shared" si="7"/>
        <v>127.83405958203646</v>
      </c>
      <c r="P42" s="9"/>
    </row>
    <row r="43" spans="1:16" ht="15">
      <c r="A43" s="12"/>
      <c r="B43" s="25">
        <v>343.9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183540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183540</v>
      </c>
      <c r="O43" s="47">
        <f t="shared" si="7"/>
        <v>16.32192085371276</v>
      </c>
      <c r="P43" s="9"/>
    </row>
    <row r="44" spans="1:16" ht="15">
      <c r="A44" s="12"/>
      <c r="B44" s="25">
        <v>345.1</v>
      </c>
      <c r="C44" s="20" t="s">
        <v>81</v>
      </c>
      <c r="D44" s="46">
        <v>595809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595809</v>
      </c>
      <c r="O44" s="47">
        <f t="shared" si="7"/>
        <v>52.9843485993775</v>
      </c>
      <c r="P44" s="9"/>
    </row>
    <row r="45" spans="1:16" ht="15">
      <c r="A45" s="12"/>
      <c r="B45" s="25">
        <v>345.9</v>
      </c>
      <c r="C45" s="20" t="s">
        <v>54</v>
      </c>
      <c r="D45" s="46">
        <v>22737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22737</v>
      </c>
      <c r="O45" s="47">
        <f t="shared" si="7"/>
        <v>2.0219653179190753</v>
      </c>
      <c r="P45" s="9"/>
    </row>
    <row r="46" spans="1:16" ht="15">
      <c r="A46" s="12"/>
      <c r="B46" s="25">
        <v>347.2</v>
      </c>
      <c r="C46" s="20" t="s">
        <v>55</v>
      </c>
      <c r="D46" s="46">
        <v>22570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22570</v>
      </c>
      <c r="O46" s="47">
        <f t="shared" si="7"/>
        <v>2.007114273010227</v>
      </c>
      <c r="P46" s="9"/>
    </row>
    <row r="47" spans="1:16" ht="15.75">
      <c r="A47" s="29" t="s">
        <v>47</v>
      </c>
      <c r="B47" s="30"/>
      <c r="C47" s="31"/>
      <c r="D47" s="32">
        <f aca="true" t="shared" si="9" ref="D47:M47">SUM(D48:D48)</f>
        <v>274831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aca="true" t="shared" si="10" ref="N47:N59">SUM(D47:M47)</f>
        <v>274831</v>
      </c>
      <c r="O47" s="45">
        <f t="shared" si="7"/>
        <v>24.440284570920408</v>
      </c>
      <c r="P47" s="10"/>
    </row>
    <row r="48" spans="1:16" ht="15">
      <c r="A48" s="13"/>
      <c r="B48" s="39">
        <v>359</v>
      </c>
      <c r="C48" s="21" t="s">
        <v>59</v>
      </c>
      <c r="D48" s="46">
        <v>274831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274831</v>
      </c>
      <c r="O48" s="47">
        <f t="shared" si="7"/>
        <v>24.440284570920408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SUM(D50:D55)</f>
        <v>624430</v>
      </c>
      <c r="E49" s="32">
        <f t="shared" si="11"/>
        <v>41002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144008</v>
      </c>
      <c r="J49" s="32">
        <f t="shared" si="11"/>
        <v>0</v>
      </c>
      <c r="K49" s="32">
        <f t="shared" si="11"/>
        <v>701817</v>
      </c>
      <c r="L49" s="32">
        <f t="shared" si="11"/>
        <v>0</v>
      </c>
      <c r="M49" s="32">
        <f t="shared" si="11"/>
        <v>175370</v>
      </c>
      <c r="N49" s="32">
        <f t="shared" si="10"/>
        <v>1686627</v>
      </c>
      <c r="O49" s="45">
        <f t="shared" si="7"/>
        <v>149.98906180524676</v>
      </c>
      <c r="P49" s="10"/>
    </row>
    <row r="50" spans="1:16" ht="15">
      <c r="A50" s="12"/>
      <c r="B50" s="25">
        <v>361.1</v>
      </c>
      <c r="C50" s="20" t="s">
        <v>60</v>
      </c>
      <c r="D50" s="46">
        <v>425271</v>
      </c>
      <c r="E50" s="46">
        <v>36749</v>
      </c>
      <c r="F50" s="46">
        <v>0</v>
      </c>
      <c r="G50" s="46">
        <v>0</v>
      </c>
      <c r="H50" s="46">
        <v>0</v>
      </c>
      <c r="I50" s="46">
        <v>144008</v>
      </c>
      <c r="J50" s="46">
        <v>0</v>
      </c>
      <c r="K50" s="46">
        <v>56956</v>
      </c>
      <c r="L50" s="46">
        <v>0</v>
      </c>
      <c r="M50" s="46">
        <v>175370</v>
      </c>
      <c r="N50" s="46">
        <f t="shared" si="10"/>
        <v>838354</v>
      </c>
      <c r="O50" s="47">
        <f t="shared" si="7"/>
        <v>74.55349044019565</v>
      </c>
      <c r="P50" s="9"/>
    </row>
    <row r="51" spans="1:16" ht="15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170991</v>
      </c>
      <c r="L51" s="46">
        <v>0</v>
      </c>
      <c r="M51" s="46">
        <v>0</v>
      </c>
      <c r="N51" s="46">
        <f t="shared" si="10"/>
        <v>170991</v>
      </c>
      <c r="O51" s="47">
        <f t="shared" si="7"/>
        <v>15.205958203646064</v>
      </c>
      <c r="P51" s="9"/>
    </row>
    <row r="52" spans="1:16" ht="15">
      <c r="A52" s="12"/>
      <c r="B52" s="25">
        <v>362</v>
      </c>
      <c r="C52" s="20" t="s">
        <v>62</v>
      </c>
      <c r="D52" s="46">
        <v>70803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70803</v>
      </c>
      <c r="O52" s="47">
        <f t="shared" si="7"/>
        <v>6.296398399288573</v>
      </c>
      <c r="P52" s="9"/>
    </row>
    <row r="53" spans="1:16" ht="15">
      <c r="A53" s="12"/>
      <c r="B53" s="25">
        <v>366</v>
      </c>
      <c r="C53" s="20" t="s">
        <v>63</v>
      </c>
      <c r="D53" s="46">
        <v>0</v>
      </c>
      <c r="E53" s="46">
        <v>4253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4253</v>
      </c>
      <c r="O53" s="47">
        <f t="shared" si="7"/>
        <v>0.3782125389061805</v>
      </c>
      <c r="P53" s="9"/>
    </row>
    <row r="54" spans="1:16" ht="15">
      <c r="A54" s="12"/>
      <c r="B54" s="25">
        <v>368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473870</v>
      </c>
      <c r="L54" s="46">
        <v>0</v>
      </c>
      <c r="M54" s="46">
        <v>0</v>
      </c>
      <c r="N54" s="46">
        <f t="shared" si="10"/>
        <v>473870</v>
      </c>
      <c r="O54" s="47">
        <f t="shared" si="7"/>
        <v>42.14050689195198</v>
      </c>
      <c r="P54" s="9"/>
    </row>
    <row r="55" spans="1:16" ht="15">
      <c r="A55" s="12"/>
      <c r="B55" s="25">
        <v>369.9</v>
      </c>
      <c r="C55" s="20" t="s">
        <v>65</v>
      </c>
      <c r="D55" s="46">
        <v>128356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128356</v>
      </c>
      <c r="O55" s="47">
        <f t="shared" si="7"/>
        <v>11.414495331258337</v>
      </c>
      <c r="P55" s="9"/>
    </row>
    <row r="56" spans="1:16" ht="15.75">
      <c r="A56" s="29" t="s">
        <v>48</v>
      </c>
      <c r="B56" s="30"/>
      <c r="C56" s="31"/>
      <c r="D56" s="32">
        <f aca="true" t="shared" si="12" ref="D56:M56">SUM(D57:D58)</f>
        <v>0</v>
      </c>
      <c r="E56" s="32">
        <f t="shared" si="12"/>
        <v>381696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793747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1616379</v>
      </c>
      <c r="N56" s="32">
        <f t="shared" si="10"/>
        <v>2791822</v>
      </c>
      <c r="O56" s="45">
        <f t="shared" si="7"/>
        <v>248.27229879946643</v>
      </c>
      <c r="P56" s="9"/>
    </row>
    <row r="57" spans="1:16" ht="15">
      <c r="A57" s="12"/>
      <c r="B57" s="25">
        <v>381</v>
      </c>
      <c r="C57" s="20" t="s">
        <v>66</v>
      </c>
      <c r="D57" s="46">
        <v>0</v>
      </c>
      <c r="E57" s="46">
        <v>381696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1616379</v>
      </c>
      <c r="N57" s="46">
        <f t="shared" si="10"/>
        <v>1998075</v>
      </c>
      <c r="O57" s="47">
        <f t="shared" si="7"/>
        <v>177.6856380613606</v>
      </c>
      <c r="P57" s="9"/>
    </row>
    <row r="58" spans="1:16" ht="15.75" thickBot="1">
      <c r="A58" s="12"/>
      <c r="B58" s="25">
        <v>389.7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793747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793747</v>
      </c>
      <c r="O58" s="47">
        <f t="shared" si="7"/>
        <v>70.58666073810582</v>
      </c>
      <c r="P58" s="9"/>
    </row>
    <row r="59" spans="1:119" ht="16.5" thickBot="1">
      <c r="A59" s="14" t="s">
        <v>57</v>
      </c>
      <c r="B59" s="23"/>
      <c r="C59" s="22"/>
      <c r="D59" s="15">
        <f aca="true" t="shared" si="13" ref="D59:M59">SUM(D5,D13,D21,D37,D47,D49,D56)</f>
        <v>11688045</v>
      </c>
      <c r="E59" s="15">
        <f t="shared" si="13"/>
        <v>1712405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3497793</v>
      </c>
      <c r="J59" s="15">
        <f t="shared" si="13"/>
        <v>0</v>
      </c>
      <c r="K59" s="15">
        <f t="shared" si="13"/>
        <v>701817</v>
      </c>
      <c r="L59" s="15">
        <f t="shared" si="13"/>
        <v>0</v>
      </c>
      <c r="M59" s="15">
        <f t="shared" si="13"/>
        <v>2908394</v>
      </c>
      <c r="N59" s="15">
        <f t="shared" si="10"/>
        <v>20508454</v>
      </c>
      <c r="O59" s="38">
        <f t="shared" si="7"/>
        <v>1823.784259670965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82</v>
      </c>
      <c r="M61" s="51"/>
      <c r="N61" s="51"/>
      <c r="O61" s="43">
        <v>11245</v>
      </c>
    </row>
    <row r="62" spans="1:15" ht="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5" ht="15.75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sheetProtection/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7233472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7233472</v>
      </c>
      <c r="O5" s="33">
        <f aca="true" t="shared" si="1" ref="O5:O36">(N5/O$63)</f>
        <v>707.983948321425</v>
      </c>
      <c r="P5" s="6"/>
    </row>
    <row r="6" spans="1:16" ht="15">
      <c r="A6" s="12"/>
      <c r="B6" s="25">
        <v>311</v>
      </c>
      <c r="C6" s="20" t="s">
        <v>2</v>
      </c>
      <c r="D6" s="46">
        <v>5834352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5834352</v>
      </c>
      <c r="O6" s="47">
        <f t="shared" si="1"/>
        <v>571.0435548595478</v>
      </c>
      <c r="P6" s="9"/>
    </row>
    <row r="7" spans="1:16" ht="15">
      <c r="A7" s="12"/>
      <c r="B7" s="25">
        <v>312.1</v>
      </c>
      <c r="C7" s="20" t="s">
        <v>10</v>
      </c>
      <c r="D7" s="46">
        <v>272056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272056</v>
      </c>
      <c r="O7" s="47">
        <f t="shared" si="1"/>
        <v>26.62777723402173</v>
      </c>
      <c r="P7" s="9"/>
    </row>
    <row r="8" spans="1:16" ht="15">
      <c r="A8" s="12"/>
      <c r="B8" s="25">
        <v>312.41</v>
      </c>
      <c r="C8" s="20" t="s">
        <v>12</v>
      </c>
      <c r="D8" s="46">
        <v>140388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140388</v>
      </c>
      <c r="O8" s="47">
        <f t="shared" si="1"/>
        <v>13.740628364490554</v>
      </c>
      <c r="P8" s="9"/>
    </row>
    <row r="9" spans="1:16" ht="15">
      <c r="A9" s="12"/>
      <c r="B9" s="25">
        <v>312.42</v>
      </c>
      <c r="C9" s="20" t="s">
        <v>11</v>
      </c>
      <c r="D9" s="46">
        <v>55256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55256</v>
      </c>
      <c r="O9" s="47">
        <f t="shared" si="1"/>
        <v>5.40824116668298</v>
      </c>
      <c r="P9" s="9"/>
    </row>
    <row r="10" spans="1:16" ht="15">
      <c r="A10" s="12"/>
      <c r="B10" s="25">
        <v>314.1</v>
      </c>
      <c r="C10" s="20" t="s">
        <v>13</v>
      </c>
      <c r="D10" s="46">
        <v>554273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554273</v>
      </c>
      <c r="O10" s="47">
        <f t="shared" si="1"/>
        <v>54.25007340706665</v>
      </c>
      <c r="P10" s="9"/>
    </row>
    <row r="11" spans="1:16" ht="15">
      <c r="A11" s="12"/>
      <c r="B11" s="25">
        <v>314.2</v>
      </c>
      <c r="C11" s="20" t="s">
        <v>14</v>
      </c>
      <c r="D11" s="46">
        <v>326375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326375</v>
      </c>
      <c r="O11" s="47">
        <f t="shared" si="1"/>
        <v>31.944308505432122</v>
      </c>
      <c r="P11" s="9"/>
    </row>
    <row r="12" spans="1:16" ht="15">
      <c r="A12" s="12"/>
      <c r="B12" s="25">
        <v>314.8</v>
      </c>
      <c r="C12" s="20" t="s">
        <v>15</v>
      </c>
      <c r="D12" s="46">
        <v>50772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50772</v>
      </c>
      <c r="O12" s="47">
        <f t="shared" si="1"/>
        <v>4.969364784183224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SUM(D14:D23)</f>
        <v>1065218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1065218</v>
      </c>
      <c r="O13" s="45">
        <f t="shared" si="1"/>
        <v>104.25937163550944</v>
      </c>
      <c r="P13" s="10"/>
    </row>
    <row r="14" spans="1:16" ht="15">
      <c r="A14" s="12"/>
      <c r="B14" s="25">
        <v>322</v>
      </c>
      <c r="C14" s="20" t="s">
        <v>0</v>
      </c>
      <c r="D14" s="46">
        <v>182478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182478</v>
      </c>
      <c r="O14" s="47">
        <f t="shared" si="1"/>
        <v>17.860232945091514</v>
      </c>
      <c r="P14" s="9"/>
    </row>
    <row r="15" spans="1:16" ht="15">
      <c r="A15" s="12"/>
      <c r="B15" s="25">
        <v>323.1</v>
      </c>
      <c r="C15" s="20" t="s">
        <v>17</v>
      </c>
      <c r="D15" s="46">
        <v>650397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650397</v>
      </c>
      <c r="O15" s="47">
        <f t="shared" si="1"/>
        <v>63.658314573749635</v>
      </c>
      <c r="P15" s="9"/>
    </row>
    <row r="16" spans="1:16" ht="15">
      <c r="A16" s="12"/>
      <c r="B16" s="25">
        <v>323.7</v>
      </c>
      <c r="C16" s="20" t="s">
        <v>18</v>
      </c>
      <c r="D16" s="46">
        <v>91667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91667</v>
      </c>
      <c r="O16" s="47">
        <f t="shared" si="1"/>
        <v>8.972007438582754</v>
      </c>
      <c r="P16" s="9"/>
    </row>
    <row r="17" spans="1:16" ht="15">
      <c r="A17" s="12"/>
      <c r="B17" s="25">
        <v>324.02</v>
      </c>
      <c r="C17" s="20" t="s">
        <v>19</v>
      </c>
      <c r="D17" s="46">
        <v>1796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1796</v>
      </c>
      <c r="O17" s="47">
        <f t="shared" si="1"/>
        <v>0.1757854556131937</v>
      </c>
      <c r="P17" s="9"/>
    </row>
    <row r="18" spans="1:16" ht="15">
      <c r="A18" s="12"/>
      <c r="B18" s="25">
        <v>324.021</v>
      </c>
      <c r="C18" s="20" t="s">
        <v>20</v>
      </c>
      <c r="D18" s="46">
        <v>7014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7014</v>
      </c>
      <c r="O18" s="47">
        <f t="shared" si="1"/>
        <v>0.6865028873446217</v>
      </c>
      <c r="P18" s="9"/>
    </row>
    <row r="19" spans="1:16" ht="15">
      <c r="A19" s="12"/>
      <c r="B19" s="25">
        <v>324.03</v>
      </c>
      <c r="C19" s="20" t="s">
        <v>21</v>
      </c>
      <c r="D19" s="46">
        <v>1448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1448</v>
      </c>
      <c r="O19" s="47">
        <f t="shared" si="1"/>
        <v>0.14172457668591562</v>
      </c>
      <c r="P19" s="9"/>
    </row>
    <row r="20" spans="1:16" ht="15">
      <c r="A20" s="12"/>
      <c r="B20" s="25">
        <v>324.031</v>
      </c>
      <c r="C20" s="20" t="s">
        <v>22</v>
      </c>
      <c r="D20" s="46">
        <v>27354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27354</v>
      </c>
      <c r="O20" s="47">
        <f t="shared" si="1"/>
        <v>2.6773025349907016</v>
      </c>
      <c r="P20" s="9"/>
    </row>
    <row r="21" spans="1:16" ht="15">
      <c r="A21" s="12"/>
      <c r="B21" s="25">
        <v>324.07</v>
      </c>
      <c r="C21" s="20" t="s">
        <v>23</v>
      </c>
      <c r="D21" s="46">
        <v>2759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2759</v>
      </c>
      <c r="O21" s="47">
        <f t="shared" si="1"/>
        <v>0.27004012919643733</v>
      </c>
      <c r="P21" s="9"/>
    </row>
    <row r="22" spans="1:16" ht="15">
      <c r="A22" s="12"/>
      <c r="B22" s="25">
        <v>324.071</v>
      </c>
      <c r="C22" s="20" t="s">
        <v>24</v>
      </c>
      <c r="D22" s="46">
        <v>6155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6155</v>
      </c>
      <c r="O22" s="47">
        <f t="shared" si="1"/>
        <v>0.6024273270040129</v>
      </c>
      <c r="P22" s="9"/>
    </row>
    <row r="23" spans="1:16" ht="15">
      <c r="A23" s="12"/>
      <c r="B23" s="25">
        <v>329</v>
      </c>
      <c r="C23" s="20" t="s">
        <v>25</v>
      </c>
      <c r="D23" s="46">
        <v>94150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94150</v>
      </c>
      <c r="O23" s="47">
        <f t="shared" si="1"/>
        <v>9.215033767250661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SUM(D25:D39)</f>
        <v>747536</v>
      </c>
      <c r="E24" s="32">
        <f t="shared" si="5"/>
        <v>5320191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6067727</v>
      </c>
      <c r="O24" s="45">
        <f t="shared" si="1"/>
        <v>593.8853870999314</v>
      </c>
      <c r="P24" s="10"/>
    </row>
    <row r="25" spans="1:16" ht="15">
      <c r="A25" s="12"/>
      <c r="B25" s="25">
        <v>331.2</v>
      </c>
      <c r="C25" s="20" t="s">
        <v>26</v>
      </c>
      <c r="D25" s="46">
        <v>0</v>
      </c>
      <c r="E25" s="46">
        <v>65954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7">SUM(D25:M25)</f>
        <v>65954</v>
      </c>
      <c r="O25" s="47">
        <f t="shared" si="1"/>
        <v>6.455319565430165</v>
      </c>
      <c r="P25" s="9"/>
    </row>
    <row r="26" spans="1:16" ht="15">
      <c r="A26" s="12"/>
      <c r="B26" s="25">
        <v>331.35</v>
      </c>
      <c r="C26" s="20" t="s">
        <v>32</v>
      </c>
      <c r="D26" s="46">
        <v>0</v>
      </c>
      <c r="E26" s="46">
        <v>750000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750000</v>
      </c>
      <c r="O26" s="47">
        <f t="shared" si="1"/>
        <v>73.40706665361652</v>
      </c>
      <c r="P26" s="9"/>
    </row>
    <row r="27" spans="1:16" ht="15">
      <c r="A27" s="12"/>
      <c r="B27" s="25">
        <v>331.39</v>
      </c>
      <c r="C27" s="20" t="s">
        <v>33</v>
      </c>
      <c r="D27" s="46">
        <v>0</v>
      </c>
      <c r="E27" s="46">
        <v>2662459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2662459</v>
      </c>
      <c r="O27" s="47">
        <f t="shared" si="1"/>
        <v>260.5910737006949</v>
      </c>
      <c r="P27" s="9"/>
    </row>
    <row r="28" spans="1:16" ht="15">
      <c r="A28" s="12"/>
      <c r="B28" s="25">
        <v>331.5</v>
      </c>
      <c r="C28" s="20" t="s">
        <v>28</v>
      </c>
      <c r="D28" s="46">
        <v>0</v>
      </c>
      <c r="E28" s="46">
        <v>1164404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1164404</v>
      </c>
      <c r="O28" s="47">
        <f t="shared" si="1"/>
        <v>113.96730938631693</v>
      </c>
      <c r="P28" s="9"/>
    </row>
    <row r="29" spans="1:16" ht="15">
      <c r="A29" s="12"/>
      <c r="B29" s="25">
        <v>331.9</v>
      </c>
      <c r="C29" s="20" t="s">
        <v>29</v>
      </c>
      <c r="D29" s="46">
        <v>0</v>
      </c>
      <c r="E29" s="46">
        <v>2651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2651</v>
      </c>
      <c r="O29" s="47">
        <f t="shared" si="1"/>
        <v>0.25946951159831655</v>
      </c>
      <c r="P29" s="9"/>
    </row>
    <row r="30" spans="1:16" ht="15">
      <c r="A30" s="12"/>
      <c r="B30" s="25">
        <v>334.1</v>
      </c>
      <c r="C30" s="20" t="s">
        <v>30</v>
      </c>
      <c r="D30" s="46">
        <v>0</v>
      </c>
      <c r="E30" s="46">
        <v>8750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8750</v>
      </c>
      <c r="O30" s="47">
        <f t="shared" si="1"/>
        <v>0.8564157776255261</v>
      </c>
      <c r="P30" s="9"/>
    </row>
    <row r="31" spans="1:16" ht="15">
      <c r="A31" s="12"/>
      <c r="B31" s="25">
        <v>334.2</v>
      </c>
      <c r="C31" s="20" t="s">
        <v>31</v>
      </c>
      <c r="D31" s="46">
        <v>0</v>
      </c>
      <c r="E31" s="46">
        <v>292266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292266</v>
      </c>
      <c r="O31" s="47">
        <f t="shared" si="1"/>
        <v>28.605852990114514</v>
      </c>
      <c r="P31" s="9"/>
    </row>
    <row r="32" spans="1:16" ht="15">
      <c r="A32" s="12"/>
      <c r="B32" s="25">
        <v>334.35</v>
      </c>
      <c r="C32" s="20" t="s">
        <v>34</v>
      </c>
      <c r="D32" s="46">
        <v>0</v>
      </c>
      <c r="E32" s="46">
        <v>232625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232625</v>
      </c>
      <c r="O32" s="47">
        <f t="shared" si="1"/>
        <v>22.76842517373006</v>
      </c>
      <c r="P32" s="9"/>
    </row>
    <row r="33" spans="1:16" ht="15">
      <c r="A33" s="12"/>
      <c r="B33" s="25">
        <v>334.36</v>
      </c>
      <c r="C33" s="20" t="s">
        <v>35</v>
      </c>
      <c r="D33" s="46">
        <v>0</v>
      </c>
      <c r="E33" s="46">
        <v>28736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28736</v>
      </c>
      <c r="O33" s="47">
        <f t="shared" si="1"/>
        <v>2.812567289811099</v>
      </c>
      <c r="P33" s="9"/>
    </row>
    <row r="34" spans="1:16" ht="15">
      <c r="A34" s="12"/>
      <c r="B34" s="25">
        <v>334.39</v>
      </c>
      <c r="C34" s="20" t="s">
        <v>36</v>
      </c>
      <c r="D34" s="46">
        <v>0</v>
      </c>
      <c r="E34" s="46">
        <v>38096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38096</v>
      </c>
      <c r="O34" s="47">
        <f t="shared" si="1"/>
        <v>3.728687481648233</v>
      </c>
      <c r="P34" s="9"/>
    </row>
    <row r="35" spans="1:16" ht="15">
      <c r="A35" s="12"/>
      <c r="B35" s="25">
        <v>335.12</v>
      </c>
      <c r="C35" s="20" t="s">
        <v>37</v>
      </c>
      <c r="D35" s="46">
        <v>149972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149972</v>
      </c>
      <c r="O35" s="47">
        <f t="shared" si="1"/>
        <v>14.678672800234903</v>
      </c>
      <c r="P35" s="9"/>
    </row>
    <row r="36" spans="1:16" ht="15">
      <c r="A36" s="12"/>
      <c r="B36" s="25">
        <v>335.18</v>
      </c>
      <c r="C36" s="20" t="s">
        <v>38</v>
      </c>
      <c r="D36" s="46">
        <v>534167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534167</v>
      </c>
      <c r="O36" s="47">
        <f t="shared" si="1"/>
        <v>52.2821767642165</v>
      </c>
      <c r="P36" s="9"/>
    </row>
    <row r="37" spans="1:16" ht="15">
      <c r="A37" s="12"/>
      <c r="B37" s="25">
        <v>335.9</v>
      </c>
      <c r="C37" s="20" t="s">
        <v>39</v>
      </c>
      <c r="D37" s="46">
        <v>63397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63397</v>
      </c>
      <c r="O37" s="47">
        <f aca="true" t="shared" si="7" ref="O37:O61">(N37/O$63)</f>
        <v>6.2050504061857685</v>
      </c>
      <c r="P37" s="9"/>
    </row>
    <row r="38" spans="1:16" ht="15">
      <c r="A38" s="12"/>
      <c r="B38" s="25">
        <v>337.2</v>
      </c>
      <c r="C38" s="20" t="s">
        <v>40</v>
      </c>
      <c r="D38" s="46">
        <v>0</v>
      </c>
      <c r="E38" s="46">
        <v>47196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47196</v>
      </c>
      <c r="O38" s="47">
        <f t="shared" si="7"/>
        <v>4.619359890378781</v>
      </c>
      <c r="P38" s="9"/>
    </row>
    <row r="39" spans="1:16" ht="15">
      <c r="A39" s="12"/>
      <c r="B39" s="25">
        <v>337.7</v>
      </c>
      <c r="C39" s="20" t="s">
        <v>41</v>
      </c>
      <c r="D39" s="46">
        <v>0</v>
      </c>
      <c r="E39" s="46">
        <v>27054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27054</v>
      </c>
      <c r="O39" s="47">
        <f t="shared" si="7"/>
        <v>2.6479397083292553</v>
      </c>
      <c r="P39" s="9"/>
    </row>
    <row r="40" spans="1:16" ht="15.75">
      <c r="A40" s="29" t="s">
        <v>46</v>
      </c>
      <c r="B40" s="30"/>
      <c r="C40" s="31"/>
      <c r="D40" s="32">
        <f aca="true" t="shared" si="8" ref="D40:M40">SUM(D41:D48)</f>
        <v>2981270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2473213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5454483</v>
      </c>
      <c r="O40" s="45">
        <f t="shared" si="7"/>
        <v>533.8634628560243</v>
      </c>
      <c r="P40" s="10"/>
    </row>
    <row r="41" spans="1:16" ht="15">
      <c r="A41" s="12"/>
      <c r="B41" s="25">
        <v>341.9</v>
      </c>
      <c r="C41" s="20" t="s">
        <v>49</v>
      </c>
      <c r="D41" s="46">
        <v>31898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8">SUM(D41:M41)</f>
        <v>31898</v>
      </c>
      <c r="O41" s="47">
        <f t="shared" si="7"/>
        <v>3.1220514828227466</v>
      </c>
      <c r="P41" s="9"/>
    </row>
    <row r="42" spans="1:16" ht="15">
      <c r="A42" s="12"/>
      <c r="B42" s="25">
        <v>343.3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899363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899363</v>
      </c>
      <c r="O42" s="47">
        <f t="shared" si="7"/>
        <v>88.02613291572868</v>
      </c>
      <c r="P42" s="9"/>
    </row>
    <row r="43" spans="1:16" ht="15">
      <c r="A43" s="12"/>
      <c r="B43" s="25">
        <v>343.4</v>
      </c>
      <c r="C43" s="20" t="s">
        <v>51</v>
      </c>
      <c r="D43" s="46">
        <v>2236710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2236710</v>
      </c>
      <c r="O43" s="47">
        <f t="shared" si="7"/>
        <v>218.92042673974748</v>
      </c>
      <c r="P43" s="9"/>
    </row>
    <row r="44" spans="1:16" ht="15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1390146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1390146</v>
      </c>
      <c r="O44" s="47">
        <f t="shared" si="7"/>
        <v>136.06205344034453</v>
      </c>
      <c r="P44" s="9"/>
    </row>
    <row r="45" spans="1:16" ht="14.25" customHeight="1">
      <c r="A45" s="12"/>
      <c r="B45" s="25">
        <v>343.9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183704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183704</v>
      </c>
      <c r="O45" s="47">
        <f t="shared" si="7"/>
        <v>17.98022903004796</v>
      </c>
      <c r="P45" s="9"/>
    </row>
    <row r="46" spans="1:16" ht="15">
      <c r="A46" s="12"/>
      <c r="B46" s="25">
        <v>345.9</v>
      </c>
      <c r="C46" s="20" t="s">
        <v>54</v>
      </c>
      <c r="D46" s="46">
        <v>81501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81501</v>
      </c>
      <c r="O46" s="47">
        <f t="shared" si="7"/>
        <v>7.9769991191152005</v>
      </c>
      <c r="P46" s="9"/>
    </row>
    <row r="47" spans="1:16" ht="15">
      <c r="A47" s="12"/>
      <c r="B47" s="25">
        <v>347.2</v>
      </c>
      <c r="C47" s="20" t="s">
        <v>55</v>
      </c>
      <c r="D47" s="46">
        <v>16606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16606</v>
      </c>
      <c r="O47" s="47">
        <f t="shared" si="7"/>
        <v>1.6253303317999412</v>
      </c>
      <c r="P47" s="9"/>
    </row>
    <row r="48" spans="1:16" ht="15">
      <c r="A48" s="12"/>
      <c r="B48" s="25">
        <v>347.5</v>
      </c>
      <c r="C48" s="20" t="s">
        <v>56</v>
      </c>
      <c r="D48" s="46">
        <v>614555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614555</v>
      </c>
      <c r="O48" s="47">
        <f t="shared" si="7"/>
        <v>60.150239796417736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SUM(D50:D50)</f>
        <v>16750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1">SUM(D49:M49)</f>
        <v>16750</v>
      </c>
      <c r="O49" s="45">
        <f t="shared" si="7"/>
        <v>1.6394244885974356</v>
      </c>
      <c r="P49" s="10"/>
    </row>
    <row r="50" spans="1:16" ht="15">
      <c r="A50" s="13"/>
      <c r="B50" s="39">
        <v>359</v>
      </c>
      <c r="C50" s="21" t="s">
        <v>59</v>
      </c>
      <c r="D50" s="46">
        <v>16750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16750</v>
      </c>
      <c r="O50" s="47">
        <f t="shared" si="7"/>
        <v>1.6394244885974356</v>
      </c>
      <c r="P50" s="9"/>
    </row>
    <row r="51" spans="1:16" ht="15.75">
      <c r="A51" s="29" t="s">
        <v>3</v>
      </c>
      <c r="B51" s="30"/>
      <c r="C51" s="31"/>
      <c r="D51" s="32">
        <f aca="true" t="shared" si="12" ref="D51:M51">SUM(D52:D57)</f>
        <v>934317</v>
      </c>
      <c r="E51" s="32">
        <f t="shared" si="12"/>
        <v>325105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220580</v>
      </c>
      <c r="J51" s="32">
        <f t="shared" si="12"/>
        <v>0</v>
      </c>
      <c r="K51" s="32">
        <f t="shared" si="12"/>
        <v>286323</v>
      </c>
      <c r="L51" s="32">
        <f t="shared" si="12"/>
        <v>0</v>
      </c>
      <c r="M51" s="32">
        <f t="shared" si="12"/>
        <v>0</v>
      </c>
      <c r="N51" s="32">
        <f t="shared" si="11"/>
        <v>1766325</v>
      </c>
      <c r="O51" s="45">
        <f t="shared" si="7"/>
        <v>172.88098267593227</v>
      </c>
      <c r="P51" s="10"/>
    </row>
    <row r="52" spans="1:16" ht="15">
      <c r="A52" s="12"/>
      <c r="B52" s="25">
        <v>361.1</v>
      </c>
      <c r="C52" s="20" t="s">
        <v>60</v>
      </c>
      <c r="D52" s="46">
        <v>520108</v>
      </c>
      <c r="E52" s="46">
        <v>272926</v>
      </c>
      <c r="F52" s="46">
        <v>0</v>
      </c>
      <c r="G52" s="46">
        <v>0</v>
      </c>
      <c r="H52" s="46">
        <v>0</v>
      </c>
      <c r="I52" s="46">
        <v>220580</v>
      </c>
      <c r="J52" s="46">
        <v>0</v>
      </c>
      <c r="K52" s="46">
        <v>59734</v>
      </c>
      <c r="L52" s="46">
        <v>0</v>
      </c>
      <c r="M52" s="46">
        <v>0</v>
      </c>
      <c r="N52" s="46">
        <f t="shared" si="11"/>
        <v>1073348</v>
      </c>
      <c r="O52" s="47">
        <f t="shared" si="7"/>
        <v>105.05510423803464</v>
      </c>
      <c r="P52" s="9"/>
    </row>
    <row r="53" spans="1:16" ht="15">
      <c r="A53" s="12"/>
      <c r="B53" s="25">
        <v>361.3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60497</v>
      </c>
      <c r="L53" s="46">
        <v>0</v>
      </c>
      <c r="M53" s="46">
        <v>0</v>
      </c>
      <c r="N53" s="46">
        <f t="shared" si="11"/>
        <v>60497</v>
      </c>
      <c r="O53" s="47">
        <f t="shared" si="7"/>
        <v>5.921209748458452</v>
      </c>
      <c r="P53" s="9"/>
    </row>
    <row r="54" spans="1:16" ht="15">
      <c r="A54" s="12"/>
      <c r="B54" s="25">
        <v>362</v>
      </c>
      <c r="C54" s="20" t="s">
        <v>62</v>
      </c>
      <c r="D54" s="46">
        <v>32623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32623</v>
      </c>
      <c r="O54" s="47">
        <f t="shared" si="7"/>
        <v>3.1930116472545755</v>
      </c>
      <c r="P54" s="9"/>
    </row>
    <row r="55" spans="1:16" ht="15">
      <c r="A55" s="12"/>
      <c r="B55" s="25">
        <v>366</v>
      </c>
      <c r="C55" s="20" t="s">
        <v>63</v>
      </c>
      <c r="D55" s="46">
        <v>0</v>
      </c>
      <c r="E55" s="46">
        <v>43411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43411</v>
      </c>
      <c r="O55" s="47">
        <f t="shared" si="7"/>
        <v>4.248898894000196</v>
      </c>
      <c r="P55" s="9"/>
    </row>
    <row r="56" spans="1:16" ht="15">
      <c r="A56" s="12"/>
      <c r="B56" s="25">
        <v>368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166092</v>
      </c>
      <c r="L56" s="46">
        <v>0</v>
      </c>
      <c r="M56" s="46">
        <v>0</v>
      </c>
      <c r="N56" s="46">
        <f t="shared" si="11"/>
        <v>166092</v>
      </c>
      <c r="O56" s="47">
        <f t="shared" si="7"/>
        <v>16.2564353528433</v>
      </c>
      <c r="P56" s="9"/>
    </row>
    <row r="57" spans="1:16" ht="15">
      <c r="A57" s="12"/>
      <c r="B57" s="25">
        <v>369.9</v>
      </c>
      <c r="C57" s="20" t="s">
        <v>65</v>
      </c>
      <c r="D57" s="46">
        <v>381586</v>
      </c>
      <c r="E57" s="46">
        <v>8768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390354</v>
      </c>
      <c r="O57" s="47">
        <f t="shared" si="7"/>
        <v>38.2063227953411</v>
      </c>
      <c r="P57" s="9"/>
    </row>
    <row r="58" spans="1:16" ht="15.75">
      <c r="A58" s="29" t="s">
        <v>48</v>
      </c>
      <c r="B58" s="30"/>
      <c r="C58" s="31"/>
      <c r="D58" s="32">
        <f aca="true" t="shared" si="13" ref="D58:M58">SUM(D59:D60)</f>
        <v>0</v>
      </c>
      <c r="E58" s="32">
        <f t="shared" si="13"/>
        <v>2031361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4287906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6319267</v>
      </c>
      <c r="O58" s="45">
        <f t="shared" si="7"/>
        <v>618.5051384946657</v>
      </c>
      <c r="P58" s="9"/>
    </row>
    <row r="59" spans="1:16" ht="15">
      <c r="A59" s="12"/>
      <c r="B59" s="25">
        <v>381</v>
      </c>
      <c r="C59" s="20" t="s">
        <v>66</v>
      </c>
      <c r="D59" s="46">
        <v>0</v>
      </c>
      <c r="E59" s="46">
        <v>2031361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2031361</v>
      </c>
      <c r="O59" s="47">
        <f t="shared" si="7"/>
        <v>198.82166976607616</v>
      </c>
      <c r="P59" s="9"/>
    </row>
    <row r="60" spans="1:16" ht="15.75" thickBot="1">
      <c r="A60" s="12"/>
      <c r="B60" s="25">
        <v>389.7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4287906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4287906</v>
      </c>
      <c r="O60" s="47">
        <f t="shared" si="7"/>
        <v>419.6834687285896</v>
      </c>
      <c r="P60" s="9"/>
    </row>
    <row r="61" spans="1:119" ht="16.5" thickBot="1">
      <c r="A61" s="14" t="s">
        <v>57</v>
      </c>
      <c r="B61" s="23"/>
      <c r="C61" s="22"/>
      <c r="D61" s="15">
        <f aca="true" t="shared" si="14" ref="D61:M61">SUM(D5,D13,D24,D40,D49,D51,D58)</f>
        <v>12978563</v>
      </c>
      <c r="E61" s="15">
        <f t="shared" si="14"/>
        <v>7676657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6981699</v>
      </c>
      <c r="J61" s="15">
        <f t="shared" si="14"/>
        <v>0</v>
      </c>
      <c r="K61" s="15">
        <f t="shared" si="14"/>
        <v>286323</v>
      </c>
      <c r="L61" s="15">
        <f t="shared" si="14"/>
        <v>0</v>
      </c>
      <c r="M61" s="15">
        <f t="shared" si="14"/>
        <v>0</v>
      </c>
      <c r="N61" s="15">
        <f t="shared" si="11"/>
        <v>27923242</v>
      </c>
      <c r="O61" s="38">
        <f t="shared" si="7"/>
        <v>2733.0177155720858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74</v>
      </c>
      <c r="M63" s="51"/>
      <c r="N63" s="51"/>
      <c r="O63" s="43">
        <v>10217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6451880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6451880</v>
      </c>
      <c r="O5" s="33">
        <f aca="true" t="shared" si="1" ref="O5:O36">(N5/O$59)</f>
        <v>632.9716472088688</v>
      </c>
      <c r="P5" s="6"/>
    </row>
    <row r="6" spans="1:16" ht="15">
      <c r="A6" s="12"/>
      <c r="B6" s="25">
        <v>311</v>
      </c>
      <c r="C6" s="20" t="s">
        <v>2</v>
      </c>
      <c r="D6" s="46">
        <v>5046491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5046491</v>
      </c>
      <c r="O6" s="47">
        <f t="shared" si="1"/>
        <v>495.09378985578337</v>
      </c>
      <c r="P6" s="9"/>
    </row>
    <row r="7" spans="1:16" ht="15">
      <c r="A7" s="12"/>
      <c r="B7" s="25">
        <v>312.1</v>
      </c>
      <c r="C7" s="20" t="s">
        <v>10</v>
      </c>
      <c r="D7" s="46">
        <v>295447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295447</v>
      </c>
      <c r="O7" s="47">
        <f t="shared" si="1"/>
        <v>28.98528401844403</v>
      </c>
      <c r="P7" s="9"/>
    </row>
    <row r="8" spans="1:16" ht="15">
      <c r="A8" s="12"/>
      <c r="B8" s="25">
        <v>312.41</v>
      </c>
      <c r="C8" s="20" t="s">
        <v>12</v>
      </c>
      <c r="D8" s="46">
        <v>149100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149100</v>
      </c>
      <c r="O8" s="47">
        <f t="shared" si="1"/>
        <v>14.627685666633964</v>
      </c>
      <c r="P8" s="9"/>
    </row>
    <row r="9" spans="1:16" ht="15">
      <c r="A9" s="12"/>
      <c r="B9" s="25">
        <v>312.42</v>
      </c>
      <c r="C9" s="20" t="s">
        <v>11</v>
      </c>
      <c r="D9" s="46">
        <v>60665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60665</v>
      </c>
      <c r="O9" s="47">
        <f t="shared" si="1"/>
        <v>5.951633473952713</v>
      </c>
      <c r="P9" s="9"/>
    </row>
    <row r="10" spans="1:16" ht="15">
      <c r="A10" s="12"/>
      <c r="B10" s="25">
        <v>314.1</v>
      </c>
      <c r="C10" s="20" t="s">
        <v>13</v>
      </c>
      <c r="D10" s="46">
        <v>539598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539598</v>
      </c>
      <c r="O10" s="47">
        <f t="shared" si="1"/>
        <v>52.93809477092122</v>
      </c>
      <c r="P10" s="9"/>
    </row>
    <row r="11" spans="1:16" ht="15">
      <c r="A11" s="12"/>
      <c r="B11" s="25">
        <v>314.2</v>
      </c>
      <c r="C11" s="20" t="s">
        <v>14</v>
      </c>
      <c r="D11" s="46">
        <v>307618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307618</v>
      </c>
      <c r="O11" s="47">
        <f t="shared" si="1"/>
        <v>30.17933876189542</v>
      </c>
      <c r="P11" s="9"/>
    </row>
    <row r="12" spans="1:16" ht="15">
      <c r="A12" s="12"/>
      <c r="B12" s="25">
        <v>314.8</v>
      </c>
      <c r="C12" s="20" t="s">
        <v>15</v>
      </c>
      <c r="D12" s="46">
        <v>52961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52961</v>
      </c>
      <c r="O12" s="47">
        <f t="shared" si="1"/>
        <v>5.195820661238105</v>
      </c>
      <c r="P12" s="9"/>
    </row>
    <row r="13" spans="1:16" ht="15.75">
      <c r="A13" s="29" t="s">
        <v>91</v>
      </c>
      <c r="B13" s="30"/>
      <c r="C13" s="31"/>
      <c r="D13" s="32">
        <f aca="true" t="shared" si="3" ref="D13:M13">SUM(D14:D17)</f>
        <v>1025321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1025321</v>
      </c>
      <c r="O13" s="45">
        <f t="shared" si="1"/>
        <v>100.59069949965662</v>
      </c>
      <c r="P13" s="10"/>
    </row>
    <row r="14" spans="1:16" ht="15">
      <c r="A14" s="12"/>
      <c r="B14" s="25">
        <v>322</v>
      </c>
      <c r="C14" s="20" t="s">
        <v>0</v>
      </c>
      <c r="D14" s="46">
        <v>256443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256443</v>
      </c>
      <c r="O14" s="47">
        <f t="shared" si="1"/>
        <v>25.15873638771706</v>
      </c>
      <c r="P14" s="9"/>
    </row>
    <row r="15" spans="1:16" ht="15">
      <c r="A15" s="12"/>
      <c r="B15" s="25">
        <v>323.1</v>
      </c>
      <c r="C15" s="20" t="s">
        <v>17</v>
      </c>
      <c r="D15" s="46">
        <v>579217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579217</v>
      </c>
      <c r="O15" s="47">
        <f t="shared" si="1"/>
        <v>56.824977926027664</v>
      </c>
      <c r="P15" s="9"/>
    </row>
    <row r="16" spans="1:16" ht="15">
      <c r="A16" s="12"/>
      <c r="B16" s="25">
        <v>323.7</v>
      </c>
      <c r="C16" s="20" t="s">
        <v>18</v>
      </c>
      <c r="D16" s="46">
        <v>91667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91667</v>
      </c>
      <c r="O16" s="47">
        <f t="shared" si="1"/>
        <v>8.993132541940547</v>
      </c>
      <c r="P16" s="9"/>
    </row>
    <row r="17" spans="1:16" ht="15">
      <c r="A17" s="12"/>
      <c r="B17" s="25">
        <v>329</v>
      </c>
      <c r="C17" s="20" t="s">
        <v>92</v>
      </c>
      <c r="D17" s="46">
        <v>97994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97994</v>
      </c>
      <c r="O17" s="47">
        <f t="shared" si="1"/>
        <v>9.613852643971352</v>
      </c>
      <c r="P17" s="9"/>
    </row>
    <row r="18" spans="1:16" ht="15.75">
      <c r="A18" s="29" t="s">
        <v>27</v>
      </c>
      <c r="B18" s="30"/>
      <c r="C18" s="31"/>
      <c r="D18" s="32">
        <f aca="true" t="shared" si="5" ref="D18:M18">SUM(D19:D32)</f>
        <v>822286</v>
      </c>
      <c r="E18" s="32">
        <f t="shared" si="5"/>
        <v>3240001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4062287</v>
      </c>
      <c r="O18" s="45">
        <f t="shared" si="1"/>
        <v>398.5369371137055</v>
      </c>
      <c r="P18" s="10"/>
    </row>
    <row r="19" spans="1:16" ht="15">
      <c r="A19" s="12"/>
      <c r="B19" s="25">
        <v>331.2</v>
      </c>
      <c r="C19" s="20" t="s">
        <v>26</v>
      </c>
      <c r="D19" s="46">
        <v>0</v>
      </c>
      <c r="E19" s="46">
        <v>118294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30">SUM(D19:M19)</f>
        <v>118294</v>
      </c>
      <c r="O19" s="47">
        <f t="shared" si="1"/>
        <v>11.605415481212598</v>
      </c>
      <c r="P19" s="9"/>
    </row>
    <row r="20" spans="1:16" ht="15">
      <c r="A20" s="12"/>
      <c r="B20" s="25">
        <v>331.35</v>
      </c>
      <c r="C20" s="20" t="s">
        <v>32</v>
      </c>
      <c r="D20" s="46">
        <v>0</v>
      </c>
      <c r="E20" s="46">
        <v>719000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719000</v>
      </c>
      <c r="O20" s="47">
        <f t="shared" si="1"/>
        <v>70.53860492494849</v>
      </c>
      <c r="P20" s="9"/>
    </row>
    <row r="21" spans="1:16" ht="15">
      <c r="A21" s="12"/>
      <c r="B21" s="25">
        <v>331.39</v>
      </c>
      <c r="C21" s="20" t="s">
        <v>33</v>
      </c>
      <c r="D21" s="46">
        <v>0</v>
      </c>
      <c r="E21" s="46">
        <v>948083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948083</v>
      </c>
      <c r="O21" s="47">
        <f t="shared" si="1"/>
        <v>93.01314627685666</v>
      </c>
      <c r="P21" s="9"/>
    </row>
    <row r="22" spans="1:16" ht="15">
      <c r="A22" s="12"/>
      <c r="B22" s="25">
        <v>331.5</v>
      </c>
      <c r="C22" s="20" t="s">
        <v>28</v>
      </c>
      <c r="D22" s="46">
        <v>0</v>
      </c>
      <c r="E22" s="46">
        <v>742846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742846</v>
      </c>
      <c r="O22" s="47">
        <f t="shared" si="1"/>
        <v>72.87805356617287</v>
      </c>
      <c r="P22" s="9"/>
    </row>
    <row r="23" spans="1:16" ht="15">
      <c r="A23" s="12"/>
      <c r="B23" s="25">
        <v>331.9</v>
      </c>
      <c r="C23" s="20" t="s">
        <v>29</v>
      </c>
      <c r="D23" s="46">
        <v>0</v>
      </c>
      <c r="E23" s="46">
        <v>44612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44612</v>
      </c>
      <c r="O23" s="47">
        <f t="shared" si="1"/>
        <v>4.376729127832826</v>
      </c>
      <c r="P23" s="9"/>
    </row>
    <row r="24" spans="1:16" ht="15">
      <c r="A24" s="12"/>
      <c r="B24" s="25">
        <v>334.2</v>
      </c>
      <c r="C24" s="20" t="s">
        <v>31</v>
      </c>
      <c r="D24" s="46">
        <v>0</v>
      </c>
      <c r="E24" s="46">
        <v>301117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301117</v>
      </c>
      <c r="O24" s="47">
        <f t="shared" si="1"/>
        <v>29.541548121259687</v>
      </c>
      <c r="P24" s="9"/>
    </row>
    <row r="25" spans="1:16" ht="15">
      <c r="A25" s="12"/>
      <c r="B25" s="25">
        <v>334.31</v>
      </c>
      <c r="C25" s="20" t="s">
        <v>78</v>
      </c>
      <c r="D25" s="46">
        <v>0</v>
      </c>
      <c r="E25" s="46">
        <v>99625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99625</v>
      </c>
      <c r="O25" s="47">
        <f t="shared" si="1"/>
        <v>9.773864416756597</v>
      </c>
      <c r="P25" s="9"/>
    </row>
    <row r="26" spans="1:16" ht="15">
      <c r="A26" s="12"/>
      <c r="B26" s="25">
        <v>334.35</v>
      </c>
      <c r="C26" s="20" t="s">
        <v>34</v>
      </c>
      <c r="D26" s="46">
        <v>0</v>
      </c>
      <c r="E26" s="46">
        <v>18998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18998</v>
      </c>
      <c r="O26" s="47">
        <f t="shared" si="1"/>
        <v>1.8638281173354263</v>
      </c>
      <c r="P26" s="9"/>
    </row>
    <row r="27" spans="1:16" ht="15">
      <c r="A27" s="12"/>
      <c r="B27" s="25">
        <v>334.36</v>
      </c>
      <c r="C27" s="20" t="s">
        <v>35</v>
      </c>
      <c r="D27" s="46">
        <v>0</v>
      </c>
      <c r="E27" s="46">
        <v>111829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111829</v>
      </c>
      <c r="O27" s="47">
        <f t="shared" si="1"/>
        <v>10.971156676150299</v>
      </c>
      <c r="P27" s="9"/>
    </row>
    <row r="28" spans="1:16" ht="15">
      <c r="A28" s="12"/>
      <c r="B28" s="25">
        <v>335.12</v>
      </c>
      <c r="C28" s="20" t="s">
        <v>37</v>
      </c>
      <c r="D28" s="46">
        <v>168961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168961</v>
      </c>
      <c r="O28" s="47">
        <f t="shared" si="1"/>
        <v>16.57617973118807</v>
      </c>
      <c r="P28" s="9"/>
    </row>
    <row r="29" spans="1:16" ht="15">
      <c r="A29" s="12"/>
      <c r="B29" s="25">
        <v>335.18</v>
      </c>
      <c r="C29" s="20" t="s">
        <v>38</v>
      </c>
      <c r="D29" s="46">
        <v>584714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584714</v>
      </c>
      <c r="O29" s="47">
        <f t="shared" si="1"/>
        <v>57.36426959678211</v>
      </c>
      <c r="P29" s="9"/>
    </row>
    <row r="30" spans="1:16" ht="15">
      <c r="A30" s="12"/>
      <c r="B30" s="25">
        <v>335.9</v>
      </c>
      <c r="C30" s="20" t="s">
        <v>39</v>
      </c>
      <c r="D30" s="46">
        <v>68611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68611</v>
      </c>
      <c r="O30" s="47">
        <f t="shared" si="1"/>
        <v>6.7311880702442854</v>
      </c>
      <c r="P30" s="9"/>
    </row>
    <row r="31" spans="1:16" ht="15">
      <c r="A31" s="12"/>
      <c r="B31" s="25">
        <v>337.2</v>
      </c>
      <c r="C31" s="20" t="s">
        <v>40</v>
      </c>
      <c r="D31" s="46">
        <v>0</v>
      </c>
      <c r="E31" s="46">
        <v>35751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35751</v>
      </c>
      <c r="O31" s="47">
        <f t="shared" si="1"/>
        <v>3.507407044049838</v>
      </c>
      <c r="P31" s="9"/>
    </row>
    <row r="32" spans="1:16" ht="15">
      <c r="A32" s="12"/>
      <c r="B32" s="25">
        <v>337.7</v>
      </c>
      <c r="C32" s="20" t="s">
        <v>41</v>
      </c>
      <c r="D32" s="46">
        <v>0</v>
      </c>
      <c r="E32" s="46">
        <v>99846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99846</v>
      </c>
      <c r="O32" s="47">
        <f t="shared" si="1"/>
        <v>9.795545962915726</v>
      </c>
      <c r="P32" s="9"/>
    </row>
    <row r="33" spans="1:16" ht="15.75">
      <c r="A33" s="29" t="s">
        <v>46</v>
      </c>
      <c r="B33" s="30"/>
      <c r="C33" s="31"/>
      <c r="D33" s="32">
        <f aca="true" t="shared" si="7" ref="D33:M33">SUM(D34:D41)</f>
        <v>2994408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2164535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5158943</v>
      </c>
      <c r="O33" s="45">
        <f t="shared" si="1"/>
        <v>506.12606690866284</v>
      </c>
      <c r="P33" s="10"/>
    </row>
    <row r="34" spans="1:16" ht="15">
      <c r="A34" s="12"/>
      <c r="B34" s="25">
        <v>341.9</v>
      </c>
      <c r="C34" s="20" t="s">
        <v>49</v>
      </c>
      <c r="D34" s="46">
        <v>33342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2">SUM(D34:M34)</f>
        <v>33342</v>
      </c>
      <c r="O34" s="47">
        <f t="shared" si="1"/>
        <v>3.2710683802609632</v>
      </c>
      <c r="P34" s="9"/>
    </row>
    <row r="35" spans="1:16" ht="15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809626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809626</v>
      </c>
      <c r="O35" s="47">
        <f t="shared" si="1"/>
        <v>79.4296085548906</v>
      </c>
      <c r="P35" s="9"/>
    </row>
    <row r="36" spans="1:16" ht="15">
      <c r="A36" s="12"/>
      <c r="B36" s="25">
        <v>343.4</v>
      </c>
      <c r="C36" s="20" t="s">
        <v>51</v>
      </c>
      <c r="D36" s="46">
        <v>2128803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2128803</v>
      </c>
      <c r="O36" s="47">
        <f t="shared" si="1"/>
        <v>208.8495045619543</v>
      </c>
      <c r="P36" s="9"/>
    </row>
    <row r="37" spans="1:16" ht="15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1179949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1179949</v>
      </c>
      <c r="O37" s="47">
        <f aca="true" t="shared" si="9" ref="O37:O57">(N37/O$59)</f>
        <v>115.76071813989994</v>
      </c>
      <c r="P37" s="9"/>
    </row>
    <row r="38" spans="1:16" ht="15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174960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174960</v>
      </c>
      <c r="O38" s="47">
        <f t="shared" si="9"/>
        <v>17.164720886883156</v>
      </c>
      <c r="P38" s="9"/>
    </row>
    <row r="39" spans="1:16" ht="15">
      <c r="A39" s="12"/>
      <c r="B39" s="25">
        <v>345.9</v>
      </c>
      <c r="C39" s="20" t="s">
        <v>54</v>
      </c>
      <c r="D39" s="46">
        <v>204358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204358</v>
      </c>
      <c r="O39" s="47">
        <f t="shared" si="9"/>
        <v>20.04885705876582</v>
      </c>
      <c r="P39" s="9"/>
    </row>
    <row r="40" spans="1:16" ht="15">
      <c r="A40" s="12"/>
      <c r="B40" s="25">
        <v>347.2</v>
      </c>
      <c r="C40" s="20" t="s">
        <v>55</v>
      </c>
      <c r="D40" s="46">
        <v>12147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12147</v>
      </c>
      <c r="O40" s="47">
        <f t="shared" si="9"/>
        <v>1.191700186402433</v>
      </c>
      <c r="P40" s="9"/>
    </row>
    <row r="41" spans="1:16" ht="15">
      <c r="A41" s="12"/>
      <c r="B41" s="25">
        <v>347.5</v>
      </c>
      <c r="C41" s="20" t="s">
        <v>56</v>
      </c>
      <c r="D41" s="46">
        <v>615758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615758</v>
      </c>
      <c r="O41" s="47">
        <f t="shared" si="9"/>
        <v>60.40988913960561</v>
      </c>
      <c r="P41" s="9"/>
    </row>
    <row r="42" spans="1:16" ht="15.75">
      <c r="A42" s="29" t="s">
        <v>47</v>
      </c>
      <c r="B42" s="30"/>
      <c r="C42" s="31"/>
      <c r="D42" s="32">
        <f aca="true" t="shared" si="10" ref="D42:M42">SUM(D43:D43)</f>
        <v>21756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21756</v>
      </c>
      <c r="O42" s="45">
        <f t="shared" si="9"/>
        <v>2.1344059648778573</v>
      </c>
      <c r="P42" s="10"/>
    </row>
    <row r="43" spans="1:16" ht="15">
      <c r="A43" s="13"/>
      <c r="B43" s="39">
        <v>359</v>
      </c>
      <c r="C43" s="21" t="s">
        <v>59</v>
      </c>
      <c r="D43" s="46">
        <v>21756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21756</v>
      </c>
      <c r="O43" s="47">
        <f t="shared" si="9"/>
        <v>2.1344059648778573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SUM(D45:D53)</f>
        <v>967167</v>
      </c>
      <c r="E44" s="32">
        <f t="shared" si="11"/>
        <v>200752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254924</v>
      </c>
      <c r="J44" s="32">
        <f t="shared" si="11"/>
        <v>0</v>
      </c>
      <c r="K44" s="32">
        <f t="shared" si="11"/>
        <v>-152414</v>
      </c>
      <c r="L44" s="32">
        <f t="shared" si="11"/>
        <v>0</v>
      </c>
      <c r="M44" s="32">
        <f t="shared" si="11"/>
        <v>0</v>
      </c>
      <c r="N44" s="32">
        <f>SUM(D44:M44)</f>
        <v>1270429</v>
      </c>
      <c r="O44" s="45">
        <f t="shared" si="9"/>
        <v>124.6373982144609</v>
      </c>
      <c r="P44" s="10"/>
    </row>
    <row r="45" spans="1:16" ht="15">
      <c r="A45" s="12"/>
      <c r="B45" s="25">
        <v>361.1</v>
      </c>
      <c r="C45" s="20" t="s">
        <v>60</v>
      </c>
      <c r="D45" s="46">
        <v>515762</v>
      </c>
      <c r="E45" s="46">
        <v>188035</v>
      </c>
      <c r="F45" s="46">
        <v>0</v>
      </c>
      <c r="G45" s="46">
        <v>0</v>
      </c>
      <c r="H45" s="46">
        <v>0</v>
      </c>
      <c r="I45" s="46">
        <v>254924</v>
      </c>
      <c r="J45" s="46">
        <v>0</v>
      </c>
      <c r="K45" s="46">
        <v>73662</v>
      </c>
      <c r="L45" s="46">
        <v>0</v>
      </c>
      <c r="M45" s="46">
        <v>0</v>
      </c>
      <c r="N45" s="46">
        <f>SUM(D45:M45)</f>
        <v>1032383</v>
      </c>
      <c r="O45" s="47">
        <f t="shared" si="9"/>
        <v>101.28352791131168</v>
      </c>
      <c r="P45" s="9"/>
    </row>
    <row r="46" spans="1:16" ht="15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-400444</v>
      </c>
      <c r="L46" s="46">
        <v>0</v>
      </c>
      <c r="M46" s="46">
        <v>0</v>
      </c>
      <c r="N46" s="46">
        <f aca="true" t="shared" si="12" ref="N46:N53">SUM(D46:M46)</f>
        <v>-400444</v>
      </c>
      <c r="O46" s="47">
        <f t="shared" si="9"/>
        <v>-39.28617678799176</v>
      </c>
      <c r="P46" s="9"/>
    </row>
    <row r="47" spans="1:16" ht="15">
      <c r="A47" s="12"/>
      <c r="B47" s="25">
        <v>362</v>
      </c>
      <c r="C47" s="20" t="s">
        <v>62</v>
      </c>
      <c r="D47" s="46">
        <v>5411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5411</v>
      </c>
      <c r="O47" s="47">
        <f t="shared" si="9"/>
        <v>0.5308545079956833</v>
      </c>
      <c r="P47" s="9"/>
    </row>
    <row r="48" spans="1:16" ht="15">
      <c r="A48" s="12"/>
      <c r="B48" s="25">
        <v>363.22</v>
      </c>
      <c r="C48" s="20" t="s">
        <v>93</v>
      </c>
      <c r="D48" s="46">
        <v>17308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17308</v>
      </c>
      <c r="O48" s="47">
        <f t="shared" si="9"/>
        <v>1.6980280584715</v>
      </c>
      <c r="P48" s="9"/>
    </row>
    <row r="49" spans="1:16" ht="15">
      <c r="A49" s="12"/>
      <c r="B49" s="25">
        <v>363.23</v>
      </c>
      <c r="C49" s="20" t="s">
        <v>94</v>
      </c>
      <c r="D49" s="46">
        <v>94307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94307</v>
      </c>
      <c r="O49" s="47">
        <f t="shared" si="9"/>
        <v>9.252133817325616</v>
      </c>
      <c r="P49" s="9"/>
    </row>
    <row r="50" spans="1:16" ht="15">
      <c r="A50" s="12"/>
      <c r="B50" s="25">
        <v>363.27</v>
      </c>
      <c r="C50" s="20" t="s">
        <v>95</v>
      </c>
      <c r="D50" s="46">
        <v>29426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29426</v>
      </c>
      <c r="O50" s="47">
        <f t="shared" si="9"/>
        <v>2.8868831551064456</v>
      </c>
      <c r="P50" s="9"/>
    </row>
    <row r="51" spans="1:16" ht="15">
      <c r="A51" s="12"/>
      <c r="B51" s="25">
        <v>366</v>
      </c>
      <c r="C51" s="20" t="s">
        <v>63</v>
      </c>
      <c r="D51" s="46">
        <v>0</v>
      </c>
      <c r="E51" s="46">
        <v>9130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9130</v>
      </c>
      <c r="O51" s="47">
        <f t="shared" si="9"/>
        <v>0.8957127440400274</v>
      </c>
      <c r="P51" s="9"/>
    </row>
    <row r="52" spans="1:16" ht="15">
      <c r="A52" s="12"/>
      <c r="B52" s="25">
        <v>368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174368</v>
      </c>
      <c r="L52" s="46">
        <v>0</v>
      </c>
      <c r="M52" s="46">
        <v>0</v>
      </c>
      <c r="N52" s="46">
        <f t="shared" si="12"/>
        <v>174368</v>
      </c>
      <c r="O52" s="47">
        <f t="shared" si="9"/>
        <v>17.106641813008927</v>
      </c>
      <c r="P52" s="9"/>
    </row>
    <row r="53" spans="1:16" ht="15">
      <c r="A53" s="12"/>
      <c r="B53" s="25">
        <v>369.9</v>
      </c>
      <c r="C53" s="20" t="s">
        <v>65</v>
      </c>
      <c r="D53" s="46">
        <v>304953</v>
      </c>
      <c r="E53" s="46">
        <v>3587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308540</v>
      </c>
      <c r="O53" s="47">
        <f t="shared" si="9"/>
        <v>30.26979299519278</v>
      </c>
      <c r="P53" s="9"/>
    </row>
    <row r="54" spans="1:16" ht="15.75">
      <c r="A54" s="29" t="s">
        <v>48</v>
      </c>
      <c r="B54" s="30"/>
      <c r="C54" s="31"/>
      <c r="D54" s="32">
        <f aca="true" t="shared" si="13" ref="D54:M54">SUM(D55:D56)</f>
        <v>0</v>
      </c>
      <c r="E54" s="32">
        <f t="shared" si="13"/>
        <v>1441320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2588502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4029822</v>
      </c>
      <c r="O54" s="45">
        <f t="shared" si="9"/>
        <v>395.3519081722751</v>
      </c>
      <c r="P54" s="9"/>
    </row>
    <row r="55" spans="1:16" ht="15">
      <c r="A55" s="12"/>
      <c r="B55" s="25">
        <v>381</v>
      </c>
      <c r="C55" s="20" t="s">
        <v>66</v>
      </c>
      <c r="D55" s="46">
        <v>0</v>
      </c>
      <c r="E55" s="46">
        <v>1441320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1441320</v>
      </c>
      <c r="O55" s="47">
        <f t="shared" si="9"/>
        <v>141.40292357500246</v>
      </c>
      <c r="P55" s="9"/>
    </row>
    <row r="56" spans="1:16" ht="15.75" thickBot="1">
      <c r="A56" s="12"/>
      <c r="B56" s="25">
        <v>389.7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2588502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2588502</v>
      </c>
      <c r="O56" s="47">
        <f t="shared" si="9"/>
        <v>253.94898459727264</v>
      </c>
      <c r="P56" s="9"/>
    </row>
    <row r="57" spans="1:119" ht="16.5" thickBot="1">
      <c r="A57" s="14" t="s">
        <v>57</v>
      </c>
      <c r="B57" s="23"/>
      <c r="C57" s="22"/>
      <c r="D57" s="15">
        <f aca="true" t="shared" si="14" ref="D57:M57">SUM(D5,D13,D18,D33,D42,D44,D54)</f>
        <v>12282818</v>
      </c>
      <c r="E57" s="15">
        <f t="shared" si="14"/>
        <v>4882073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5007961</v>
      </c>
      <c r="J57" s="15">
        <f t="shared" si="14"/>
        <v>0</v>
      </c>
      <c r="K57" s="15">
        <f t="shared" si="14"/>
        <v>-152414</v>
      </c>
      <c r="L57" s="15">
        <f t="shared" si="14"/>
        <v>0</v>
      </c>
      <c r="M57" s="15">
        <f t="shared" si="14"/>
        <v>0</v>
      </c>
      <c r="N57" s="15">
        <f>SUM(D57:M57)</f>
        <v>22020438</v>
      </c>
      <c r="O57" s="38">
        <f t="shared" si="9"/>
        <v>2160.3490630825077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96</v>
      </c>
      <c r="M59" s="51"/>
      <c r="N59" s="51"/>
      <c r="O59" s="43">
        <v>10193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4103087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4103087</v>
      </c>
      <c r="O5" s="33">
        <f aca="true" t="shared" si="2" ref="O5:O36">(N5/O$57)</f>
        <v>306.086311077956</v>
      </c>
      <c r="P5" s="6"/>
    </row>
    <row r="6" spans="1:16" ht="15">
      <c r="A6" s="12"/>
      <c r="B6" s="25">
        <v>311</v>
      </c>
      <c r="C6" s="20" t="s">
        <v>2</v>
      </c>
      <c r="D6" s="46">
        <v>2468711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2468711</v>
      </c>
      <c r="O6" s="47">
        <f t="shared" si="2"/>
        <v>184.16344647519583</v>
      </c>
      <c r="P6" s="9"/>
    </row>
    <row r="7" spans="1:16" ht="15">
      <c r="A7" s="12"/>
      <c r="B7" s="25">
        <v>312.41</v>
      </c>
      <c r="C7" s="20" t="s">
        <v>12</v>
      </c>
      <c r="D7" s="46">
        <v>159397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159397</v>
      </c>
      <c r="O7" s="47">
        <f t="shared" si="2"/>
        <v>11.890861618798956</v>
      </c>
      <c r="P7" s="9"/>
    </row>
    <row r="8" spans="1:16" ht="15">
      <c r="A8" s="12"/>
      <c r="B8" s="25">
        <v>312.42</v>
      </c>
      <c r="C8" s="20" t="s">
        <v>11</v>
      </c>
      <c r="D8" s="46">
        <v>59910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59910</v>
      </c>
      <c r="O8" s="47">
        <f t="shared" si="2"/>
        <v>4.4692279000373</v>
      </c>
      <c r="P8" s="9"/>
    </row>
    <row r="9" spans="1:16" ht="15">
      <c r="A9" s="12"/>
      <c r="B9" s="25">
        <v>312.6</v>
      </c>
      <c r="C9" s="20" t="s">
        <v>122</v>
      </c>
      <c r="D9" s="46">
        <v>490585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490585</v>
      </c>
      <c r="O9" s="47">
        <f t="shared" si="2"/>
        <v>36.59716523685192</v>
      </c>
      <c r="P9" s="9"/>
    </row>
    <row r="10" spans="1:16" ht="15">
      <c r="A10" s="12"/>
      <c r="B10" s="25">
        <v>314.1</v>
      </c>
      <c r="C10" s="20" t="s">
        <v>13</v>
      </c>
      <c r="D10" s="46">
        <v>887344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887344</v>
      </c>
      <c r="O10" s="47">
        <f t="shared" si="2"/>
        <v>66.19500186497575</v>
      </c>
      <c r="P10" s="9"/>
    </row>
    <row r="11" spans="1:16" ht="15">
      <c r="A11" s="12"/>
      <c r="B11" s="25">
        <v>314.4</v>
      </c>
      <c r="C11" s="20" t="s">
        <v>88</v>
      </c>
      <c r="D11" s="46">
        <v>37140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37140</v>
      </c>
      <c r="O11" s="47">
        <f t="shared" si="2"/>
        <v>2.770607982096233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3571566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3571566</v>
      </c>
      <c r="O12" s="45">
        <f t="shared" si="2"/>
        <v>266.4353599403208</v>
      </c>
      <c r="P12" s="10"/>
    </row>
    <row r="13" spans="1:16" ht="15">
      <c r="A13" s="12"/>
      <c r="B13" s="25">
        <v>322</v>
      </c>
      <c r="C13" s="20" t="s">
        <v>0</v>
      </c>
      <c r="D13" s="46">
        <v>955172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955172</v>
      </c>
      <c r="O13" s="47">
        <f t="shared" si="2"/>
        <v>71.25490488623647</v>
      </c>
      <c r="P13" s="9"/>
    </row>
    <row r="14" spans="1:16" ht="15">
      <c r="A14" s="12"/>
      <c r="B14" s="25">
        <v>323.1</v>
      </c>
      <c r="C14" s="20" t="s">
        <v>17</v>
      </c>
      <c r="D14" s="46">
        <v>641195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641195</v>
      </c>
      <c r="O14" s="47">
        <f t="shared" si="2"/>
        <v>47.8325251771727</v>
      </c>
      <c r="P14" s="9"/>
    </row>
    <row r="15" spans="1:16" ht="15">
      <c r="A15" s="12"/>
      <c r="B15" s="25">
        <v>323.2</v>
      </c>
      <c r="C15" s="20" t="s">
        <v>85</v>
      </c>
      <c r="D15" s="46">
        <v>174573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174573</v>
      </c>
      <c r="O15" s="47">
        <f t="shared" si="2"/>
        <v>13.022976501305482</v>
      </c>
      <c r="P15" s="9"/>
    </row>
    <row r="16" spans="1:16" ht="15">
      <c r="A16" s="12"/>
      <c r="B16" s="25">
        <v>323.7</v>
      </c>
      <c r="C16" s="20" t="s">
        <v>18</v>
      </c>
      <c r="D16" s="46">
        <v>117512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117512</v>
      </c>
      <c r="O16" s="47">
        <f t="shared" si="2"/>
        <v>8.766281238343902</v>
      </c>
      <c r="P16" s="9"/>
    </row>
    <row r="17" spans="1:16" ht="15">
      <c r="A17" s="12"/>
      <c r="B17" s="25">
        <v>324.12</v>
      </c>
      <c r="C17" s="20" t="s">
        <v>20</v>
      </c>
      <c r="D17" s="46">
        <v>175060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175060</v>
      </c>
      <c r="O17" s="47">
        <f t="shared" si="2"/>
        <v>13.059306229019024</v>
      </c>
      <c r="P17" s="9"/>
    </row>
    <row r="18" spans="1:16" ht="15">
      <c r="A18" s="12"/>
      <c r="B18" s="25">
        <v>324.22</v>
      </c>
      <c r="C18" s="20" t="s">
        <v>22</v>
      </c>
      <c r="D18" s="46">
        <v>1190017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1190017</v>
      </c>
      <c r="O18" s="47">
        <f t="shared" si="2"/>
        <v>88.77411413651623</v>
      </c>
      <c r="P18" s="9"/>
    </row>
    <row r="19" spans="1:16" ht="15">
      <c r="A19" s="12"/>
      <c r="B19" s="25">
        <v>324.62</v>
      </c>
      <c r="C19" s="20" t="s">
        <v>24</v>
      </c>
      <c r="D19" s="46">
        <v>183450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183450</v>
      </c>
      <c r="O19" s="47">
        <f t="shared" si="2"/>
        <v>13.685192092502797</v>
      </c>
      <c r="P19" s="9"/>
    </row>
    <row r="20" spans="1:16" ht="15">
      <c r="A20" s="12"/>
      <c r="B20" s="25">
        <v>329</v>
      </c>
      <c r="C20" s="20" t="s">
        <v>25</v>
      </c>
      <c r="D20" s="46">
        <v>134587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2">SUM(D20:M20)</f>
        <v>134587</v>
      </c>
      <c r="O20" s="47">
        <f t="shared" si="2"/>
        <v>10.04005967922417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SUM(D22:D31)</f>
        <v>1400414</v>
      </c>
      <c r="E21" s="32">
        <f t="shared" si="6"/>
        <v>3264868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2185728</v>
      </c>
      <c r="N21" s="44">
        <f t="shared" si="5"/>
        <v>6851010</v>
      </c>
      <c r="O21" s="45">
        <f t="shared" si="2"/>
        <v>511.0787019768743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110706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110706</v>
      </c>
      <c r="O22" s="47">
        <f t="shared" si="2"/>
        <v>8.258560238716896</v>
      </c>
      <c r="P22" s="9"/>
    </row>
    <row r="23" spans="1:16" ht="15">
      <c r="A23" s="12"/>
      <c r="B23" s="25">
        <v>331.5</v>
      </c>
      <c r="C23" s="20" t="s">
        <v>28</v>
      </c>
      <c r="D23" s="46">
        <v>18600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18600</v>
      </c>
      <c r="O23" s="47">
        <f t="shared" si="2"/>
        <v>1.3875419619544946</v>
      </c>
      <c r="P23" s="9"/>
    </row>
    <row r="24" spans="1:16" ht="15">
      <c r="A24" s="12"/>
      <c r="B24" s="25">
        <v>331.9</v>
      </c>
      <c r="C24" s="20" t="s">
        <v>29</v>
      </c>
      <c r="D24" s="46">
        <v>0</v>
      </c>
      <c r="E24" s="46">
        <v>37000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37000</v>
      </c>
      <c r="O24" s="47">
        <f t="shared" si="2"/>
        <v>2.7601641178664678</v>
      </c>
      <c r="P24" s="9"/>
    </row>
    <row r="25" spans="1:16" ht="15">
      <c r="A25" s="12"/>
      <c r="B25" s="25">
        <v>334.2</v>
      </c>
      <c r="C25" s="20" t="s">
        <v>31</v>
      </c>
      <c r="D25" s="46">
        <v>0</v>
      </c>
      <c r="E25" s="46">
        <v>6952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6952</v>
      </c>
      <c r="O25" s="47">
        <f t="shared" si="2"/>
        <v>0.5186124580380455</v>
      </c>
      <c r="P25" s="9"/>
    </row>
    <row r="26" spans="1:16" ht="15">
      <c r="A26" s="12"/>
      <c r="B26" s="25">
        <v>334.39</v>
      </c>
      <c r="C26" s="20" t="s">
        <v>36</v>
      </c>
      <c r="D26" s="46">
        <v>0</v>
      </c>
      <c r="E26" s="46">
        <v>10210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10210</v>
      </c>
      <c r="O26" s="47">
        <f t="shared" si="2"/>
        <v>0.7616560984707199</v>
      </c>
      <c r="P26" s="9"/>
    </row>
    <row r="27" spans="1:16" ht="15">
      <c r="A27" s="12"/>
      <c r="B27" s="25">
        <v>335.12</v>
      </c>
      <c r="C27" s="20" t="s">
        <v>98</v>
      </c>
      <c r="D27" s="46">
        <v>371681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371681</v>
      </c>
      <c r="O27" s="47">
        <f t="shared" si="2"/>
        <v>27.72704214845207</v>
      </c>
      <c r="P27" s="9"/>
    </row>
    <row r="28" spans="1:16" ht="15">
      <c r="A28" s="12"/>
      <c r="B28" s="25">
        <v>335.18</v>
      </c>
      <c r="C28" s="20" t="s">
        <v>99</v>
      </c>
      <c r="D28" s="46">
        <v>885760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885760</v>
      </c>
      <c r="O28" s="47">
        <f t="shared" si="2"/>
        <v>66.07683700111899</v>
      </c>
      <c r="P28" s="9"/>
    </row>
    <row r="29" spans="1:16" ht="15">
      <c r="A29" s="12"/>
      <c r="B29" s="25">
        <v>335.9</v>
      </c>
      <c r="C29" s="20" t="s">
        <v>39</v>
      </c>
      <c r="D29" s="46">
        <v>124373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124373</v>
      </c>
      <c r="O29" s="47">
        <f t="shared" si="2"/>
        <v>9.278105184632599</v>
      </c>
      <c r="P29" s="9"/>
    </row>
    <row r="30" spans="1:16" ht="15">
      <c r="A30" s="12"/>
      <c r="B30" s="25">
        <v>337.3</v>
      </c>
      <c r="C30" s="20" t="s">
        <v>123</v>
      </c>
      <c r="D30" s="46">
        <v>0</v>
      </c>
      <c r="E30" s="46">
        <v>3100000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3100000</v>
      </c>
      <c r="O30" s="47">
        <f t="shared" si="2"/>
        <v>231.25699365908244</v>
      </c>
      <c r="P30" s="9"/>
    </row>
    <row r="31" spans="1:16" ht="15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2185728</v>
      </c>
      <c r="N31" s="46">
        <f t="shared" si="5"/>
        <v>2185728</v>
      </c>
      <c r="O31" s="47">
        <f t="shared" si="2"/>
        <v>163.0531891085416</v>
      </c>
      <c r="P31" s="9"/>
    </row>
    <row r="32" spans="1:16" ht="15.75">
      <c r="A32" s="29" t="s">
        <v>46</v>
      </c>
      <c r="B32" s="30"/>
      <c r="C32" s="31"/>
      <c r="D32" s="32">
        <f aca="true" t="shared" si="7" ref="D32:M32">SUM(D33:D41)</f>
        <v>4141706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4364247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8505953</v>
      </c>
      <c r="O32" s="45">
        <f t="shared" si="2"/>
        <v>634.5358448340172</v>
      </c>
      <c r="P32" s="10"/>
    </row>
    <row r="33" spans="1:16" ht="15">
      <c r="A33" s="12"/>
      <c r="B33" s="25">
        <v>341.3</v>
      </c>
      <c r="C33" s="20" t="s">
        <v>100</v>
      </c>
      <c r="D33" s="46">
        <v>448965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448965</v>
      </c>
      <c r="O33" s="47">
        <f t="shared" si="2"/>
        <v>33.49235359940321</v>
      </c>
      <c r="P33" s="9"/>
    </row>
    <row r="34" spans="1:16" ht="15">
      <c r="A34" s="12"/>
      <c r="B34" s="25">
        <v>341.9</v>
      </c>
      <c r="C34" s="20" t="s">
        <v>101</v>
      </c>
      <c r="D34" s="46">
        <v>107640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107640</v>
      </c>
      <c r="O34" s="47">
        <f t="shared" si="2"/>
        <v>8.029839612085043</v>
      </c>
      <c r="P34" s="9"/>
    </row>
    <row r="35" spans="1:16" ht="15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1698435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1698435</v>
      </c>
      <c r="O35" s="47">
        <f t="shared" si="2"/>
        <v>126.70160387914957</v>
      </c>
      <c r="P35" s="9"/>
    </row>
    <row r="36" spans="1:16" ht="15">
      <c r="A36" s="12"/>
      <c r="B36" s="25">
        <v>343.4</v>
      </c>
      <c r="C36" s="20" t="s">
        <v>51</v>
      </c>
      <c r="D36" s="46">
        <v>2878441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2878441</v>
      </c>
      <c r="O36" s="47">
        <f t="shared" si="2"/>
        <v>214.72890712420738</v>
      </c>
      <c r="P36" s="9"/>
    </row>
    <row r="37" spans="1:16" ht="15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2469037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2469037</v>
      </c>
      <c r="O37" s="47">
        <f aca="true" t="shared" si="9" ref="O37:O55">(N37/O$57)</f>
        <v>184.18776575904513</v>
      </c>
      <c r="P37" s="9"/>
    </row>
    <row r="38" spans="1:16" ht="15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196775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196775</v>
      </c>
      <c r="O38" s="47">
        <f t="shared" si="9"/>
        <v>14.679224170085789</v>
      </c>
      <c r="P38" s="9"/>
    </row>
    <row r="39" spans="1:16" ht="15">
      <c r="A39" s="12"/>
      <c r="B39" s="25">
        <v>345.1</v>
      </c>
      <c r="C39" s="20" t="s">
        <v>81</v>
      </c>
      <c r="D39" s="46">
        <v>679768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679768</v>
      </c>
      <c r="O39" s="47">
        <f t="shared" si="9"/>
        <v>50.7100335695636</v>
      </c>
      <c r="P39" s="9"/>
    </row>
    <row r="40" spans="1:16" ht="15">
      <c r="A40" s="12"/>
      <c r="B40" s="25">
        <v>345.9</v>
      </c>
      <c r="C40" s="20" t="s">
        <v>54</v>
      </c>
      <c r="D40" s="46">
        <v>12157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12157</v>
      </c>
      <c r="O40" s="47">
        <f t="shared" si="9"/>
        <v>0.9069004102946662</v>
      </c>
      <c r="P40" s="9"/>
    </row>
    <row r="41" spans="1:16" ht="15">
      <c r="A41" s="12"/>
      <c r="B41" s="25">
        <v>347.2</v>
      </c>
      <c r="C41" s="20" t="s">
        <v>55</v>
      </c>
      <c r="D41" s="46">
        <v>14735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14735</v>
      </c>
      <c r="O41" s="47">
        <f t="shared" si="9"/>
        <v>1.0992167101827677</v>
      </c>
      <c r="P41" s="9"/>
    </row>
    <row r="42" spans="1:16" ht="15.75">
      <c r="A42" s="29" t="s">
        <v>47</v>
      </c>
      <c r="B42" s="30"/>
      <c r="C42" s="31"/>
      <c r="D42" s="32">
        <f aca="true" t="shared" si="10" ref="D42:M42">SUM(D43:D45)</f>
        <v>1619549</v>
      </c>
      <c r="E42" s="32">
        <f t="shared" si="10"/>
        <v>507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5">SUM(D42:M42)</f>
        <v>1620056</v>
      </c>
      <c r="O42" s="45">
        <f t="shared" si="9"/>
        <v>120.85460649011563</v>
      </c>
      <c r="P42" s="10"/>
    </row>
    <row r="43" spans="1:16" ht="15">
      <c r="A43" s="13"/>
      <c r="B43" s="39">
        <v>354</v>
      </c>
      <c r="C43" s="21" t="s">
        <v>102</v>
      </c>
      <c r="D43" s="46">
        <v>20251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20251</v>
      </c>
      <c r="O43" s="47">
        <f t="shared" si="9"/>
        <v>1.5107049608355092</v>
      </c>
      <c r="P43" s="9"/>
    </row>
    <row r="44" spans="1:16" ht="15">
      <c r="A44" s="13"/>
      <c r="B44" s="39">
        <v>358.2</v>
      </c>
      <c r="C44" s="21" t="s">
        <v>124</v>
      </c>
      <c r="D44" s="46">
        <v>0</v>
      </c>
      <c r="E44" s="46">
        <v>507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507</v>
      </c>
      <c r="O44" s="47">
        <f t="shared" si="9"/>
        <v>0.03782170831779187</v>
      </c>
      <c r="P44" s="9"/>
    </row>
    <row r="45" spans="1:16" ht="15">
      <c r="A45" s="13"/>
      <c r="B45" s="39">
        <v>359</v>
      </c>
      <c r="C45" s="21" t="s">
        <v>59</v>
      </c>
      <c r="D45" s="46">
        <v>1599298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1599298</v>
      </c>
      <c r="O45" s="47">
        <f t="shared" si="9"/>
        <v>119.30607982096232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SUM(D47:D51)</f>
        <v>682478</v>
      </c>
      <c r="E46" s="32">
        <f t="shared" si="12"/>
        <v>61336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730441</v>
      </c>
      <c r="L46" s="32">
        <f t="shared" si="12"/>
        <v>0</v>
      </c>
      <c r="M46" s="32">
        <f t="shared" si="12"/>
        <v>36884</v>
      </c>
      <c r="N46" s="32">
        <f t="shared" si="11"/>
        <v>1511139</v>
      </c>
      <c r="O46" s="45">
        <f t="shared" si="9"/>
        <v>112.72950391644909</v>
      </c>
      <c r="P46" s="10"/>
    </row>
    <row r="47" spans="1:16" ht="15">
      <c r="A47" s="12"/>
      <c r="B47" s="25">
        <v>361.1</v>
      </c>
      <c r="C47" s="20" t="s">
        <v>60</v>
      </c>
      <c r="D47" s="46">
        <v>146635</v>
      </c>
      <c r="E47" s="46">
        <v>24586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155116</v>
      </c>
      <c r="L47" s="46">
        <v>0</v>
      </c>
      <c r="M47" s="46">
        <v>36884</v>
      </c>
      <c r="N47" s="46">
        <f t="shared" si="11"/>
        <v>363221</v>
      </c>
      <c r="O47" s="47">
        <f t="shared" si="9"/>
        <v>27.095934352853412</v>
      </c>
      <c r="P47" s="9"/>
    </row>
    <row r="48" spans="1:16" ht="15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471435</v>
      </c>
      <c r="L48" s="46">
        <v>0</v>
      </c>
      <c r="M48" s="46">
        <v>0</v>
      </c>
      <c r="N48" s="46">
        <f t="shared" si="11"/>
        <v>471435</v>
      </c>
      <c r="O48" s="47">
        <f t="shared" si="9"/>
        <v>35.16859380828049</v>
      </c>
      <c r="P48" s="9"/>
    </row>
    <row r="49" spans="1:16" ht="15">
      <c r="A49" s="12"/>
      <c r="B49" s="25">
        <v>362</v>
      </c>
      <c r="C49" s="20" t="s">
        <v>62</v>
      </c>
      <c r="D49" s="46">
        <v>320124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320124</v>
      </c>
      <c r="O49" s="47">
        <f t="shared" si="9"/>
        <v>23.88093994778068</v>
      </c>
      <c r="P49" s="9"/>
    </row>
    <row r="50" spans="1:16" ht="15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103890</v>
      </c>
      <c r="L50" s="46">
        <v>0</v>
      </c>
      <c r="M50" s="46">
        <v>0</v>
      </c>
      <c r="N50" s="46">
        <f t="shared" si="11"/>
        <v>103890</v>
      </c>
      <c r="O50" s="47">
        <f t="shared" si="9"/>
        <v>7.750093248787766</v>
      </c>
      <c r="P50" s="9"/>
    </row>
    <row r="51" spans="1:16" ht="15">
      <c r="A51" s="12"/>
      <c r="B51" s="25">
        <v>369.9</v>
      </c>
      <c r="C51" s="20" t="s">
        <v>65</v>
      </c>
      <c r="D51" s="46">
        <v>215719</v>
      </c>
      <c r="E51" s="46">
        <v>36750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252469</v>
      </c>
      <c r="O51" s="47">
        <f t="shared" si="9"/>
        <v>18.833942558746735</v>
      </c>
      <c r="P51" s="9"/>
    </row>
    <row r="52" spans="1:16" ht="15.75">
      <c r="A52" s="29" t="s">
        <v>48</v>
      </c>
      <c r="B52" s="30"/>
      <c r="C52" s="31"/>
      <c r="D52" s="32">
        <f aca="true" t="shared" si="13" ref="D52:M52">SUM(D53:D54)</f>
        <v>0</v>
      </c>
      <c r="E52" s="32">
        <f t="shared" si="13"/>
        <v>3562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84738</v>
      </c>
      <c r="N52" s="32">
        <f t="shared" si="11"/>
        <v>88300</v>
      </c>
      <c r="O52" s="45">
        <f t="shared" si="9"/>
        <v>6.5870943677732186</v>
      </c>
      <c r="P52" s="9"/>
    </row>
    <row r="53" spans="1:16" ht="15">
      <c r="A53" s="12"/>
      <c r="B53" s="25">
        <v>381</v>
      </c>
      <c r="C53" s="20" t="s">
        <v>66</v>
      </c>
      <c r="D53" s="46">
        <v>0</v>
      </c>
      <c r="E53" s="46">
        <v>3562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3562</v>
      </c>
      <c r="O53" s="47">
        <f t="shared" si="9"/>
        <v>0.265721745617307</v>
      </c>
      <c r="P53" s="9"/>
    </row>
    <row r="54" spans="1:16" ht="15.75" thickBot="1">
      <c r="A54" s="12"/>
      <c r="B54" s="25">
        <v>388.1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84738</v>
      </c>
      <c r="N54" s="46">
        <f t="shared" si="11"/>
        <v>84738</v>
      </c>
      <c r="O54" s="47">
        <f t="shared" si="9"/>
        <v>6.321372622155912</v>
      </c>
      <c r="P54" s="9"/>
    </row>
    <row r="55" spans="1:119" ht="16.5" thickBot="1">
      <c r="A55" s="14" t="s">
        <v>57</v>
      </c>
      <c r="B55" s="23"/>
      <c r="C55" s="22"/>
      <c r="D55" s="15">
        <f aca="true" t="shared" si="14" ref="D55:M55">SUM(D5,D12,D21,D32,D42,D46,D52)</f>
        <v>15518800</v>
      </c>
      <c r="E55" s="15">
        <f t="shared" si="14"/>
        <v>3330273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4364247</v>
      </c>
      <c r="J55" s="15">
        <f t="shared" si="14"/>
        <v>0</v>
      </c>
      <c r="K55" s="15">
        <f t="shared" si="14"/>
        <v>730441</v>
      </c>
      <c r="L55" s="15">
        <f t="shared" si="14"/>
        <v>0</v>
      </c>
      <c r="M55" s="15">
        <f t="shared" si="14"/>
        <v>2307350</v>
      </c>
      <c r="N55" s="15">
        <f t="shared" si="11"/>
        <v>26251111</v>
      </c>
      <c r="O55" s="38">
        <f t="shared" si="9"/>
        <v>1958.3074226035062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126</v>
      </c>
      <c r="M57" s="51"/>
      <c r="N57" s="51"/>
      <c r="O57" s="43">
        <v>13405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4144939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4144939</v>
      </c>
      <c r="O5" s="33">
        <f aca="true" t="shared" si="2" ref="O5:O36">(N5/O$55)</f>
        <v>312.8255849056604</v>
      </c>
      <c r="P5" s="6"/>
    </row>
    <row r="6" spans="1:16" ht="15">
      <c r="A6" s="12"/>
      <c r="B6" s="25">
        <v>311</v>
      </c>
      <c r="C6" s="20" t="s">
        <v>2</v>
      </c>
      <c r="D6" s="46">
        <v>2363162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2363162</v>
      </c>
      <c r="O6" s="47">
        <f t="shared" si="2"/>
        <v>178.35184905660378</v>
      </c>
      <c r="P6" s="9"/>
    </row>
    <row r="7" spans="1:16" ht="15">
      <c r="A7" s="12"/>
      <c r="B7" s="25">
        <v>312.1</v>
      </c>
      <c r="C7" s="20" t="s">
        <v>10</v>
      </c>
      <c r="D7" s="46">
        <v>593964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593964</v>
      </c>
      <c r="O7" s="47">
        <f t="shared" si="2"/>
        <v>44.82747169811321</v>
      </c>
      <c r="P7" s="9"/>
    </row>
    <row r="8" spans="1:16" ht="15">
      <c r="A8" s="12"/>
      <c r="B8" s="25">
        <v>312.41</v>
      </c>
      <c r="C8" s="20" t="s">
        <v>12</v>
      </c>
      <c r="D8" s="46">
        <v>182941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182941</v>
      </c>
      <c r="O8" s="47">
        <f t="shared" si="2"/>
        <v>13.806867924528301</v>
      </c>
      <c r="P8" s="9"/>
    </row>
    <row r="9" spans="1:16" ht="15">
      <c r="A9" s="12"/>
      <c r="B9" s="25">
        <v>312.42</v>
      </c>
      <c r="C9" s="20" t="s">
        <v>11</v>
      </c>
      <c r="D9" s="46">
        <v>70287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70287</v>
      </c>
      <c r="O9" s="47">
        <f t="shared" si="2"/>
        <v>5.304679245283019</v>
      </c>
      <c r="P9" s="9"/>
    </row>
    <row r="10" spans="1:16" ht="15">
      <c r="A10" s="12"/>
      <c r="B10" s="25">
        <v>314.1</v>
      </c>
      <c r="C10" s="20" t="s">
        <v>13</v>
      </c>
      <c r="D10" s="46">
        <v>891181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891181</v>
      </c>
      <c r="O10" s="47">
        <f t="shared" si="2"/>
        <v>67.25894339622641</v>
      </c>
      <c r="P10" s="9"/>
    </row>
    <row r="11" spans="1:16" ht="15">
      <c r="A11" s="12"/>
      <c r="B11" s="25">
        <v>314.4</v>
      </c>
      <c r="C11" s="20" t="s">
        <v>88</v>
      </c>
      <c r="D11" s="46">
        <v>43404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43404</v>
      </c>
      <c r="O11" s="47">
        <f t="shared" si="2"/>
        <v>3.2757735849056604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3405679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3405679</v>
      </c>
      <c r="O12" s="45">
        <f t="shared" si="2"/>
        <v>257.0323773584906</v>
      </c>
      <c r="P12" s="10"/>
    </row>
    <row r="13" spans="1:16" ht="15">
      <c r="A13" s="12"/>
      <c r="B13" s="25">
        <v>322</v>
      </c>
      <c r="C13" s="20" t="s">
        <v>0</v>
      </c>
      <c r="D13" s="46">
        <v>740250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740250</v>
      </c>
      <c r="O13" s="47">
        <f t="shared" si="2"/>
        <v>55.867924528301884</v>
      </c>
      <c r="P13" s="9"/>
    </row>
    <row r="14" spans="1:16" ht="15">
      <c r="A14" s="12"/>
      <c r="B14" s="25">
        <v>323.1</v>
      </c>
      <c r="C14" s="20" t="s">
        <v>17</v>
      </c>
      <c r="D14" s="46">
        <v>652446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652446</v>
      </c>
      <c r="O14" s="47">
        <f t="shared" si="2"/>
        <v>49.241207547169815</v>
      </c>
      <c r="P14" s="9"/>
    </row>
    <row r="15" spans="1:16" ht="15">
      <c r="A15" s="12"/>
      <c r="B15" s="25">
        <v>323.2</v>
      </c>
      <c r="C15" s="20" t="s">
        <v>85</v>
      </c>
      <c r="D15" s="46">
        <v>172552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172552</v>
      </c>
      <c r="O15" s="47">
        <f t="shared" si="2"/>
        <v>13.022792452830188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7.547169811320755</v>
      </c>
      <c r="P16" s="9"/>
    </row>
    <row r="17" spans="1:16" ht="15">
      <c r="A17" s="12"/>
      <c r="B17" s="25">
        <v>324.12</v>
      </c>
      <c r="C17" s="20" t="s">
        <v>20</v>
      </c>
      <c r="D17" s="46">
        <v>151255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151255</v>
      </c>
      <c r="O17" s="47">
        <f t="shared" si="2"/>
        <v>11.415471698113208</v>
      </c>
      <c r="P17" s="9"/>
    </row>
    <row r="18" spans="1:16" ht="15">
      <c r="A18" s="12"/>
      <c r="B18" s="25">
        <v>324.22</v>
      </c>
      <c r="C18" s="20" t="s">
        <v>22</v>
      </c>
      <c r="D18" s="46">
        <v>1342437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1342437</v>
      </c>
      <c r="O18" s="47">
        <f t="shared" si="2"/>
        <v>101.316</v>
      </c>
      <c r="P18" s="9"/>
    </row>
    <row r="19" spans="1:16" ht="15">
      <c r="A19" s="12"/>
      <c r="B19" s="25">
        <v>324.62</v>
      </c>
      <c r="C19" s="20" t="s">
        <v>24</v>
      </c>
      <c r="D19" s="46">
        <v>128059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128059</v>
      </c>
      <c r="O19" s="47">
        <f t="shared" si="2"/>
        <v>9.664830188679245</v>
      </c>
      <c r="P19" s="9"/>
    </row>
    <row r="20" spans="1:16" ht="15">
      <c r="A20" s="12"/>
      <c r="B20" s="25">
        <v>329</v>
      </c>
      <c r="C20" s="20" t="s">
        <v>25</v>
      </c>
      <c r="D20" s="46">
        <v>118680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1">SUM(D20:M20)</f>
        <v>118680</v>
      </c>
      <c r="O20" s="47">
        <f t="shared" si="2"/>
        <v>8.956981132075471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SUM(D22:D30)</f>
        <v>1976250</v>
      </c>
      <c r="E21" s="32">
        <f t="shared" si="6"/>
        <v>427827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2154500</v>
      </c>
      <c r="N21" s="44">
        <f t="shared" si="5"/>
        <v>4558577</v>
      </c>
      <c r="O21" s="45">
        <f t="shared" si="2"/>
        <v>344.04354716981135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76314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76314</v>
      </c>
      <c r="O22" s="47">
        <f t="shared" si="2"/>
        <v>5.759547169811321</v>
      </c>
      <c r="P22" s="9"/>
    </row>
    <row r="23" spans="1:16" ht="15">
      <c r="A23" s="12"/>
      <c r="B23" s="25">
        <v>331.5</v>
      </c>
      <c r="C23" s="20" t="s">
        <v>28</v>
      </c>
      <c r="D23" s="46">
        <v>394665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394665</v>
      </c>
      <c r="O23" s="47">
        <f t="shared" si="2"/>
        <v>29.786037735849057</v>
      </c>
      <c r="P23" s="9"/>
    </row>
    <row r="24" spans="1:16" ht="15">
      <c r="A24" s="12"/>
      <c r="B24" s="25">
        <v>331.9</v>
      </c>
      <c r="C24" s="20" t="s">
        <v>29</v>
      </c>
      <c r="D24" s="46">
        <v>0</v>
      </c>
      <c r="E24" s="46">
        <v>312384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312384</v>
      </c>
      <c r="O24" s="47">
        <f t="shared" si="2"/>
        <v>23.576150943396225</v>
      </c>
      <c r="P24" s="9"/>
    </row>
    <row r="25" spans="1:16" ht="15">
      <c r="A25" s="12"/>
      <c r="B25" s="25">
        <v>334.2</v>
      </c>
      <c r="C25" s="20" t="s">
        <v>31</v>
      </c>
      <c r="D25" s="46">
        <v>0</v>
      </c>
      <c r="E25" s="46">
        <v>25748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25748</v>
      </c>
      <c r="O25" s="47">
        <f t="shared" si="2"/>
        <v>1.943245283018868</v>
      </c>
      <c r="P25" s="9"/>
    </row>
    <row r="26" spans="1:16" ht="15">
      <c r="A26" s="12"/>
      <c r="B26" s="25">
        <v>334.39</v>
      </c>
      <c r="C26" s="20" t="s">
        <v>36</v>
      </c>
      <c r="D26" s="46">
        <v>0</v>
      </c>
      <c r="E26" s="46">
        <v>13381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13381</v>
      </c>
      <c r="O26" s="47">
        <f t="shared" si="2"/>
        <v>1.00988679245283</v>
      </c>
      <c r="P26" s="9"/>
    </row>
    <row r="27" spans="1:16" ht="15">
      <c r="A27" s="12"/>
      <c r="B27" s="25">
        <v>335.12</v>
      </c>
      <c r="C27" s="20" t="s">
        <v>98</v>
      </c>
      <c r="D27" s="46">
        <v>420456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420456</v>
      </c>
      <c r="O27" s="47">
        <f t="shared" si="2"/>
        <v>31.73252830188679</v>
      </c>
      <c r="P27" s="9"/>
    </row>
    <row r="28" spans="1:16" ht="15">
      <c r="A28" s="12"/>
      <c r="B28" s="25">
        <v>335.18</v>
      </c>
      <c r="C28" s="20" t="s">
        <v>99</v>
      </c>
      <c r="D28" s="46">
        <v>1031957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1031957</v>
      </c>
      <c r="O28" s="47">
        <f t="shared" si="2"/>
        <v>77.88354716981132</v>
      </c>
      <c r="P28" s="9"/>
    </row>
    <row r="29" spans="1:16" ht="15">
      <c r="A29" s="12"/>
      <c r="B29" s="25">
        <v>335.9</v>
      </c>
      <c r="C29" s="20" t="s">
        <v>39</v>
      </c>
      <c r="D29" s="46">
        <v>129172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129172</v>
      </c>
      <c r="O29" s="47">
        <f t="shared" si="2"/>
        <v>9.748830188679245</v>
      </c>
      <c r="P29" s="9"/>
    </row>
    <row r="30" spans="1:16" ht="15">
      <c r="A30" s="12"/>
      <c r="B30" s="25">
        <v>338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2154500</v>
      </c>
      <c r="N30" s="46">
        <f t="shared" si="5"/>
        <v>2154500</v>
      </c>
      <c r="O30" s="47">
        <f t="shared" si="2"/>
        <v>162.60377358490567</v>
      </c>
      <c r="P30" s="9"/>
    </row>
    <row r="31" spans="1:16" ht="15.75">
      <c r="A31" s="29" t="s">
        <v>46</v>
      </c>
      <c r="B31" s="30"/>
      <c r="C31" s="31"/>
      <c r="D31" s="32">
        <f aca="true" t="shared" si="7" ref="D31:M31">SUM(D32:D40)</f>
        <v>3894163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3942992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7837155</v>
      </c>
      <c r="O31" s="45">
        <f t="shared" si="2"/>
        <v>591.483396226415</v>
      </c>
      <c r="P31" s="10"/>
    </row>
    <row r="32" spans="1:16" ht="15">
      <c r="A32" s="12"/>
      <c r="B32" s="25">
        <v>341.3</v>
      </c>
      <c r="C32" s="20" t="s">
        <v>100</v>
      </c>
      <c r="D32" s="46">
        <v>428324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0">SUM(D32:M32)</f>
        <v>428324</v>
      </c>
      <c r="O32" s="47">
        <f t="shared" si="2"/>
        <v>32.32633962264151</v>
      </c>
      <c r="P32" s="9"/>
    </row>
    <row r="33" spans="1:16" ht="15">
      <c r="A33" s="12"/>
      <c r="B33" s="25">
        <v>341.9</v>
      </c>
      <c r="C33" s="20" t="s">
        <v>101</v>
      </c>
      <c r="D33" s="46">
        <v>6682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6682</v>
      </c>
      <c r="O33" s="47">
        <f t="shared" si="2"/>
        <v>0.5043018867924528</v>
      </c>
      <c r="P33" s="9"/>
    </row>
    <row r="34" spans="1:16" ht="15">
      <c r="A34" s="12"/>
      <c r="B34" s="25">
        <v>343.3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1374468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1374468</v>
      </c>
      <c r="O34" s="47">
        <f t="shared" si="2"/>
        <v>103.73343396226416</v>
      </c>
      <c r="P34" s="9"/>
    </row>
    <row r="35" spans="1:16" ht="15">
      <c r="A35" s="12"/>
      <c r="B35" s="25">
        <v>343.4</v>
      </c>
      <c r="C35" s="20" t="s">
        <v>51</v>
      </c>
      <c r="D35" s="46">
        <v>2647749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2647749</v>
      </c>
      <c r="O35" s="47">
        <f t="shared" si="2"/>
        <v>199.83011320754716</v>
      </c>
      <c r="P35" s="9"/>
    </row>
    <row r="36" spans="1:16" ht="15">
      <c r="A36" s="12"/>
      <c r="B36" s="25">
        <v>343.5</v>
      </c>
      <c r="C36" s="20" t="s">
        <v>52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2369429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2369429</v>
      </c>
      <c r="O36" s="47">
        <f t="shared" si="2"/>
        <v>178.82483018867924</v>
      </c>
      <c r="P36" s="9"/>
    </row>
    <row r="37" spans="1:16" ht="15">
      <c r="A37" s="12"/>
      <c r="B37" s="25">
        <v>343.9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199095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199095</v>
      </c>
      <c r="O37" s="47">
        <f aca="true" t="shared" si="9" ref="O37:O53">(N37/O$55)</f>
        <v>15.026037735849057</v>
      </c>
      <c r="P37" s="9"/>
    </row>
    <row r="38" spans="1:16" ht="15">
      <c r="A38" s="12"/>
      <c r="B38" s="25">
        <v>345.1</v>
      </c>
      <c r="C38" s="20" t="s">
        <v>81</v>
      </c>
      <c r="D38" s="46">
        <v>727565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727565</v>
      </c>
      <c r="O38" s="47">
        <f t="shared" si="9"/>
        <v>54.91056603773585</v>
      </c>
      <c r="P38" s="9"/>
    </row>
    <row r="39" spans="1:16" ht="15">
      <c r="A39" s="12"/>
      <c r="B39" s="25">
        <v>345.9</v>
      </c>
      <c r="C39" s="20" t="s">
        <v>54</v>
      </c>
      <c r="D39" s="46">
        <v>22718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22718</v>
      </c>
      <c r="O39" s="47">
        <f t="shared" si="9"/>
        <v>1.7145660377358491</v>
      </c>
      <c r="P39" s="9"/>
    </row>
    <row r="40" spans="1:16" ht="15">
      <c r="A40" s="12"/>
      <c r="B40" s="25">
        <v>347.2</v>
      </c>
      <c r="C40" s="20" t="s">
        <v>55</v>
      </c>
      <c r="D40" s="46">
        <v>61125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61125</v>
      </c>
      <c r="O40" s="47">
        <f t="shared" si="9"/>
        <v>4.613207547169812</v>
      </c>
      <c r="P40" s="9"/>
    </row>
    <row r="41" spans="1:16" ht="15.75">
      <c r="A41" s="29" t="s">
        <v>47</v>
      </c>
      <c r="B41" s="30"/>
      <c r="C41" s="31"/>
      <c r="D41" s="32">
        <f aca="true" t="shared" si="10" ref="D41:M41">SUM(D42:D43)</f>
        <v>2219764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3">SUM(D41:M41)</f>
        <v>2219764</v>
      </c>
      <c r="O41" s="45">
        <f t="shared" si="9"/>
        <v>167.52935849056604</v>
      </c>
      <c r="P41" s="10"/>
    </row>
    <row r="42" spans="1:16" ht="15">
      <c r="A42" s="13"/>
      <c r="B42" s="39">
        <v>354</v>
      </c>
      <c r="C42" s="21" t="s">
        <v>102</v>
      </c>
      <c r="D42" s="46">
        <v>15646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15646</v>
      </c>
      <c r="O42" s="47">
        <f t="shared" si="9"/>
        <v>1.1808301886792454</v>
      </c>
      <c r="P42" s="9"/>
    </row>
    <row r="43" spans="1:16" ht="15">
      <c r="A43" s="13"/>
      <c r="B43" s="39">
        <v>359</v>
      </c>
      <c r="C43" s="21" t="s">
        <v>59</v>
      </c>
      <c r="D43" s="46">
        <v>2204118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2204118</v>
      </c>
      <c r="O43" s="47">
        <f t="shared" si="9"/>
        <v>166.3485283018868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SUM(D45:D49)</f>
        <v>945822</v>
      </c>
      <c r="E44" s="32">
        <f t="shared" si="12"/>
        <v>51768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49592</v>
      </c>
      <c r="J44" s="32">
        <f t="shared" si="12"/>
        <v>0</v>
      </c>
      <c r="K44" s="32">
        <f t="shared" si="12"/>
        <v>498021</v>
      </c>
      <c r="L44" s="32">
        <f t="shared" si="12"/>
        <v>0</v>
      </c>
      <c r="M44" s="32">
        <f t="shared" si="12"/>
        <v>23409</v>
      </c>
      <c r="N44" s="32">
        <f t="shared" si="11"/>
        <v>1568612</v>
      </c>
      <c r="O44" s="45">
        <f t="shared" si="9"/>
        <v>118.38581132075471</v>
      </c>
      <c r="P44" s="10"/>
    </row>
    <row r="45" spans="1:16" ht="15">
      <c r="A45" s="12"/>
      <c r="B45" s="25">
        <v>361.1</v>
      </c>
      <c r="C45" s="20" t="s">
        <v>60</v>
      </c>
      <c r="D45" s="46">
        <v>69655</v>
      </c>
      <c r="E45" s="46">
        <v>11933</v>
      </c>
      <c r="F45" s="46">
        <v>0</v>
      </c>
      <c r="G45" s="46">
        <v>0</v>
      </c>
      <c r="H45" s="46">
        <v>0</v>
      </c>
      <c r="I45" s="46">
        <v>49592</v>
      </c>
      <c r="J45" s="46">
        <v>0</v>
      </c>
      <c r="K45" s="46">
        <v>153564</v>
      </c>
      <c r="L45" s="46">
        <v>0</v>
      </c>
      <c r="M45" s="46">
        <v>23409</v>
      </c>
      <c r="N45" s="46">
        <f t="shared" si="11"/>
        <v>308153</v>
      </c>
      <c r="O45" s="47">
        <f t="shared" si="9"/>
        <v>23.256830188679245</v>
      </c>
      <c r="P45" s="9"/>
    </row>
    <row r="46" spans="1:16" ht="15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213527</v>
      </c>
      <c r="L46" s="46">
        <v>0</v>
      </c>
      <c r="M46" s="46">
        <v>0</v>
      </c>
      <c r="N46" s="46">
        <f t="shared" si="11"/>
        <v>213527</v>
      </c>
      <c r="O46" s="47">
        <f t="shared" si="9"/>
        <v>16.11524528301887</v>
      </c>
      <c r="P46" s="9"/>
    </row>
    <row r="47" spans="1:16" ht="15">
      <c r="A47" s="12"/>
      <c r="B47" s="25">
        <v>362</v>
      </c>
      <c r="C47" s="20" t="s">
        <v>62</v>
      </c>
      <c r="D47" s="46">
        <v>412847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412847</v>
      </c>
      <c r="O47" s="47">
        <f t="shared" si="9"/>
        <v>31.158264150943396</v>
      </c>
      <c r="P47" s="9"/>
    </row>
    <row r="48" spans="1:16" ht="15">
      <c r="A48" s="12"/>
      <c r="B48" s="25">
        <v>368</v>
      </c>
      <c r="C48" s="20" t="s">
        <v>64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130930</v>
      </c>
      <c r="L48" s="46">
        <v>0</v>
      </c>
      <c r="M48" s="46">
        <v>0</v>
      </c>
      <c r="N48" s="46">
        <f t="shared" si="11"/>
        <v>130930</v>
      </c>
      <c r="O48" s="47">
        <f t="shared" si="9"/>
        <v>9.881509433962265</v>
      </c>
      <c r="P48" s="9"/>
    </row>
    <row r="49" spans="1:16" ht="15">
      <c r="A49" s="12"/>
      <c r="B49" s="25">
        <v>369.9</v>
      </c>
      <c r="C49" s="20" t="s">
        <v>65</v>
      </c>
      <c r="D49" s="46">
        <v>463320</v>
      </c>
      <c r="E49" s="46">
        <v>39835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503155</v>
      </c>
      <c r="O49" s="47">
        <f t="shared" si="9"/>
        <v>37.97396226415094</v>
      </c>
      <c r="P49" s="9"/>
    </row>
    <row r="50" spans="1:16" ht="15.75">
      <c r="A50" s="29" t="s">
        <v>48</v>
      </c>
      <c r="B50" s="30"/>
      <c r="C50" s="31"/>
      <c r="D50" s="32">
        <f aca="true" t="shared" si="13" ref="D50:M50">SUM(D51:D52)</f>
        <v>0</v>
      </c>
      <c r="E50" s="32">
        <f t="shared" si="13"/>
        <v>2329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13056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15385</v>
      </c>
      <c r="O50" s="45">
        <f t="shared" si="9"/>
        <v>1.161132075471698</v>
      </c>
      <c r="P50" s="9"/>
    </row>
    <row r="51" spans="1:16" ht="15">
      <c r="A51" s="12"/>
      <c r="B51" s="25">
        <v>381</v>
      </c>
      <c r="C51" s="20" t="s">
        <v>66</v>
      </c>
      <c r="D51" s="46">
        <v>0</v>
      </c>
      <c r="E51" s="46">
        <v>2329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2329</v>
      </c>
      <c r="O51" s="47">
        <f t="shared" si="9"/>
        <v>0.1757735849056604</v>
      </c>
      <c r="P51" s="9"/>
    </row>
    <row r="52" spans="1:16" ht="15.75" thickBot="1">
      <c r="A52" s="12"/>
      <c r="B52" s="25">
        <v>389.7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13056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13056</v>
      </c>
      <c r="O52" s="47">
        <f t="shared" si="9"/>
        <v>0.9853584905660377</v>
      </c>
      <c r="P52" s="9"/>
    </row>
    <row r="53" spans="1:119" ht="16.5" thickBot="1">
      <c r="A53" s="14" t="s">
        <v>57</v>
      </c>
      <c r="B53" s="23"/>
      <c r="C53" s="22"/>
      <c r="D53" s="15">
        <f aca="true" t="shared" si="14" ref="D53:M53">SUM(D5,D12,D21,D31,D41,D44,D50)</f>
        <v>16586617</v>
      </c>
      <c r="E53" s="15">
        <f t="shared" si="14"/>
        <v>481924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4005640</v>
      </c>
      <c r="J53" s="15">
        <f t="shared" si="14"/>
        <v>0</v>
      </c>
      <c r="K53" s="15">
        <f t="shared" si="14"/>
        <v>498021</v>
      </c>
      <c r="L53" s="15">
        <f t="shared" si="14"/>
        <v>0</v>
      </c>
      <c r="M53" s="15">
        <f t="shared" si="14"/>
        <v>2177909</v>
      </c>
      <c r="N53" s="15">
        <f t="shared" si="11"/>
        <v>23750111</v>
      </c>
      <c r="O53" s="38">
        <f t="shared" si="9"/>
        <v>1792.4612075471698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120</v>
      </c>
      <c r="M55" s="51"/>
      <c r="N55" s="51"/>
      <c r="O55" s="43">
        <v>13250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3872359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3872359</v>
      </c>
      <c r="O5" s="33">
        <f aca="true" t="shared" si="2" ref="O5:O36">(N5/O$55)</f>
        <v>296.14247476292445</v>
      </c>
      <c r="P5" s="6"/>
    </row>
    <row r="6" spans="1:16" ht="15">
      <c r="A6" s="12"/>
      <c r="B6" s="25">
        <v>311</v>
      </c>
      <c r="C6" s="20" t="s">
        <v>2</v>
      </c>
      <c r="D6" s="46">
        <v>2175438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2175438</v>
      </c>
      <c r="O6" s="47">
        <f t="shared" si="2"/>
        <v>166.36876720709697</v>
      </c>
      <c r="P6" s="9"/>
    </row>
    <row r="7" spans="1:16" ht="15">
      <c r="A7" s="12"/>
      <c r="B7" s="25">
        <v>312.1</v>
      </c>
      <c r="C7" s="20" t="s">
        <v>10</v>
      </c>
      <c r="D7" s="46">
        <v>534482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534482</v>
      </c>
      <c r="O7" s="47">
        <f t="shared" si="2"/>
        <v>40.87503823799327</v>
      </c>
      <c r="P7" s="9"/>
    </row>
    <row r="8" spans="1:16" ht="15">
      <c r="A8" s="12"/>
      <c r="B8" s="25">
        <v>312.41</v>
      </c>
      <c r="C8" s="20" t="s">
        <v>12</v>
      </c>
      <c r="D8" s="46">
        <v>179009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179009</v>
      </c>
      <c r="O8" s="47">
        <f t="shared" si="2"/>
        <v>13.689889874579382</v>
      </c>
      <c r="P8" s="9"/>
    </row>
    <row r="9" spans="1:16" ht="15">
      <c r="A9" s="12"/>
      <c r="B9" s="25">
        <v>312.42</v>
      </c>
      <c r="C9" s="20" t="s">
        <v>11</v>
      </c>
      <c r="D9" s="46">
        <v>68409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68409</v>
      </c>
      <c r="O9" s="47">
        <f t="shared" si="2"/>
        <v>5.231645763230346</v>
      </c>
      <c r="P9" s="9"/>
    </row>
    <row r="10" spans="1:16" ht="15">
      <c r="A10" s="12"/>
      <c r="B10" s="25">
        <v>314.1</v>
      </c>
      <c r="C10" s="20" t="s">
        <v>13</v>
      </c>
      <c r="D10" s="46">
        <v>873198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873198</v>
      </c>
      <c r="O10" s="47">
        <f t="shared" si="2"/>
        <v>66.77867849495259</v>
      </c>
      <c r="P10" s="9"/>
    </row>
    <row r="11" spans="1:16" ht="15">
      <c r="A11" s="12"/>
      <c r="B11" s="25">
        <v>314.4</v>
      </c>
      <c r="C11" s="20" t="s">
        <v>88</v>
      </c>
      <c r="D11" s="46">
        <v>41823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41823</v>
      </c>
      <c r="O11" s="47">
        <f t="shared" si="2"/>
        <v>3.1984551850718876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1569882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1569882</v>
      </c>
      <c r="O12" s="45">
        <f t="shared" si="2"/>
        <v>120.05827470174366</v>
      </c>
      <c r="P12" s="10"/>
    </row>
    <row r="13" spans="1:16" ht="15">
      <c r="A13" s="12"/>
      <c r="B13" s="25">
        <v>322</v>
      </c>
      <c r="C13" s="20" t="s">
        <v>0</v>
      </c>
      <c r="D13" s="46">
        <v>309251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309251</v>
      </c>
      <c r="O13" s="47">
        <f t="shared" si="2"/>
        <v>23.650275313551546</v>
      </c>
      <c r="P13" s="9"/>
    </row>
    <row r="14" spans="1:16" ht="15">
      <c r="A14" s="12"/>
      <c r="B14" s="25">
        <v>323.1</v>
      </c>
      <c r="C14" s="20" t="s">
        <v>17</v>
      </c>
      <c r="D14" s="46">
        <v>629006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629006</v>
      </c>
      <c r="O14" s="47">
        <f t="shared" si="2"/>
        <v>48.103854389721626</v>
      </c>
      <c r="P14" s="9"/>
    </row>
    <row r="15" spans="1:16" ht="15">
      <c r="A15" s="12"/>
      <c r="B15" s="25">
        <v>323.2</v>
      </c>
      <c r="C15" s="20" t="s">
        <v>85</v>
      </c>
      <c r="D15" s="46">
        <v>200855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200855</v>
      </c>
      <c r="O15" s="47">
        <f t="shared" si="2"/>
        <v>15.360584276537168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7.647598654022637</v>
      </c>
      <c r="P16" s="9"/>
    </row>
    <row r="17" spans="1:16" ht="15">
      <c r="A17" s="12"/>
      <c r="B17" s="25">
        <v>324.12</v>
      </c>
      <c r="C17" s="20" t="s">
        <v>20</v>
      </c>
      <c r="D17" s="46">
        <v>10403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10403</v>
      </c>
      <c r="O17" s="47">
        <f t="shared" si="2"/>
        <v>0.795579687977975</v>
      </c>
      <c r="P17" s="9"/>
    </row>
    <row r="18" spans="1:16" ht="15">
      <c r="A18" s="12"/>
      <c r="B18" s="25">
        <v>324.22</v>
      </c>
      <c r="C18" s="20" t="s">
        <v>22</v>
      </c>
      <c r="D18" s="46">
        <v>180557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180557</v>
      </c>
      <c r="O18" s="47">
        <f t="shared" si="2"/>
        <v>13.808274701743652</v>
      </c>
      <c r="P18" s="9"/>
    </row>
    <row r="19" spans="1:16" ht="15">
      <c r="A19" s="12"/>
      <c r="B19" s="25">
        <v>324.62</v>
      </c>
      <c r="C19" s="20" t="s">
        <v>24</v>
      </c>
      <c r="D19" s="46">
        <v>15396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15396</v>
      </c>
      <c r="O19" s="47">
        <f t="shared" si="2"/>
        <v>1.1774242887733253</v>
      </c>
      <c r="P19" s="9"/>
    </row>
    <row r="20" spans="1:16" ht="15">
      <c r="A20" s="12"/>
      <c r="B20" s="25">
        <v>329</v>
      </c>
      <c r="C20" s="20" t="s">
        <v>25</v>
      </c>
      <c r="D20" s="46">
        <v>124414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0">SUM(D20:M20)</f>
        <v>124414</v>
      </c>
      <c r="O20" s="47">
        <f t="shared" si="2"/>
        <v>9.514683389415724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SUM(D22:D29)</f>
        <v>1549026</v>
      </c>
      <c r="E21" s="32">
        <f t="shared" si="6"/>
        <v>132347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1993880</v>
      </c>
      <c r="N21" s="44">
        <f t="shared" si="5"/>
        <v>3675253</v>
      </c>
      <c r="O21" s="45">
        <f t="shared" si="2"/>
        <v>281.0685989599266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79639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79639</v>
      </c>
      <c r="O22" s="47">
        <f t="shared" si="2"/>
        <v>6.090471092077088</v>
      </c>
      <c r="P22" s="9"/>
    </row>
    <row r="23" spans="1:16" ht="15">
      <c r="A23" s="12"/>
      <c r="B23" s="25">
        <v>331.9</v>
      </c>
      <c r="C23" s="20" t="s">
        <v>29</v>
      </c>
      <c r="D23" s="46">
        <v>0</v>
      </c>
      <c r="E23" s="46">
        <v>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</v>
      </c>
      <c r="O23" s="47">
        <f t="shared" si="2"/>
        <v>0.0013765677577240747</v>
      </c>
      <c r="P23" s="9"/>
    </row>
    <row r="24" spans="1:16" ht="15">
      <c r="A24" s="12"/>
      <c r="B24" s="25">
        <v>334.2</v>
      </c>
      <c r="C24" s="20" t="s">
        <v>31</v>
      </c>
      <c r="D24" s="46">
        <v>0</v>
      </c>
      <c r="E24" s="46">
        <v>36967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36967</v>
      </c>
      <c r="O24" s="47">
        <f t="shared" si="2"/>
        <v>2.8270877944325483</v>
      </c>
      <c r="P24" s="9"/>
    </row>
    <row r="25" spans="1:16" ht="15">
      <c r="A25" s="12"/>
      <c r="B25" s="25">
        <v>334.39</v>
      </c>
      <c r="C25" s="20" t="s">
        <v>36</v>
      </c>
      <c r="D25" s="46">
        <v>0</v>
      </c>
      <c r="E25" s="46">
        <v>15723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15723</v>
      </c>
      <c r="O25" s="47">
        <f t="shared" si="2"/>
        <v>1.202431936371979</v>
      </c>
      <c r="P25" s="9"/>
    </row>
    <row r="26" spans="1:16" ht="15">
      <c r="A26" s="12"/>
      <c r="B26" s="25">
        <v>335.12</v>
      </c>
      <c r="C26" s="20" t="s">
        <v>98</v>
      </c>
      <c r="D26" s="46">
        <v>394226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394226</v>
      </c>
      <c r="O26" s="47">
        <f t="shared" si="2"/>
        <v>30.14882226980728</v>
      </c>
      <c r="P26" s="9"/>
    </row>
    <row r="27" spans="1:16" ht="15">
      <c r="A27" s="12"/>
      <c r="B27" s="25">
        <v>335.18</v>
      </c>
      <c r="C27" s="20" t="s">
        <v>99</v>
      </c>
      <c r="D27" s="46">
        <v>1023849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1023849</v>
      </c>
      <c r="O27" s="47">
        <f t="shared" si="2"/>
        <v>78.29986234322423</v>
      </c>
      <c r="P27" s="9"/>
    </row>
    <row r="28" spans="1:16" ht="15">
      <c r="A28" s="12"/>
      <c r="B28" s="25">
        <v>335.9</v>
      </c>
      <c r="C28" s="20" t="s">
        <v>39</v>
      </c>
      <c r="D28" s="46">
        <v>130951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130951</v>
      </c>
      <c r="O28" s="47">
        <f t="shared" si="2"/>
        <v>10.014606913429184</v>
      </c>
      <c r="P28" s="9"/>
    </row>
    <row r="29" spans="1:16" ht="15">
      <c r="A29" s="12"/>
      <c r="B29" s="25">
        <v>338</v>
      </c>
      <c r="C29" s="20" t="s">
        <v>79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1993880</v>
      </c>
      <c r="N29" s="46">
        <f t="shared" si="5"/>
        <v>1993880</v>
      </c>
      <c r="O29" s="47">
        <f t="shared" si="2"/>
        <v>152.48394004282656</v>
      </c>
      <c r="P29" s="9"/>
    </row>
    <row r="30" spans="1:16" ht="15.75">
      <c r="A30" s="29" t="s">
        <v>46</v>
      </c>
      <c r="B30" s="30"/>
      <c r="C30" s="31"/>
      <c r="D30" s="32">
        <f aca="true" t="shared" si="7" ref="D30:M30">SUM(D31:D39)</f>
        <v>3804049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3726660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7530709</v>
      </c>
      <c r="O30" s="45">
        <f t="shared" si="2"/>
        <v>575.9184001223616</v>
      </c>
      <c r="P30" s="10"/>
    </row>
    <row r="31" spans="1:16" ht="15">
      <c r="A31" s="12"/>
      <c r="B31" s="25">
        <v>341.3</v>
      </c>
      <c r="C31" s="20" t="s">
        <v>100</v>
      </c>
      <c r="D31" s="46">
        <v>275160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9">SUM(D31:M31)</f>
        <v>275160</v>
      </c>
      <c r="O31" s="47">
        <f t="shared" si="2"/>
        <v>21.04313245640869</v>
      </c>
      <c r="P31" s="9"/>
    </row>
    <row r="32" spans="1:16" ht="15">
      <c r="A32" s="12"/>
      <c r="B32" s="25">
        <v>341.9</v>
      </c>
      <c r="C32" s="20" t="s">
        <v>101</v>
      </c>
      <c r="D32" s="46">
        <v>8474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8474</v>
      </c>
      <c r="O32" s="47">
        <f t="shared" si="2"/>
        <v>0.6480575099418783</v>
      </c>
      <c r="P32" s="9"/>
    </row>
    <row r="33" spans="1:16" ht="15">
      <c r="A33" s="12"/>
      <c r="B33" s="25">
        <v>343.3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1196763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1196763</v>
      </c>
      <c r="O33" s="47">
        <f t="shared" si="2"/>
        <v>91.52363107984092</v>
      </c>
      <c r="P33" s="9"/>
    </row>
    <row r="34" spans="1:16" ht="15">
      <c r="A34" s="12"/>
      <c r="B34" s="25">
        <v>343.4</v>
      </c>
      <c r="C34" s="20" t="s">
        <v>51</v>
      </c>
      <c r="D34" s="46">
        <v>2639524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2639524</v>
      </c>
      <c r="O34" s="47">
        <f t="shared" si="2"/>
        <v>201.86020189660448</v>
      </c>
      <c r="P34" s="9"/>
    </row>
    <row r="35" spans="1:16" ht="15">
      <c r="A35" s="12"/>
      <c r="B35" s="25">
        <v>343.5</v>
      </c>
      <c r="C35" s="20" t="s">
        <v>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2325382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2325382</v>
      </c>
      <c r="O35" s="47">
        <f t="shared" si="2"/>
        <v>177.83588253288468</v>
      </c>
      <c r="P35" s="9"/>
    </row>
    <row r="36" spans="1:16" ht="15">
      <c r="A36" s="12"/>
      <c r="B36" s="25">
        <v>343.9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204515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204515</v>
      </c>
      <c r="O36" s="47">
        <f t="shared" si="2"/>
        <v>15.640486387274397</v>
      </c>
      <c r="P36" s="9"/>
    </row>
    <row r="37" spans="1:16" ht="15">
      <c r="A37" s="12"/>
      <c r="B37" s="25">
        <v>345.1</v>
      </c>
      <c r="C37" s="20" t="s">
        <v>81</v>
      </c>
      <c r="D37" s="46">
        <v>799452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799452</v>
      </c>
      <c r="O37" s="47">
        <f aca="true" t="shared" si="9" ref="O37:O53">(N37/O$55)</f>
        <v>61.13888039155705</v>
      </c>
      <c r="P37" s="9"/>
    </row>
    <row r="38" spans="1:16" ht="15">
      <c r="A38" s="12"/>
      <c r="B38" s="25">
        <v>345.9</v>
      </c>
      <c r="C38" s="20" t="s">
        <v>54</v>
      </c>
      <c r="D38" s="46">
        <v>23976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23976</v>
      </c>
      <c r="O38" s="47">
        <f t="shared" si="9"/>
        <v>1.8335882532884675</v>
      </c>
      <c r="P38" s="9"/>
    </row>
    <row r="39" spans="1:16" ht="15">
      <c r="A39" s="12"/>
      <c r="B39" s="25">
        <v>347.2</v>
      </c>
      <c r="C39" s="20" t="s">
        <v>55</v>
      </c>
      <c r="D39" s="46">
        <v>57463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57463</v>
      </c>
      <c r="O39" s="47">
        <f t="shared" si="9"/>
        <v>4.394539614561028</v>
      </c>
      <c r="P39" s="9"/>
    </row>
    <row r="40" spans="1:16" ht="15.75">
      <c r="A40" s="29" t="s">
        <v>47</v>
      </c>
      <c r="B40" s="30"/>
      <c r="C40" s="31"/>
      <c r="D40" s="32">
        <f aca="true" t="shared" si="10" ref="D40:M40">SUM(D41:D42)</f>
        <v>1738041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3">SUM(D40:M40)</f>
        <v>1738041</v>
      </c>
      <c r="O40" s="45">
        <f t="shared" si="9"/>
        <v>132.9184001223616</v>
      </c>
      <c r="P40" s="10"/>
    </row>
    <row r="41" spans="1:16" ht="15">
      <c r="A41" s="13"/>
      <c r="B41" s="39">
        <v>354</v>
      </c>
      <c r="C41" s="21" t="s">
        <v>102</v>
      </c>
      <c r="D41" s="46">
        <v>21670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21670</v>
      </c>
      <c r="O41" s="47">
        <f t="shared" si="9"/>
        <v>1.6572346283267054</v>
      </c>
      <c r="P41" s="9"/>
    </row>
    <row r="42" spans="1:16" ht="15">
      <c r="A42" s="13"/>
      <c r="B42" s="39">
        <v>359</v>
      </c>
      <c r="C42" s="21" t="s">
        <v>59</v>
      </c>
      <c r="D42" s="46">
        <v>1716371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1716371</v>
      </c>
      <c r="O42" s="47">
        <f t="shared" si="9"/>
        <v>131.26116549403488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SUM(D44:D49)</f>
        <v>719483</v>
      </c>
      <c r="E43" s="32">
        <f t="shared" si="12"/>
        <v>42708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34613</v>
      </c>
      <c r="J43" s="32">
        <f t="shared" si="12"/>
        <v>0</v>
      </c>
      <c r="K43" s="32">
        <f t="shared" si="12"/>
        <v>695642</v>
      </c>
      <c r="L43" s="32">
        <f t="shared" si="12"/>
        <v>0</v>
      </c>
      <c r="M43" s="32">
        <f t="shared" si="12"/>
        <v>15340</v>
      </c>
      <c r="N43" s="32">
        <f t="shared" si="11"/>
        <v>1507786</v>
      </c>
      <c r="O43" s="45">
        <f t="shared" si="9"/>
        <v>115.30942184154176</v>
      </c>
      <c r="P43" s="10"/>
    </row>
    <row r="44" spans="1:16" ht="15">
      <c r="A44" s="12"/>
      <c r="B44" s="25">
        <v>361.1</v>
      </c>
      <c r="C44" s="20" t="s">
        <v>60</v>
      </c>
      <c r="D44" s="46">
        <v>62080</v>
      </c>
      <c r="E44" s="46">
        <v>8075</v>
      </c>
      <c r="F44" s="46">
        <v>0</v>
      </c>
      <c r="G44" s="46">
        <v>0</v>
      </c>
      <c r="H44" s="46">
        <v>0</v>
      </c>
      <c r="I44" s="46">
        <v>34613</v>
      </c>
      <c r="J44" s="46">
        <v>0</v>
      </c>
      <c r="K44" s="46">
        <v>106086</v>
      </c>
      <c r="L44" s="46">
        <v>0</v>
      </c>
      <c r="M44" s="46">
        <v>15340</v>
      </c>
      <c r="N44" s="46">
        <f t="shared" si="11"/>
        <v>226194</v>
      </c>
      <c r="O44" s="47">
        <f t="shared" si="9"/>
        <v>17.298409299479964</v>
      </c>
      <c r="P44" s="9"/>
    </row>
    <row r="45" spans="1:16" ht="15">
      <c r="A45" s="12"/>
      <c r="B45" s="25">
        <v>361.3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376145</v>
      </c>
      <c r="L45" s="46">
        <v>0</v>
      </c>
      <c r="M45" s="46">
        <v>0</v>
      </c>
      <c r="N45" s="46">
        <f t="shared" si="11"/>
        <v>376145</v>
      </c>
      <c r="O45" s="47">
        <f t="shared" si="9"/>
        <v>28.766059957173447</v>
      </c>
      <c r="P45" s="9"/>
    </row>
    <row r="46" spans="1:16" ht="15">
      <c r="A46" s="12"/>
      <c r="B46" s="25">
        <v>362</v>
      </c>
      <c r="C46" s="20" t="s">
        <v>62</v>
      </c>
      <c r="D46" s="46">
        <v>434105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434105</v>
      </c>
      <c r="O46" s="47">
        <f t="shared" si="9"/>
        <v>33.19860813704497</v>
      </c>
      <c r="P46" s="9"/>
    </row>
    <row r="47" spans="1:16" ht="15">
      <c r="A47" s="12"/>
      <c r="B47" s="25">
        <v>364</v>
      </c>
      <c r="C47" s="20" t="s">
        <v>117</v>
      </c>
      <c r="D47" s="46">
        <v>87231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87231</v>
      </c>
      <c r="O47" s="47">
        <f t="shared" si="9"/>
        <v>6.671076781890487</v>
      </c>
      <c r="P47" s="9"/>
    </row>
    <row r="48" spans="1:16" ht="15">
      <c r="A48" s="12"/>
      <c r="B48" s="25">
        <v>368</v>
      </c>
      <c r="C48" s="20" t="s">
        <v>64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213411</v>
      </c>
      <c r="L48" s="46">
        <v>0</v>
      </c>
      <c r="M48" s="46">
        <v>0</v>
      </c>
      <c r="N48" s="46">
        <f t="shared" si="11"/>
        <v>213411</v>
      </c>
      <c r="O48" s="47">
        <f t="shared" si="9"/>
        <v>16.32081676353625</v>
      </c>
      <c r="P48" s="9"/>
    </row>
    <row r="49" spans="1:16" ht="15">
      <c r="A49" s="12"/>
      <c r="B49" s="25">
        <v>369.9</v>
      </c>
      <c r="C49" s="20" t="s">
        <v>65</v>
      </c>
      <c r="D49" s="46">
        <v>136067</v>
      </c>
      <c r="E49" s="46">
        <v>34633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170700</v>
      </c>
      <c r="O49" s="47">
        <f t="shared" si="9"/>
        <v>13.054450902416642</v>
      </c>
      <c r="P49" s="9"/>
    </row>
    <row r="50" spans="1:16" ht="15.75">
      <c r="A50" s="29" t="s">
        <v>48</v>
      </c>
      <c r="B50" s="30"/>
      <c r="C50" s="31"/>
      <c r="D50" s="32">
        <f aca="true" t="shared" si="13" ref="D50:M50">SUM(D51:D52)</f>
        <v>110865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11252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122117</v>
      </c>
      <c r="O50" s="45">
        <f t="shared" si="9"/>
        <v>9.339018048332823</v>
      </c>
      <c r="P50" s="9"/>
    </row>
    <row r="51" spans="1:16" ht="15">
      <c r="A51" s="12"/>
      <c r="B51" s="25">
        <v>389.7</v>
      </c>
      <c r="C51" s="20" t="s">
        <v>104</v>
      </c>
      <c r="D51" s="46">
        <v>32465</v>
      </c>
      <c r="E51" s="46">
        <v>0</v>
      </c>
      <c r="F51" s="46">
        <v>0</v>
      </c>
      <c r="G51" s="46">
        <v>0</v>
      </c>
      <c r="H51" s="46">
        <v>0</v>
      </c>
      <c r="I51" s="46">
        <v>11252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43717</v>
      </c>
      <c r="O51" s="47">
        <f t="shared" si="9"/>
        <v>3.343300703579076</v>
      </c>
      <c r="P51" s="9"/>
    </row>
    <row r="52" spans="1:16" ht="15.75" thickBot="1">
      <c r="A52" s="48"/>
      <c r="B52" s="49">
        <v>392</v>
      </c>
      <c r="C52" s="50" t="s">
        <v>109</v>
      </c>
      <c r="D52" s="46">
        <v>78400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78400</v>
      </c>
      <c r="O52" s="47">
        <f t="shared" si="9"/>
        <v>5.995717344753747</v>
      </c>
      <c r="P52" s="9"/>
    </row>
    <row r="53" spans="1:119" ht="16.5" thickBot="1">
      <c r="A53" s="14" t="s">
        <v>57</v>
      </c>
      <c r="B53" s="23"/>
      <c r="C53" s="22"/>
      <c r="D53" s="15">
        <f aca="true" t="shared" si="14" ref="D53:M53">SUM(D5,D12,D21,D30,D40,D43,D50)</f>
        <v>13363705</v>
      </c>
      <c r="E53" s="15">
        <f t="shared" si="14"/>
        <v>175055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3772525</v>
      </c>
      <c r="J53" s="15">
        <f t="shared" si="14"/>
        <v>0</v>
      </c>
      <c r="K53" s="15">
        <f t="shared" si="14"/>
        <v>695642</v>
      </c>
      <c r="L53" s="15">
        <f t="shared" si="14"/>
        <v>0</v>
      </c>
      <c r="M53" s="15">
        <f t="shared" si="14"/>
        <v>2009220</v>
      </c>
      <c r="N53" s="15">
        <f t="shared" si="11"/>
        <v>20016147</v>
      </c>
      <c r="O53" s="38">
        <f t="shared" si="9"/>
        <v>1530.7545885591924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118</v>
      </c>
      <c r="M55" s="51"/>
      <c r="N55" s="51"/>
      <c r="O55" s="43">
        <v>13076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3579860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3579860</v>
      </c>
      <c r="O5" s="33">
        <f aca="true" t="shared" si="2" ref="O5:O52">(N5/O$54)</f>
        <v>275.014212184067</v>
      </c>
      <c r="P5" s="6"/>
    </row>
    <row r="6" spans="1:16" ht="15">
      <c r="A6" s="12"/>
      <c r="B6" s="25">
        <v>311</v>
      </c>
      <c r="C6" s="20" t="s">
        <v>2</v>
      </c>
      <c r="D6" s="46">
        <v>1943089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1943089</v>
      </c>
      <c r="O6" s="47">
        <f t="shared" si="2"/>
        <v>149.2731812245525</v>
      </c>
      <c r="P6" s="9"/>
    </row>
    <row r="7" spans="1:16" ht="15">
      <c r="A7" s="12"/>
      <c r="B7" s="25">
        <v>312.1</v>
      </c>
      <c r="C7" s="20" t="s">
        <v>10</v>
      </c>
      <c r="D7" s="46">
        <v>506137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506137</v>
      </c>
      <c r="O7" s="47">
        <f t="shared" si="2"/>
        <v>38.88276868710148</v>
      </c>
      <c r="P7" s="9"/>
    </row>
    <row r="8" spans="1:16" ht="15">
      <c r="A8" s="12"/>
      <c r="B8" s="25">
        <v>312.41</v>
      </c>
      <c r="C8" s="20" t="s">
        <v>12</v>
      </c>
      <c r="D8" s="46">
        <v>180889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180889</v>
      </c>
      <c r="O8" s="47">
        <f t="shared" si="2"/>
        <v>13.896366290235845</v>
      </c>
      <c r="P8" s="9"/>
    </row>
    <row r="9" spans="1:16" ht="15">
      <c r="A9" s="12"/>
      <c r="B9" s="25">
        <v>312.42</v>
      </c>
      <c r="C9" s="20" t="s">
        <v>11</v>
      </c>
      <c r="D9" s="46">
        <v>70039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70039</v>
      </c>
      <c r="O9" s="47">
        <f t="shared" si="2"/>
        <v>5.380579242529</v>
      </c>
      <c r="P9" s="9"/>
    </row>
    <row r="10" spans="1:16" ht="15">
      <c r="A10" s="12"/>
      <c r="B10" s="25">
        <v>314.1</v>
      </c>
      <c r="C10" s="20" t="s">
        <v>13</v>
      </c>
      <c r="D10" s="46">
        <v>840813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840813</v>
      </c>
      <c r="O10" s="47">
        <f t="shared" si="2"/>
        <v>64.59345471306753</v>
      </c>
      <c r="P10" s="9"/>
    </row>
    <row r="11" spans="1:16" ht="15">
      <c r="A11" s="12"/>
      <c r="B11" s="25">
        <v>314.4</v>
      </c>
      <c r="C11" s="20" t="s">
        <v>88</v>
      </c>
      <c r="D11" s="46">
        <v>38893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38893</v>
      </c>
      <c r="O11" s="47">
        <f t="shared" si="2"/>
        <v>2.9878620265806255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1767591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1767591</v>
      </c>
      <c r="O12" s="45">
        <f t="shared" si="2"/>
        <v>135.7909656602904</v>
      </c>
      <c r="P12" s="10"/>
    </row>
    <row r="13" spans="1:16" ht="15">
      <c r="A13" s="12"/>
      <c r="B13" s="25">
        <v>322</v>
      </c>
      <c r="C13" s="20" t="s">
        <v>0</v>
      </c>
      <c r="D13" s="46">
        <v>228745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228745</v>
      </c>
      <c r="O13" s="47">
        <f t="shared" si="2"/>
        <v>17.57278942920796</v>
      </c>
      <c r="P13" s="9"/>
    </row>
    <row r="14" spans="1:16" ht="15">
      <c r="A14" s="12"/>
      <c r="B14" s="25">
        <v>323.1</v>
      </c>
      <c r="C14" s="20" t="s">
        <v>17</v>
      </c>
      <c r="D14" s="46">
        <v>636789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636789</v>
      </c>
      <c r="O14" s="47">
        <f t="shared" si="2"/>
        <v>48.919797188292236</v>
      </c>
      <c r="P14" s="9"/>
    </row>
    <row r="15" spans="1:16" ht="15">
      <c r="A15" s="12"/>
      <c r="B15" s="25">
        <v>323.2</v>
      </c>
      <c r="C15" s="20" t="s">
        <v>85</v>
      </c>
      <c r="D15" s="46">
        <v>201457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201457</v>
      </c>
      <c r="O15" s="47">
        <f t="shared" si="2"/>
        <v>15.476453868018744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7.682261657832066</v>
      </c>
      <c r="P16" s="9"/>
    </row>
    <row r="17" spans="1:16" ht="15">
      <c r="A17" s="12"/>
      <c r="B17" s="25">
        <v>324.12</v>
      </c>
      <c r="C17" s="20" t="s">
        <v>20</v>
      </c>
      <c r="D17" s="46">
        <v>14816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14816</v>
      </c>
      <c r="O17" s="47">
        <f t="shared" si="2"/>
        <v>1.138203887224399</v>
      </c>
      <c r="P17" s="9"/>
    </row>
    <row r="18" spans="1:16" ht="15">
      <c r="A18" s="12"/>
      <c r="B18" s="25">
        <v>324.22</v>
      </c>
      <c r="C18" s="20" t="s">
        <v>22</v>
      </c>
      <c r="D18" s="46">
        <v>455056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455056</v>
      </c>
      <c r="O18" s="47">
        <f t="shared" si="2"/>
        <v>34.95859260966429</v>
      </c>
      <c r="P18" s="9"/>
    </row>
    <row r="19" spans="1:16" ht="15">
      <c r="A19" s="12"/>
      <c r="B19" s="25">
        <v>324.62</v>
      </c>
      <c r="C19" s="20" t="s">
        <v>24</v>
      </c>
      <c r="D19" s="46">
        <v>11533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11533</v>
      </c>
      <c r="O19" s="47">
        <f t="shared" si="2"/>
        <v>0.8859952369977722</v>
      </c>
      <c r="P19" s="9"/>
    </row>
    <row r="20" spans="1:16" ht="15">
      <c r="A20" s="12"/>
      <c r="B20" s="25">
        <v>329</v>
      </c>
      <c r="C20" s="20" t="s">
        <v>25</v>
      </c>
      <c r="D20" s="46">
        <v>119195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1">SUM(D20:M20)</f>
        <v>119195</v>
      </c>
      <c r="O20" s="47">
        <f t="shared" si="2"/>
        <v>9.156871783052932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SUM(D22:D30)</f>
        <v>1459281</v>
      </c>
      <c r="E21" s="32">
        <f t="shared" si="6"/>
        <v>300979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1889979</v>
      </c>
      <c r="N21" s="44">
        <f t="shared" si="5"/>
        <v>3650239</v>
      </c>
      <c r="O21" s="45">
        <f t="shared" si="2"/>
        <v>280.4209111162326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35098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35098</v>
      </c>
      <c r="O22" s="47">
        <f t="shared" si="2"/>
        <v>2.6963201966658983</v>
      </c>
      <c r="P22" s="9"/>
    </row>
    <row r="23" spans="1:16" ht="15">
      <c r="A23" s="12"/>
      <c r="B23" s="25">
        <v>331.9</v>
      </c>
      <c r="C23" s="20" t="s">
        <v>29</v>
      </c>
      <c r="D23" s="46">
        <v>0</v>
      </c>
      <c r="E23" s="46">
        <v>1400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1400</v>
      </c>
      <c r="O23" s="47">
        <f t="shared" si="2"/>
        <v>0.10755166320964892</v>
      </c>
      <c r="P23" s="9"/>
    </row>
    <row r="24" spans="1:16" ht="15">
      <c r="A24" s="12"/>
      <c r="B24" s="25">
        <v>334.2</v>
      </c>
      <c r="C24" s="20" t="s">
        <v>31</v>
      </c>
      <c r="D24" s="46">
        <v>0</v>
      </c>
      <c r="E24" s="46">
        <v>133340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133340</v>
      </c>
      <c r="O24" s="47">
        <f t="shared" si="2"/>
        <v>10.243527694553276</v>
      </c>
      <c r="P24" s="9"/>
    </row>
    <row r="25" spans="1:16" ht="15">
      <c r="A25" s="12"/>
      <c r="B25" s="25">
        <v>334.35</v>
      </c>
      <c r="C25" s="20" t="s">
        <v>34</v>
      </c>
      <c r="D25" s="46">
        <v>0</v>
      </c>
      <c r="E25" s="46">
        <v>115502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115502</v>
      </c>
      <c r="O25" s="47">
        <f t="shared" si="2"/>
        <v>8.873165860029193</v>
      </c>
      <c r="P25" s="9"/>
    </row>
    <row r="26" spans="1:16" ht="15">
      <c r="A26" s="12"/>
      <c r="B26" s="25">
        <v>334.39</v>
      </c>
      <c r="C26" s="20" t="s">
        <v>36</v>
      </c>
      <c r="D26" s="46">
        <v>0</v>
      </c>
      <c r="E26" s="46">
        <v>15639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15639</v>
      </c>
      <c r="O26" s="47">
        <f t="shared" si="2"/>
        <v>1.2014289006683567</v>
      </c>
      <c r="P26" s="9"/>
    </row>
    <row r="27" spans="1:16" ht="15">
      <c r="A27" s="12"/>
      <c r="B27" s="25">
        <v>335.12</v>
      </c>
      <c r="C27" s="20" t="s">
        <v>98</v>
      </c>
      <c r="D27" s="46">
        <v>372227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372227</v>
      </c>
      <c r="O27" s="47">
        <f t="shared" si="2"/>
        <v>28.595452101098562</v>
      </c>
      <c r="P27" s="9"/>
    </row>
    <row r="28" spans="1:16" ht="15">
      <c r="A28" s="12"/>
      <c r="B28" s="25">
        <v>335.18</v>
      </c>
      <c r="C28" s="20" t="s">
        <v>99</v>
      </c>
      <c r="D28" s="46">
        <v>956911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956911</v>
      </c>
      <c r="O28" s="47">
        <f t="shared" si="2"/>
        <v>73.5124068525774</v>
      </c>
      <c r="P28" s="9"/>
    </row>
    <row r="29" spans="1:16" ht="15">
      <c r="A29" s="12"/>
      <c r="B29" s="25">
        <v>335.9</v>
      </c>
      <c r="C29" s="20" t="s">
        <v>39</v>
      </c>
      <c r="D29" s="46">
        <v>130143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130143</v>
      </c>
      <c r="O29" s="47">
        <f t="shared" si="2"/>
        <v>9.997925789352385</v>
      </c>
      <c r="P29" s="9"/>
    </row>
    <row r="30" spans="1:16" ht="15">
      <c r="A30" s="12"/>
      <c r="B30" s="25">
        <v>338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1889979</v>
      </c>
      <c r="N30" s="46">
        <f t="shared" si="5"/>
        <v>1889979</v>
      </c>
      <c r="O30" s="47">
        <f t="shared" si="2"/>
        <v>145.1931320580779</v>
      </c>
      <c r="P30" s="9"/>
    </row>
    <row r="31" spans="1:16" ht="15.75">
      <c r="A31" s="29" t="s">
        <v>46</v>
      </c>
      <c r="B31" s="30"/>
      <c r="C31" s="31"/>
      <c r="D31" s="32">
        <f aca="true" t="shared" si="7" ref="D31:M31">SUM(D32:D40)</f>
        <v>3689505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3722481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7411986</v>
      </c>
      <c r="O31" s="45">
        <f t="shared" si="2"/>
        <v>569.4081585618807</v>
      </c>
      <c r="P31" s="10"/>
    </row>
    <row r="32" spans="1:16" ht="15">
      <c r="A32" s="12"/>
      <c r="B32" s="25">
        <v>341.3</v>
      </c>
      <c r="C32" s="20" t="s">
        <v>100</v>
      </c>
      <c r="D32" s="46">
        <v>287237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0">SUM(D32:M32)</f>
        <v>287237</v>
      </c>
      <c r="O32" s="47">
        <f t="shared" si="2"/>
        <v>22.06629791810709</v>
      </c>
      <c r="P32" s="9"/>
    </row>
    <row r="33" spans="1:16" ht="15">
      <c r="A33" s="12"/>
      <c r="B33" s="25">
        <v>341.9</v>
      </c>
      <c r="C33" s="20" t="s">
        <v>101</v>
      </c>
      <c r="D33" s="46">
        <v>21399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21399</v>
      </c>
      <c r="O33" s="47">
        <f t="shared" si="2"/>
        <v>1.6439271721594837</v>
      </c>
      <c r="P33" s="9"/>
    </row>
    <row r="34" spans="1:16" ht="15">
      <c r="A34" s="12"/>
      <c r="B34" s="25">
        <v>343.3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1234000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1234000</v>
      </c>
      <c r="O34" s="47">
        <f t="shared" si="2"/>
        <v>94.7991088576477</v>
      </c>
      <c r="P34" s="9"/>
    </row>
    <row r="35" spans="1:16" ht="15">
      <c r="A35" s="12"/>
      <c r="B35" s="25">
        <v>343.4</v>
      </c>
      <c r="C35" s="20" t="s">
        <v>51</v>
      </c>
      <c r="D35" s="46">
        <v>2502478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2502478</v>
      </c>
      <c r="O35" s="47">
        <f t="shared" si="2"/>
        <v>192.24690788968272</v>
      </c>
      <c r="P35" s="9"/>
    </row>
    <row r="36" spans="1:16" ht="15">
      <c r="A36" s="12"/>
      <c r="B36" s="25">
        <v>343.5</v>
      </c>
      <c r="C36" s="20" t="s">
        <v>52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2282130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2282130</v>
      </c>
      <c r="O36" s="47">
        <f t="shared" si="2"/>
        <v>175.31919797188291</v>
      </c>
      <c r="P36" s="9"/>
    </row>
    <row r="37" spans="1:16" ht="15">
      <c r="A37" s="12"/>
      <c r="B37" s="25">
        <v>343.9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206351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206351</v>
      </c>
      <c r="O37" s="47">
        <f t="shared" si="2"/>
        <v>15.852423753553046</v>
      </c>
      <c r="P37" s="9"/>
    </row>
    <row r="38" spans="1:16" ht="15">
      <c r="A38" s="12"/>
      <c r="B38" s="25">
        <v>345.1</v>
      </c>
      <c r="C38" s="20" t="s">
        <v>81</v>
      </c>
      <c r="D38" s="46">
        <v>812018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812018</v>
      </c>
      <c r="O38" s="47">
        <f t="shared" si="2"/>
        <v>62.381347468694784</v>
      </c>
      <c r="P38" s="9"/>
    </row>
    <row r="39" spans="1:16" ht="15">
      <c r="A39" s="12"/>
      <c r="B39" s="25">
        <v>345.9</v>
      </c>
      <c r="C39" s="20" t="s">
        <v>54</v>
      </c>
      <c r="D39" s="46">
        <v>21940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21940</v>
      </c>
      <c r="O39" s="47">
        <f t="shared" si="2"/>
        <v>1.6854882077283553</v>
      </c>
      <c r="P39" s="9"/>
    </row>
    <row r="40" spans="1:16" ht="15">
      <c r="A40" s="12"/>
      <c r="B40" s="25">
        <v>347.2</v>
      </c>
      <c r="C40" s="20" t="s">
        <v>55</v>
      </c>
      <c r="D40" s="46">
        <v>44433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44433</v>
      </c>
      <c r="O40" s="47">
        <f t="shared" si="2"/>
        <v>3.4134593224245218</v>
      </c>
      <c r="P40" s="9"/>
    </row>
    <row r="41" spans="1:16" ht="15.75">
      <c r="A41" s="29" t="s">
        <v>47</v>
      </c>
      <c r="B41" s="30"/>
      <c r="C41" s="31"/>
      <c r="D41" s="32">
        <f aca="true" t="shared" si="9" ref="D41:M41">SUM(D42:D43)</f>
        <v>1552586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2">SUM(D41:M41)</f>
        <v>1552586</v>
      </c>
      <c r="O41" s="45">
        <f t="shared" si="2"/>
        <v>119.27371898286856</v>
      </c>
      <c r="P41" s="10"/>
    </row>
    <row r="42" spans="1:16" ht="15">
      <c r="A42" s="13"/>
      <c r="B42" s="39">
        <v>354</v>
      </c>
      <c r="C42" s="21" t="s">
        <v>102</v>
      </c>
      <c r="D42" s="46">
        <v>16766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16766</v>
      </c>
      <c r="O42" s="47">
        <f t="shared" si="2"/>
        <v>1.2880079895521241</v>
      </c>
      <c r="P42" s="9"/>
    </row>
    <row r="43" spans="1:16" ht="15">
      <c r="A43" s="13"/>
      <c r="B43" s="39">
        <v>359</v>
      </c>
      <c r="C43" s="21" t="s">
        <v>59</v>
      </c>
      <c r="D43" s="46">
        <v>1535820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1535820</v>
      </c>
      <c r="O43" s="47">
        <f t="shared" si="2"/>
        <v>117.98571099331643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SUM(D45:D49)</f>
        <v>577295</v>
      </c>
      <c r="E44" s="32">
        <f t="shared" si="11"/>
        <v>42408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43960</v>
      </c>
      <c r="J44" s="32">
        <f t="shared" si="11"/>
        <v>0</v>
      </c>
      <c r="K44" s="32">
        <f t="shared" si="11"/>
        <v>858568</v>
      </c>
      <c r="L44" s="32">
        <f t="shared" si="11"/>
        <v>0</v>
      </c>
      <c r="M44" s="32">
        <f t="shared" si="11"/>
        <v>11600</v>
      </c>
      <c r="N44" s="32">
        <f t="shared" si="10"/>
        <v>1533831</v>
      </c>
      <c r="O44" s="45">
        <f t="shared" si="2"/>
        <v>117.83291080894216</v>
      </c>
      <c r="P44" s="10"/>
    </row>
    <row r="45" spans="1:16" ht="15">
      <c r="A45" s="12"/>
      <c r="B45" s="25">
        <v>361.1</v>
      </c>
      <c r="C45" s="20" t="s">
        <v>60</v>
      </c>
      <c r="D45" s="46">
        <v>54209</v>
      </c>
      <c r="E45" s="46">
        <v>9029</v>
      </c>
      <c r="F45" s="46">
        <v>0</v>
      </c>
      <c r="G45" s="46">
        <v>0</v>
      </c>
      <c r="H45" s="46">
        <v>0</v>
      </c>
      <c r="I45" s="46">
        <v>43960</v>
      </c>
      <c r="J45" s="46">
        <v>0</v>
      </c>
      <c r="K45" s="46">
        <v>55165</v>
      </c>
      <c r="L45" s="46">
        <v>0</v>
      </c>
      <c r="M45" s="46">
        <v>11600</v>
      </c>
      <c r="N45" s="46">
        <f t="shared" si="10"/>
        <v>173963</v>
      </c>
      <c r="O45" s="47">
        <f t="shared" si="2"/>
        <v>13.364292847814397</v>
      </c>
      <c r="P45" s="9"/>
    </row>
    <row r="46" spans="1:16" ht="15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281571</v>
      </c>
      <c r="L46" s="46">
        <v>0</v>
      </c>
      <c r="M46" s="46">
        <v>0</v>
      </c>
      <c r="N46" s="46">
        <f t="shared" si="10"/>
        <v>281571</v>
      </c>
      <c r="O46" s="47">
        <f t="shared" si="2"/>
        <v>21.631020972574326</v>
      </c>
      <c r="P46" s="9"/>
    </row>
    <row r="47" spans="1:16" ht="15">
      <c r="A47" s="12"/>
      <c r="B47" s="25">
        <v>362</v>
      </c>
      <c r="C47" s="20" t="s">
        <v>62</v>
      </c>
      <c r="D47" s="46">
        <v>390393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390393</v>
      </c>
      <c r="O47" s="47">
        <f t="shared" si="2"/>
        <v>29.991011753860338</v>
      </c>
      <c r="P47" s="9"/>
    </row>
    <row r="48" spans="1:16" ht="15">
      <c r="A48" s="12"/>
      <c r="B48" s="25">
        <v>368</v>
      </c>
      <c r="C48" s="20" t="s">
        <v>64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521832</v>
      </c>
      <c r="L48" s="46">
        <v>0</v>
      </c>
      <c r="M48" s="46">
        <v>0</v>
      </c>
      <c r="N48" s="46">
        <f t="shared" si="10"/>
        <v>521832</v>
      </c>
      <c r="O48" s="47">
        <f t="shared" si="2"/>
        <v>40.088499654298225</v>
      </c>
      <c r="P48" s="9"/>
    </row>
    <row r="49" spans="1:16" ht="15">
      <c r="A49" s="12"/>
      <c r="B49" s="25">
        <v>369.9</v>
      </c>
      <c r="C49" s="20" t="s">
        <v>65</v>
      </c>
      <c r="D49" s="46">
        <v>132693</v>
      </c>
      <c r="E49" s="46">
        <v>33379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166072</v>
      </c>
      <c r="O49" s="47">
        <f t="shared" si="2"/>
        <v>12.758085580394868</v>
      </c>
      <c r="P49" s="9"/>
    </row>
    <row r="50" spans="1:16" ht="15.75">
      <c r="A50" s="29" t="s">
        <v>48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123989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123989</v>
      </c>
      <c r="O50" s="45">
        <f t="shared" si="2"/>
        <v>9.5251594069294</v>
      </c>
      <c r="P50" s="9"/>
    </row>
    <row r="51" spans="1:16" ht="15.75" thickBot="1">
      <c r="A51" s="12"/>
      <c r="B51" s="25">
        <v>389.7</v>
      </c>
      <c r="C51" s="20" t="s">
        <v>104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123989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123989</v>
      </c>
      <c r="O51" s="47">
        <f t="shared" si="2"/>
        <v>9.5251594069294</v>
      </c>
      <c r="P51" s="9"/>
    </row>
    <row r="52" spans="1:119" ht="16.5" thickBot="1">
      <c r="A52" s="14" t="s">
        <v>57</v>
      </c>
      <c r="B52" s="23"/>
      <c r="C52" s="22"/>
      <c r="D52" s="15">
        <f aca="true" t="shared" si="13" ref="D52:M52">SUM(D5,D12,D21,D31,D41,D44,D50)</f>
        <v>12626118</v>
      </c>
      <c r="E52" s="15">
        <f t="shared" si="13"/>
        <v>343387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3890430</v>
      </c>
      <c r="J52" s="15">
        <f t="shared" si="13"/>
        <v>0</v>
      </c>
      <c r="K52" s="15">
        <f t="shared" si="13"/>
        <v>858568</v>
      </c>
      <c r="L52" s="15">
        <f t="shared" si="13"/>
        <v>0</v>
      </c>
      <c r="M52" s="15">
        <f t="shared" si="13"/>
        <v>1901579</v>
      </c>
      <c r="N52" s="15">
        <f t="shared" si="10"/>
        <v>19620082</v>
      </c>
      <c r="O52" s="38">
        <f t="shared" si="2"/>
        <v>1507.2660367212106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115</v>
      </c>
      <c r="M54" s="51"/>
      <c r="N54" s="51"/>
      <c r="O54" s="43">
        <v>13017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83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3360759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3360759</v>
      </c>
      <c r="O5" s="33">
        <f aca="true" t="shared" si="2" ref="O5:O36">(N5/O$56)</f>
        <v>261.9045355361596</v>
      </c>
      <c r="P5" s="6"/>
    </row>
    <row r="6" spans="1:16" ht="15">
      <c r="A6" s="12"/>
      <c r="B6" s="25">
        <v>311</v>
      </c>
      <c r="C6" s="20" t="s">
        <v>2</v>
      </c>
      <c r="D6" s="46">
        <v>1863171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1863171</v>
      </c>
      <c r="O6" s="47">
        <f t="shared" si="2"/>
        <v>145.19724127182045</v>
      </c>
      <c r="P6" s="9"/>
    </row>
    <row r="7" spans="1:16" ht="15">
      <c r="A7" s="12"/>
      <c r="B7" s="25">
        <v>312.1</v>
      </c>
      <c r="C7" s="20" t="s">
        <v>10</v>
      </c>
      <c r="D7" s="46">
        <v>415612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415612</v>
      </c>
      <c r="O7" s="47">
        <f t="shared" si="2"/>
        <v>32.38871571072319</v>
      </c>
      <c r="P7" s="9"/>
    </row>
    <row r="8" spans="1:16" ht="15">
      <c r="A8" s="12"/>
      <c r="B8" s="25">
        <v>312.41</v>
      </c>
      <c r="C8" s="20" t="s">
        <v>12</v>
      </c>
      <c r="D8" s="46">
        <v>174558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174558</v>
      </c>
      <c r="O8" s="47">
        <f t="shared" si="2"/>
        <v>13.603335411471322</v>
      </c>
      <c r="P8" s="9"/>
    </row>
    <row r="9" spans="1:16" ht="15">
      <c r="A9" s="12"/>
      <c r="B9" s="25">
        <v>312.42</v>
      </c>
      <c r="C9" s="20" t="s">
        <v>11</v>
      </c>
      <c r="D9" s="46">
        <v>67388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67388</v>
      </c>
      <c r="O9" s="47">
        <f t="shared" si="2"/>
        <v>5.251558603491272</v>
      </c>
      <c r="P9" s="9"/>
    </row>
    <row r="10" spans="1:16" ht="15">
      <c r="A10" s="12"/>
      <c r="B10" s="25">
        <v>314.1</v>
      </c>
      <c r="C10" s="20" t="s">
        <v>13</v>
      </c>
      <c r="D10" s="46">
        <v>802840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802840</v>
      </c>
      <c r="O10" s="47">
        <f t="shared" si="2"/>
        <v>62.56546134663342</v>
      </c>
      <c r="P10" s="9"/>
    </row>
    <row r="11" spans="1:16" ht="15">
      <c r="A11" s="12"/>
      <c r="B11" s="25">
        <v>314.4</v>
      </c>
      <c r="C11" s="20" t="s">
        <v>88</v>
      </c>
      <c r="D11" s="46">
        <v>37190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37190</v>
      </c>
      <c r="O11" s="47">
        <f t="shared" si="2"/>
        <v>2.89822319201995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1571427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1571427</v>
      </c>
      <c r="O12" s="45">
        <f t="shared" si="2"/>
        <v>122.46158042394015</v>
      </c>
      <c r="P12" s="10"/>
    </row>
    <row r="13" spans="1:16" ht="15">
      <c r="A13" s="12"/>
      <c r="B13" s="25">
        <v>322</v>
      </c>
      <c r="C13" s="20" t="s">
        <v>0</v>
      </c>
      <c r="D13" s="46">
        <v>332229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332229</v>
      </c>
      <c r="O13" s="47">
        <f t="shared" si="2"/>
        <v>25.89066396508728</v>
      </c>
      <c r="P13" s="9"/>
    </row>
    <row r="14" spans="1:16" ht="15">
      <c r="A14" s="12"/>
      <c r="B14" s="25">
        <v>323.1</v>
      </c>
      <c r="C14" s="20" t="s">
        <v>17</v>
      </c>
      <c r="D14" s="46">
        <v>608833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608833</v>
      </c>
      <c r="O14" s="47">
        <f t="shared" si="2"/>
        <v>47.446461970074814</v>
      </c>
      <c r="P14" s="9"/>
    </row>
    <row r="15" spans="1:16" ht="15">
      <c r="A15" s="12"/>
      <c r="B15" s="25">
        <v>323.2</v>
      </c>
      <c r="C15" s="20" t="s">
        <v>85</v>
      </c>
      <c r="D15" s="46">
        <v>219444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219444</v>
      </c>
      <c r="O15" s="47">
        <f t="shared" si="2"/>
        <v>17.101309226932667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7.793017456359102</v>
      </c>
      <c r="P16" s="9"/>
    </row>
    <row r="17" spans="1:16" ht="15">
      <c r="A17" s="12"/>
      <c r="B17" s="25">
        <v>324.12</v>
      </c>
      <c r="C17" s="20" t="s">
        <v>20</v>
      </c>
      <c r="D17" s="46">
        <v>9048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9048</v>
      </c>
      <c r="O17" s="47">
        <f t="shared" si="2"/>
        <v>0.7051122194513716</v>
      </c>
      <c r="P17" s="9"/>
    </row>
    <row r="18" spans="1:16" ht="15">
      <c r="A18" s="12"/>
      <c r="B18" s="25">
        <v>324.22</v>
      </c>
      <c r="C18" s="20" t="s">
        <v>22</v>
      </c>
      <c r="D18" s="46">
        <v>156456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156456</v>
      </c>
      <c r="O18" s="47">
        <f t="shared" si="2"/>
        <v>12.192643391521196</v>
      </c>
      <c r="P18" s="9"/>
    </row>
    <row r="19" spans="1:16" ht="15">
      <c r="A19" s="12"/>
      <c r="B19" s="25">
        <v>324.62</v>
      </c>
      <c r="C19" s="20" t="s">
        <v>24</v>
      </c>
      <c r="D19" s="46">
        <v>9718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9718</v>
      </c>
      <c r="O19" s="47">
        <f t="shared" si="2"/>
        <v>0.7573254364089775</v>
      </c>
      <c r="P19" s="9"/>
    </row>
    <row r="20" spans="1:16" ht="15">
      <c r="A20" s="12"/>
      <c r="B20" s="25">
        <v>329</v>
      </c>
      <c r="C20" s="20" t="s">
        <v>25</v>
      </c>
      <c r="D20" s="46">
        <v>135699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2">SUM(D20:M20)</f>
        <v>135699</v>
      </c>
      <c r="O20" s="47">
        <f t="shared" si="2"/>
        <v>10.575046758104738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SUM(D22:D31)</f>
        <v>1409744</v>
      </c>
      <c r="E21" s="32">
        <f t="shared" si="6"/>
        <v>151715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1699705</v>
      </c>
      <c r="N21" s="44">
        <f t="shared" si="5"/>
        <v>3261164</v>
      </c>
      <c r="O21" s="45">
        <f t="shared" si="2"/>
        <v>254.14307980049875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64908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64908</v>
      </c>
      <c r="O22" s="47">
        <f t="shared" si="2"/>
        <v>5.058291770573566</v>
      </c>
      <c r="P22" s="9"/>
    </row>
    <row r="23" spans="1:16" ht="15">
      <c r="A23" s="12"/>
      <c r="B23" s="25">
        <v>331.9</v>
      </c>
      <c r="C23" s="20" t="s">
        <v>29</v>
      </c>
      <c r="D23" s="46">
        <v>0</v>
      </c>
      <c r="E23" s="46">
        <v>-22256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-22256</v>
      </c>
      <c r="O23" s="47">
        <f t="shared" si="2"/>
        <v>-1.7344139650872819</v>
      </c>
      <c r="P23" s="9"/>
    </row>
    <row r="24" spans="1:16" ht="15">
      <c r="A24" s="12"/>
      <c r="B24" s="25">
        <v>334.2</v>
      </c>
      <c r="C24" s="20" t="s">
        <v>31</v>
      </c>
      <c r="D24" s="46">
        <v>0</v>
      </c>
      <c r="E24" s="46">
        <v>28938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28938</v>
      </c>
      <c r="O24" s="47">
        <f t="shared" si="2"/>
        <v>2.255143391521197</v>
      </c>
      <c r="P24" s="9"/>
    </row>
    <row r="25" spans="1:16" ht="15">
      <c r="A25" s="12"/>
      <c r="B25" s="25">
        <v>334.31</v>
      </c>
      <c r="C25" s="20" t="s">
        <v>78</v>
      </c>
      <c r="D25" s="46">
        <v>0</v>
      </c>
      <c r="E25" s="46">
        <v>63291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63291</v>
      </c>
      <c r="O25" s="47">
        <f t="shared" si="2"/>
        <v>4.93227867830424</v>
      </c>
      <c r="P25" s="9"/>
    </row>
    <row r="26" spans="1:16" ht="15">
      <c r="A26" s="12"/>
      <c r="B26" s="25">
        <v>334.39</v>
      </c>
      <c r="C26" s="20" t="s">
        <v>36</v>
      </c>
      <c r="D26" s="46">
        <v>0</v>
      </c>
      <c r="E26" s="46">
        <v>14334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14334</v>
      </c>
      <c r="O26" s="47">
        <f t="shared" si="2"/>
        <v>1.1170511221945136</v>
      </c>
      <c r="P26" s="9"/>
    </row>
    <row r="27" spans="1:16" ht="15">
      <c r="A27" s="12"/>
      <c r="B27" s="25">
        <v>335.12</v>
      </c>
      <c r="C27" s="20" t="s">
        <v>98</v>
      </c>
      <c r="D27" s="46">
        <v>336926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336926</v>
      </c>
      <c r="O27" s="47">
        <f t="shared" si="2"/>
        <v>26.25670199501247</v>
      </c>
      <c r="P27" s="9"/>
    </row>
    <row r="28" spans="1:16" ht="15">
      <c r="A28" s="12"/>
      <c r="B28" s="25">
        <v>335.18</v>
      </c>
      <c r="C28" s="20" t="s">
        <v>99</v>
      </c>
      <c r="D28" s="46">
        <v>955521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955521</v>
      </c>
      <c r="O28" s="47">
        <f t="shared" si="2"/>
        <v>74.46391832917706</v>
      </c>
      <c r="P28" s="9"/>
    </row>
    <row r="29" spans="1:16" ht="15">
      <c r="A29" s="12"/>
      <c r="B29" s="25">
        <v>335.9</v>
      </c>
      <c r="C29" s="20" t="s">
        <v>39</v>
      </c>
      <c r="D29" s="46">
        <v>117297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117297</v>
      </c>
      <c r="O29" s="47">
        <f t="shared" si="2"/>
        <v>9.140975685785536</v>
      </c>
      <c r="P29" s="9"/>
    </row>
    <row r="30" spans="1:16" ht="15">
      <c r="A30" s="12"/>
      <c r="B30" s="25">
        <v>337.2</v>
      </c>
      <c r="C30" s="20" t="s">
        <v>40</v>
      </c>
      <c r="D30" s="46">
        <v>0</v>
      </c>
      <c r="E30" s="46">
        <v>2500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2500</v>
      </c>
      <c r="O30" s="47">
        <f t="shared" si="2"/>
        <v>0.19482543640897756</v>
      </c>
      <c r="P30" s="9"/>
    </row>
    <row r="31" spans="1:16" ht="15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1699705</v>
      </c>
      <c r="N31" s="46">
        <f t="shared" si="5"/>
        <v>1699705</v>
      </c>
      <c r="O31" s="47">
        <f t="shared" si="2"/>
        <v>132.4583073566085</v>
      </c>
      <c r="P31" s="9"/>
    </row>
    <row r="32" spans="1:16" ht="15.75">
      <c r="A32" s="29" t="s">
        <v>46</v>
      </c>
      <c r="B32" s="30"/>
      <c r="C32" s="31"/>
      <c r="D32" s="32">
        <f aca="true" t="shared" si="7" ref="D32:M32">SUM(D33:D41)</f>
        <v>3519587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3679482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7199069</v>
      </c>
      <c r="O32" s="45">
        <f t="shared" si="2"/>
        <v>561.0247038653366</v>
      </c>
      <c r="P32" s="10"/>
    </row>
    <row r="33" spans="1:16" ht="15">
      <c r="A33" s="12"/>
      <c r="B33" s="25">
        <v>341.3</v>
      </c>
      <c r="C33" s="20" t="s">
        <v>100</v>
      </c>
      <c r="D33" s="46">
        <v>136171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136171</v>
      </c>
      <c r="O33" s="47">
        <f t="shared" si="2"/>
        <v>10.611829800498754</v>
      </c>
      <c r="P33" s="9"/>
    </row>
    <row r="34" spans="1:16" ht="15">
      <c r="A34" s="12"/>
      <c r="B34" s="25">
        <v>341.9</v>
      </c>
      <c r="C34" s="20" t="s">
        <v>101</v>
      </c>
      <c r="D34" s="46">
        <v>9357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9357</v>
      </c>
      <c r="O34" s="47">
        <f t="shared" si="2"/>
        <v>0.7291926433915212</v>
      </c>
      <c r="P34" s="9"/>
    </row>
    <row r="35" spans="1:16" ht="15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1138696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1138696</v>
      </c>
      <c r="O35" s="47">
        <f t="shared" si="2"/>
        <v>88.73877805486285</v>
      </c>
      <c r="P35" s="9"/>
    </row>
    <row r="36" spans="1:16" ht="15">
      <c r="A36" s="12"/>
      <c r="B36" s="25">
        <v>343.4</v>
      </c>
      <c r="C36" s="20" t="s">
        <v>51</v>
      </c>
      <c r="D36" s="46">
        <v>2494257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2494257</v>
      </c>
      <c r="O36" s="47">
        <f t="shared" si="2"/>
        <v>194.37788341645884</v>
      </c>
      <c r="P36" s="9"/>
    </row>
    <row r="37" spans="1:16" ht="15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2334825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2334825</v>
      </c>
      <c r="O37" s="47">
        <f aca="true" t="shared" si="9" ref="O37:O54">(N37/O$56)</f>
        <v>181.9533198254364</v>
      </c>
      <c r="P37" s="9"/>
    </row>
    <row r="38" spans="1:16" ht="15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205961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205961</v>
      </c>
      <c r="O38" s="47">
        <f t="shared" si="9"/>
        <v>16.05057668329177</v>
      </c>
      <c r="P38" s="9"/>
    </row>
    <row r="39" spans="1:16" ht="15">
      <c r="A39" s="12"/>
      <c r="B39" s="25">
        <v>345.1</v>
      </c>
      <c r="C39" s="20" t="s">
        <v>81</v>
      </c>
      <c r="D39" s="46">
        <v>830279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830279</v>
      </c>
      <c r="O39" s="47">
        <f t="shared" si="9"/>
        <v>64.70378740648378</v>
      </c>
      <c r="P39" s="9"/>
    </row>
    <row r="40" spans="1:16" ht="15">
      <c r="A40" s="12"/>
      <c r="B40" s="25">
        <v>345.9</v>
      </c>
      <c r="C40" s="20" t="s">
        <v>54</v>
      </c>
      <c r="D40" s="46">
        <v>20002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20002</v>
      </c>
      <c r="O40" s="47">
        <f t="shared" si="9"/>
        <v>1.5587593516209477</v>
      </c>
      <c r="P40" s="9"/>
    </row>
    <row r="41" spans="1:16" ht="15">
      <c r="A41" s="12"/>
      <c r="B41" s="25">
        <v>347.2</v>
      </c>
      <c r="C41" s="20" t="s">
        <v>55</v>
      </c>
      <c r="D41" s="46">
        <v>29521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29521</v>
      </c>
      <c r="O41" s="47">
        <f t="shared" si="9"/>
        <v>2.3005766832917707</v>
      </c>
      <c r="P41" s="9"/>
    </row>
    <row r="42" spans="1:16" ht="15.75">
      <c r="A42" s="29" t="s">
        <v>47</v>
      </c>
      <c r="B42" s="30"/>
      <c r="C42" s="31"/>
      <c r="D42" s="32">
        <f aca="true" t="shared" si="10" ref="D42:M42">SUM(D43:D44)</f>
        <v>1493110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4">SUM(D42:M42)</f>
        <v>1493110</v>
      </c>
      <c r="O42" s="45">
        <f t="shared" si="9"/>
        <v>116.3583229426434</v>
      </c>
      <c r="P42" s="10"/>
    </row>
    <row r="43" spans="1:16" ht="15">
      <c r="A43" s="13"/>
      <c r="B43" s="39">
        <v>354</v>
      </c>
      <c r="C43" s="21" t="s">
        <v>102</v>
      </c>
      <c r="D43" s="46">
        <v>22050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22050</v>
      </c>
      <c r="O43" s="47">
        <f t="shared" si="9"/>
        <v>1.718360349127182</v>
      </c>
      <c r="P43" s="9"/>
    </row>
    <row r="44" spans="1:16" ht="15">
      <c r="A44" s="13"/>
      <c r="B44" s="39">
        <v>359</v>
      </c>
      <c r="C44" s="21" t="s">
        <v>59</v>
      </c>
      <c r="D44" s="46">
        <v>1471060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1471060</v>
      </c>
      <c r="O44" s="47">
        <f t="shared" si="9"/>
        <v>114.63996259351622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SUM(D46:D51)</f>
        <v>808914</v>
      </c>
      <c r="E45" s="32">
        <f t="shared" si="12"/>
        <v>17353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46173</v>
      </c>
      <c r="J45" s="32">
        <f t="shared" si="12"/>
        <v>0</v>
      </c>
      <c r="K45" s="32">
        <f t="shared" si="12"/>
        <v>744242</v>
      </c>
      <c r="L45" s="32">
        <f t="shared" si="12"/>
        <v>0</v>
      </c>
      <c r="M45" s="32">
        <f t="shared" si="12"/>
        <v>1260</v>
      </c>
      <c r="N45" s="32">
        <f t="shared" si="11"/>
        <v>1617942</v>
      </c>
      <c r="O45" s="45">
        <f t="shared" si="9"/>
        <v>126.08650249376558</v>
      </c>
      <c r="P45" s="10"/>
    </row>
    <row r="46" spans="1:16" ht="15">
      <c r="A46" s="12"/>
      <c r="B46" s="25">
        <v>361.1</v>
      </c>
      <c r="C46" s="20" t="s">
        <v>60</v>
      </c>
      <c r="D46" s="46">
        <v>40362</v>
      </c>
      <c r="E46" s="46">
        <v>8481</v>
      </c>
      <c r="F46" s="46">
        <v>0</v>
      </c>
      <c r="G46" s="46">
        <v>0</v>
      </c>
      <c r="H46" s="46">
        <v>0</v>
      </c>
      <c r="I46" s="46">
        <v>46173</v>
      </c>
      <c r="J46" s="46">
        <v>0</v>
      </c>
      <c r="K46" s="46">
        <v>55063</v>
      </c>
      <c r="L46" s="46">
        <v>0</v>
      </c>
      <c r="M46" s="46">
        <v>1260</v>
      </c>
      <c r="N46" s="46">
        <f t="shared" si="11"/>
        <v>151339</v>
      </c>
      <c r="O46" s="47">
        <f t="shared" si="9"/>
        <v>11.793874688279303</v>
      </c>
      <c r="P46" s="9"/>
    </row>
    <row r="47" spans="1:16" ht="15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182546</v>
      </c>
      <c r="L47" s="46">
        <v>0</v>
      </c>
      <c r="M47" s="46">
        <v>0</v>
      </c>
      <c r="N47" s="46">
        <f t="shared" si="11"/>
        <v>182546</v>
      </c>
      <c r="O47" s="47">
        <f t="shared" si="9"/>
        <v>14.225841645885287</v>
      </c>
      <c r="P47" s="9"/>
    </row>
    <row r="48" spans="1:16" ht="15">
      <c r="A48" s="12"/>
      <c r="B48" s="25">
        <v>362</v>
      </c>
      <c r="C48" s="20" t="s">
        <v>62</v>
      </c>
      <c r="D48" s="46">
        <v>223790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223790</v>
      </c>
      <c r="O48" s="47">
        <f t="shared" si="9"/>
        <v>17.439993765586035</v>
      </c>
      <c r="P48" s="9"/>
    </row>
    <row r="49" spans="1:16" ht="15">
      <c r="A49" s="12"/>
      <c r="B49" s="25">
        <v>368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506633</v>
      </c>
      <c r="L49" s="46">
        <v>0</v>
      </c>
      <c r="M49" s="46">
        <v>0</v>
      </c>
      <c r="N49" s="46">
        <f t="shared" si="11"/>
        <v>506633</v>
      </c>
      <c r="O49" s="47">
        <f t="shared" si="9"/>
        <v>39.48199812967581</v>
      </c>
      <c r="P49" s="9"/>
    </row>
    <row r="50" spans="1:16" ht="15">
      <c r="A50" s="12"/>
      <c r="B50" s="25">
        <v>369.3</v>
      </c>
      <c r="C50" s="20" t="s">
        <v>112</v>
      </c>
      <c r="D50" s="46">
        <v>411015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411015</v>
      </c>
      <c r="O50" s="47">
        <f t="shared" si="9"/>
        <v>32.03047069825436</v>
      </c>
      <c r="P50" s="9"/>
    </row>
    <row r="51" spans="1:16" ht="15">
      <c r="A51" s="12"/>
      <c r="B51" s="25">
        <v>369.9</v>
      </c>
      <c r="C51" s="20" t="s">
        <v>65</v>
      </c>
      <c r="D51" s="46">
        <v>133747</v>
      </c>
      <c r="E51" s="46">
        <v>8872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142619</v>
      </c>
      <c r="O51" s="47">
        <f t="shared" si="9"/>
        <v>11.114323566084789</v>
      </c>
      <c r="P51" s="9"/>
    </row>
    <row r="52" spans="1:16" ht="15.75">
      <c r="A52" s="29" t="s">
        <v>48</v>
      </c>
      <c r="B52" s="30"/>
      <c r="C52" s="31"/>
      <c r="D52" s="32">
        <f aca="true" t="shared" si="13" ref="D52:M52">SUM(D53:D53)</f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456313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456313</v>
      </c>
      <c r="O52" s="45">
        <f t="shared" si="9"/>
        <v>35.56055174563591</v>
      </c>
      <c r="P52" s="9"/>
    </row>
    <row r="53" spans="1:16" ht="15.75" thickBot="1">
      <c r="A53" s="12"/>
      <c r="B53" s="25">
        <v>389.7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456313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456313</v>
      </c>
      <c r="O53" s="47">
        <f t="shared" si="9"/>
        <v>35.56055174563591</v>
      </c>
      <c r="P53" s="9"/>
    </row>
    <row r="54" spans="1:119" ht="16.5" thickBot="1">
      <c r="A54" s="14" t="s">
        <v>57</v>
      </c>
      <c r="B54" s="23"/>
      <c r="C54" s="22"/>
      <c r="D54" s="15">
        <f aca="true" t="shared" si="14" ref="D54:M54">SUM(D5,D12,D21,D32,D42,D45,D52)</f>
        <v>12163541</v>
      </c>
      <c r="E54" s="15">
        <f t="shared" si="14"/>
        <v>169068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4181968</v>
      </c>
      <c r="J54" s="15">
        <f t="shared" si="14"/>
        <v>0</v>
      </c>
      <c r="K54" s="15">
        <f t="shared" si="14"/>
        <v>744242</v>
      </c>
      <c r="L54" s="15">
        <f t="shared" si="14"/>
        <v>0</v>
      </c>
      <c r="M54" s="15">
        <f t="shared" si="14"/>
        <v>1700965</v>
      </c>
      <c r="N54" s="15">
        <f t="shared" si="11"/>
        <v>18959784</v>
      </c>
      <c r="O54" s="38">
        <f t="shared" si="9"/>
        <v>1477.53927680798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113</v>
      </c>
      <c r="M56" s="51"/>
      <c r="N56" s="51"/>
      <c r="O56" s="43">
        <v>12832</v>
      </c>
    </row>
    <row r="57" spans="1:15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5" ht="15.75" customHeight="1" thickBot="1">
      <c r="A58" s="55" t="s">
        <v>83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3523065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3523065</v>
      </c>
      <c r="O5" s="33">
        <f aca="true" t="shared" si="2" ref="O5:O36">(N5/O$56)</f>
        <v>280.1196628766796</v>
      </c>
      <c r="P5" s="6"/>
    </row>
    <row r="6" spans="1:16" ht="15">
      <c r="A6" s="12"/>
      <c r="B6" s="25">
        <v>311</v>
      </c>
      <c r="C6" s="20" t="s">
        <v>2</v>
      </c>
      <c r="D6" s="46">
        <v>1981186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1981186</v>
      </c>
      <c r="O6" s="47">
        <f t="shared" si="2"/>
        <v>157.5245289019639</v>
      </c>
      <c r="P6" s="9"/>
    </row>
    <row r="7" spans="1:16" ht="15">
      <c r="A7" s="12"/>
      <c r="B7" s="25">
        <v>312.1</v>
      </c>
      <c r="C7" s="20" t="s">
        <v>10</v>
      </c>
      <c r="D7" s="46">
        <v>477906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477906</v>
      </c>
      <c r="O7" s="47">
        <f t="shared" si="2"/>
        <v>37.998409795658745</v>
      </c>
      <c r="P7" s="9"/>
    </row>
    <row r="8" spans="1:16" ht="15">
      <c r="A8" s="12"/>
      <c r="B8" s="25">
        <v>312.41</v>
      </c>
      <c r="C8" s="20" t="s">
        <v>12</v>
      </c>
      <c r="D8" s="46">
        <v>176297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176297</v>
      </c>
      <c r="O8" s="47">
        <f t="shared" si="2"/>
        <v>14.017412737536773</v>
      </c>
      <c r="P8" s="9"/>
    </row>
    <row r="9" spans="1:16" ht="15">
      <c r="A9" s="12"/>
      <c r="B9" s="25">
        <v>312.42</v>
      </c>
      <c r="C9" s="20" t="s">
        <v>11</v>
      </c>
      <c r="D9" s="46">
        <v>67619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67619</v>
      </c>
      <c r="O9" s="47">
        <f t="shared" si="2"/>
        <v>5.376401367575734</v>
      </c>
      <c r="P9" s="9"/>
    </row>
    <row r="10" spans="1:16" ht="15">
      <c r="A10" s="12"/>
      <c r="B10" s="25">
        <v>314.1</v>
      </c>
      <c r="C10" s="20" t="s">
        <v>13</v>
      </c>
      <c r="D10" s="46">
        <v>777178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777178</v>
      </c>
      <c r="O10" s="47">
        <f t="shared" si="2"/>
        <v>61.79359147650473</v>
      </c>
      <c r="P10" s="9"/>
    </row>
    <row r="11" spans="1:16" ht="15">
      <c r="A11" s="12"/>
      <c r="B11" s="25">
        <v>314.4</v>
      </c>
      <c r="C11" s="20" t="s">
        <v>88</v>
      </c>
      <c r="D11" s="46">
        <v>42879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42879</v>
      </c>
      <c r="O11" s="47">
        <f t="shared" si="2"/>
        <v>3.409318597439771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1410365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1410365</v>
      </c>
      <c r="O12" s="45">
        <f t="shared" si="2"/>
        <v>112.1384272879065</v>
      </c>
      <c r="P12" s="10"/>
    </row>
    <row r="13" spans="1:16" ht="15">
      <c r="A13" s="12"/>
      <c r="B13" s="25">
        <v>322</v>
      </c>
      <c r="C13" s="20" t="s">
        <v>0</v>
      </c>
      <c r="D13" s="46">
        <v>199786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199786</v>
      </c>
      <c r="O13" s="47">
        <f t="shared" si="2"/>
        <v>15.885028226127057</v>
      </c>
      <c r="P13" s="9"/>
    </row>
    <row r="14" spans="1:16" ht="15">
      <c r="A14" s="12"/>
      <c r="B14" s="25">
        <v>323.1</v>
      </c>
      <c r="C14" s="20" t="s">
        <v>17</v>
      </c>
      <c r="D14" s="46">
        <v>612573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612573</v>
      </c>
      <c r="O14" s="47">
        <f t="shared" si="2"/>
        <v>48.7058121968673</v>
      </c>
      <c r="P14" s="9"/>
    </row>
    <row r="15" spans="1:16" ht="15">
      <c r="A15" s="12"/>
      <c r="B15" s="25">
        <v>323.2</v>
      </c>
      <c r="C15" s="20" t="s">
        <v>85</v>
      </c>
      <c r="D15" s="46">
        <v>232298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232298</v>
      </c>
      <c r="O15" s="47">
        <f t="shared" si="2"/>
        <v>18.47006440327582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7.951021706289258</v>
      </c>
      <c r="P16" s="9"/>
    </row>
    <row r="17" spans="1:16" ht="15">
      <c r="A17" s="12"/>
      <c r="B17" s="25">
        <v>324.12</v>
      </c>
      <c r="C17" s="20" t="s">
        <v>20</v>
      </c>
      <c r="D17" s="46">
        <v>9166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9166</v>
      </c>
      <c r="O17" s="47">
        <f t="shared" si="2"/>
        <v>0.7287906495984734</v>
      </c>
      <c r="P17" s="9"/>
    </row>
    <row r="18" spans="1:16" ht="15">
      <c r="A18" s="12"/>
      <c r="B18" s="25">
        <v>324.22</v>
      </c>
      <c r="C18" s="20" t="s">
        <v>22</v>
      </c>
      <c r="D18" s="46">
        <v>123418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123418</v>
      </c>
      <c r="O18" s="47">
        <f t="shared" si="2"/>
        <v>9.812991969468076</v>
      </c>
      <c r="P18" s="9"/>
    </row>
    <row r="19" spans="1:16" ht="15">
      <c r="A19" s="12"/>
      <c r="B19" s="25">
        <v>324.62</v>
      </c>
      <c r="C19" s="20" t="s">
        <v>24</v>
      </c>
      <c r="D19" s="46">
        <v>8910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8910</v>
      </c>
      <c r="O19" s="47">
        <f t="shared" si="2"/>
        <v>0.7084360340303729</v>
      </c>
      <c r="P19" s="9"/>
    </row>
    <row r="20" spans="1:16" ht="15">
      <c r="A20" s="12"/>
      <c r="B20" s="25">
        <v>329</v>
      </c>
      <c r="C20" s="20" t="s">
        <v>25</v>
      </c>
      <c r="D20" s="46">
        <v>124214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2">SUM(D20:M20)</f>
        <v>124214</v>
      </c>
      <c r="O20" s="47">
        <f t="shared" si="2"/>
        <v>9.876282102250139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SUM(D22:D31)</f>
        <v>1343375</v>
      </c>
      <c r="E21" s="32">
        <f t="shared" si="6"/>
        <v>544170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1565348</v>
      </c>
      <c r="N21" s="44">
        <f t="shared" si="5"/>
        <v>3452893</v>
      </c>
      <c r="O21" s="45">
        <f t="shared" si="2"/>
        <v>274.5402719249424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88613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88613</v>
      </c>
      <c r="O22" s="47">
        <f t="shared" si="2"/>
        <v>7.045638864594101</v>
      </c>
      <c r="P22" s="9"/>
    </row>
    <row r="23" spans="1:16" ht="15">
      <c r="A23" s="12"/>
      <c r="B23" s="25">
        <v>331.39</v>
      </c>
      <c r="C23" s="20" t="s">
        <v>33</v>
      </c>
      <c r="D23" s="46">
        <v>0</v>
      </c>
      <c r="E23" s="46">
        <v>237844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237844</v>
      </c>
      <c r="O23" s="47">
        <f t="shared" si="2"/>
        <v>18.911028067106624</v>
      </c>
      <c r="P23" s="9"/>
    </row>
    <row r="24" spans="1:16" ht="15">
      <c r="A24" s="12"/>
      <c r="B24" s="25">
        <v>331.9</v>
      </c>
      <c r="C24" s="20" t="s">
        <v>29</v>
      </c>
      <c r="D24" s="46">
        <v>0</v>
      </c>
      <c r="E24" s="46">
        <v>2511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2511</v>
      </c>
      <c r="O24" s="47">
        <f t="shared" si="2"/>
        <v>0.19965015504492328</v>
      </c>
      <c r="P24" s="9"/>
    </row>
    <row r="25" spans="1:16" ht="15">
      <c r="A25" s="12"/>
      <c r="B25" s="25">
        <v>334.2</v>
      </c>
      <c r="C25" s="20" t="s">
        <v>31</v>
      </c>
      <c r="D25" s="46">
        <v>0</v>
      </c>
      <c r="E25" s="46">
        <v>31720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31720</v>
      </c>
      <c r="O25" s="47">
        <f t="shared" si="2"/>
        <v>2.5220640852349527</v>
      </c>
      <c r="P25" s="9"/>
    </row>
    <row r="26" spans="1:16" ht="15">
      <c r="A26" s="12"/>
      <c r="B26" s="25">
        <v>334.31</v>
      </c>
      <c r="C26" s="20" t="s">
        <v>78</v>
      </c>
      <c r="D26" s="46">
        <v>0</v>
      </c>
      <c r="E26" s="46">
        <v>168089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168089</v>
      </c>
      <c r="O26" s="47">
        <f t="shared" si="2"/>
        <v>13.364792875884552</v>
      </c>
      <c r="P26" s="9"/>
    </row>
    <row r="27" spans="1:16" ht="15">
      <c r="A27" s="12"/>
      <c r="B27" s="25">
        <v>334.39</v>
      </c>
      <c r="C27" s="20" t="s">
        <v>36</v>
      </c>
      <c r="D27" s="46">
        <v>0</v>
      </c>
      <c r="E27" s="46">
        <v>15393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15393</v>
      </c>
      <c r="O27" s="47">
        <f t="shared" si="2"/>
        <v>1.2239007712491055</v>
      </c>
      <c r="P27" s="9"/>
    </row>
    <row r="28" spans="1:16" ht="15">
      <c r="A28" s="12"/>
      <c r="B28" s="25">
        <v>335.12</v>
      </c>
      <c r="C28" s="20" t="s">
        <v>98</v>
      </c>
      <c r="D28" s="46">
        <v>314056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314056</v>
      </c>
      <c r="O28" s="47">
        <f t="shared" si="2"/>
        <v>24.97066072990379</v>
      </c>
      <c r="P28" s="9"/>
    </row>
    <row r="29" spans="1:16" ht="15">
      <c r="A29" s="12"/>
      <c r="B29" s="25">
        <v>335.18</v>
      </c>
      <c r="C29" s="20" t="s">
        <v>99</v>
      </c>
      <c r="D29" s="46">
        <v>918357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918357</v>
      </c>
      <c r="O29" s="47">
        <f t="shared" si="2"/>
        <v>73.01876441122684</v>
      </c>
      <c r="P29" s="9"/>
    </row>
    <row r="30" spans="1:16" ht="15">
      <c r="A30" s="12"/>
      <c r="B30" s="25">
        <v>335.9</v>
      </c>
      <c r="C30" s="20" t="s">
        <v>39</v>
      </c>
      <c r="D30" s="46">
        <v>110962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110962</v>
      </c>
      <c r="O30" s="47">
        <f t="shared" si="2"/>
        <v>8.822612705732686</v>
      </c>
      <c r="P30" s="9"/>
    </row>
    <row r="31" spans="1:16" ht="15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1565348</v>
      </c>
      <c r="N31" s="46">
        <f t="shared" si="5"/>
        <v>1565348</v>
      </c>
      <c r="O31" s="47">
        <f t="shared" si="2"/>
        <v>124.46115925896477</v>
      </c>
      <c r="P31" s="9"/>
    </row>
    <row r="32" spans="1:16" ht="15.75">
      <c r="A32" s="29" t="s">
        <v>46</v>
      </c>
      <c r="B32" s="30"/>
      <c r="C32" s="31"/>
      <c r="D32" s="32">
        <f aca="true" t="shared" si="7" ref="D32:M32">SUM(D33:D41)</f>
        <v>3200460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3066695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6267155</v>
      </c>
      <c r="O32" s="45">
        <f t="shared" si="2"/>
        <v>498.30285441679257</v>
      </c>
      <c r="P32" s="10"/>
    </row>
    <row r="33" spans="1:16" ht="15">
      <c r="A33" s="12"/>
      <c r="B33" s="25">
        <v>341.3</v>
      </c>
      <c r="C33" s="20" t="s">
        <v>100</v>
      </c>
      <c r="D33" s="46">
        <v>81190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81190</v>
      </c>
      <c r="O33" s="47">
        <f t="shared" si="2"/>
        <v>6.4554345233362485</v>
      </c>
      <c r="P33" s="9"/>
    </row>
    <row r="34" spans="1:16" ht="15">
      <c r="A34" s="12"/>
      <c r="B34" s="25">
        <v>341.9</v>
      </c>
      <c r="C34" s="20" t="s">
        <v>101</v>
      </c>
      <c r="D34" s="46">
        <v>3325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3325</v>
      </c>
      <c r="O34" s="47">
        <f t="shared" si="2"/>
        <v>0.26437147173411785</v>
      </c>
      <c r="P34" s="9"/>
    </row>
    <row r="35" spans="1:16" ht="15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1080954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1080954</v>
      </c>
      <c r="O35" s="47">
        <f t="shared" si="2"/>
        <v>85.94688717500199</v>
      </c>
      <c r="P35" s="9"/>
    </row>
    <row r="36" spans="1:16" ht="15">
      <c r="A36" s="12"/>
      <c r="B36" s="25">
        <v>343.4</v>
      </c>
      <c r="C36" s="20" t="s">
        <v>51</v>
      </c>
      <c r="D36" s="46">
        <v>2339709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2339709</v>
      </c>
      <c r="O36" s="47">
        <f t="shared" si="2"/>
        <v>186.03077045400335</v>
      </c>
      <c r="P36" s="9"/>
    </row>
    <row r="37" spans="1:16" ht="15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1769734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1769734</v>
      </c>
      <c r="O37" s="47">
        <f aca="true" t="shared" si="9" ref="O37:O54">(N37/O$56)</f>
        <v>140.71193448358113</v>
      </c>
      <c r="P37" s="9"/>
    </row>
    <row r="38" spans="1:16" ht="15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216007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216007</v>
      </c>
      <c r="O38" s="47">
        <f t="shared" si="9"/>
        <v>17.174763457104238</v>
      </c>
      <c r="P38" s="9"/>
    </row>
    <row r="39" spans="1:16" ht="15">
      <c r="A39" s="12"/>
      <c r="B39" s="25">
        <v>345.1</v>
      </c>
      <c r="C39" s="20" t="s">
        <v>81</v>
      </c>
      <c r="D39" s="46">
        <v>721969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721969</v>
      </c>
      <c r="O39" s="47">
        <f t="shared" si="9"/>
        <v>57.403911902679496</v>
      </c>
      <c r="P39" s="9"/>
    </row>
    <row r="40" spans="1:16" ht="15">
      <c r="A40" s="12"/>
      <c r="B40" s="25">
        <v>345.9</v>
      </c>
      <c r="C40" s="20" t="s">
        <v>54</v>
      </c>
      <c r="D40" s="46">
        <v>16113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16113</v>
      </c>
      <c r="O40" s="47">
        <f t="shared" si="9"/>
        <v>1.2811481275343881</v>
      </c>
      <c r="P40" s="9"/>
    </row>
    <row r="41" spans="1:16" ht="15">
      <c r="A41" s="12"/>
      <c r="B41" s="25">
        <v>347.2</v>
      </c>
      <c r="C41" s="20" t="s">
        <v>55</v>
      </c>
      <c r="D41" s="46">
        <v>38154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38154</v>
      </c>
      <c r="O41" s="47">
        <f t="shared" si="9"/>
        <v>3.0336328218176036</v>
      </c>
      <c r="P41" s="9"/>
    </row>
    <row r="42" spans="1:16" ht="15.75">
      <c r="A42" s="29" t="s">
        <v>47</v>
      </c>
      <c r="B42" s="30"/>
      <c r="C42" s="31"/>
      <c r="D42" s="32">
        <f aca="true" t="shared" si="10" ref="D42:M42">SUM(D43:D44)</f>
        <v>1278286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4">SUM(D42:M42)</f>
        <v>1278286</v>
      </c>
      <c r="O42" s="45">
        <f t="shared" si="9"/>
        <v>101.63679732845671</v>
      </c>
      <c r="P42" s="10"/>
    </row>
    <row r="43" spans="1:16" ht="15">
      <c r="A43" s="13"/>
      <c r="B43" s="39">
        <v>354</v>
      </c>
      <c r="C43" s="21" t="s">
        <v>102</v>
      </c>
      <c r="D43" s="46">
        <v>44740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44740</v>
      </c>
      <c r="O43" s="47">
        <f t="shared" si="9"/>
        <v>3.5572871113938143</v>
      </c>
      <c r="P43" s="9"/>
    </row>
    <row r="44" spans="1:16" ht="15">
      <c r="A44" s="13"/>
      <c r="B44" s="39">
        <v>359</v>
      </c>
      <c r="C44" s="21" t="s">
        <v>59</v>
      </c>
      <c r="D44" s="46">
        <v>1233546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1233546</v>
      </c>
      <c r="O44" s="47">
        <f t="shared" si="9"/>
        <v>98.07951021706289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SUM(D46:D50)</f>
        <v>222971</v>
      </c>
      <c r="E45" s="32">
        <f t="shared" si="12"/>
        <v>75757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35355</v>
      </c>
      <c r="J45" s="32">
        <f t="shared" si="12"/>
        <v>0</v>
      </c>
      <c r="K45" s="32">
        <f t="shared" si="12"/>
        <v>335680</v>
      </c>
      <c r="L45" s="32">
        <f t="shared" si="12"/>
        <v>0</v>
      </c>
      <c r="M45" s="32">
        <f t="shared" si="12"/>
        <v>10074</v>
      </c>
      <c r="N45" s="32">
        <f t="shared" si="11"/>
        <v>679837</v>
      </c>
      <c r="O45" s="45">
        <f t="shared" si="9"/>
        <v>54.05398743738571</v>
      </c>
      <c r="P45" s="10"/>
    </row>
    <row r="46" spans="1:16" ht="15">
      <c r="A46" s="12"/>
      <c r="B46" s="25">
        <v>361.1</v>
      </c>
      <c r="C46" s="20" t="s">
        <v>60</v>
      </c>
      <c r="D46" s="46">
        <v>39851</v>
      </c>
      <c r="E46" s="46">
        <v>8717</v>
      </c>
      <c r="F46" s="46">
        <v>0</v>
      </c>
      <c r="G46" s="46">
        <v>0</v>
      </c>
      <c r="H46" s="46">
        <v>0</v>
      </c>
      <c r="I46" s="46">
        <v>35355</v>
      </c>
      <c r="J46" s="46">
        <v>0</v>
      </c>
      <c r="K46" s="46">
        <v>59025</v>
      </c>
      <c r="L46" s="46">
        <v>0</v>
      </c>
      <c r="M46" s="46">
        <v>10074</v>
      </c>
      <c r="N46" s="46">
        <f t="shared" si="11"/>
        <v>153022</v>
      </c>
      <c r="O46" s="47">
        <f t="shared" si="9"/>
        <v>12.166812435397949</v>
      </c>
      <c r="P46" s="9"/>
    </row>
    <row r="47" spans="1:16" ht="15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-106136</v>
      </c>
      <c r="L47" s="46">
        <v>0</v>
      </c>
      <c r="M47" s="46">
        <v>0</v>
      </c>
      <c r="N47" s="46">
        <f t="shared" si="11"/>
        <v>-106136</v>
      </c>
      <c r="O47" s="47">
        <f t="shared" si="9"/>
        <v>-8.438896398187167</v>
      </c>
      <c r="P47" s="9"/>
    </row>
    <row r="48" spans="1:16" ht="15">
      <c r="A48" s="12"/>
      <c r="B48" s="25">
        <v>362</v>
      </c>
      <c r="C48" s="20" t="s">
        <v>62</v>
      </c>
      <c r="D48" s="46">
        <v>121429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121429</v>
      </c>
      <c r="O48" s="47">
        <f t="shared" si="9"/>
        <v>9.654846147729984</v>
      </c>
      <c r="P48" s="9"/>
    </row>
    <row r="49" spans="1:16" ht="15">
      <c r="A49" s="12"/>
      <c r="B49" s="25">
        <v>368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382791</v>
      </c>
      <c r="L49" s="46">
        <v>0</v>
      </c>
      <c r="M49" s="46">
        <v>0</v>
      </c>
      <c r="N49" s="46">
        <f t="shared" si="11"/>
        <v>382791</v>
      </c>
      <c r="O49" s="47">
        <f t="shared" si="9"/>
        <v>30.435795499721713</v>
      </c>
      <c r="P49" s="9"/>
    </row>
    <row r="50" spans="1:16" ht="15">
      <c r="A50" s="12"/>
      <c r="B50" s="25">
        <v>369.9</v>
      </c>
      <c r="C50" s="20" t="s">
        <v>65</v>
      </c>
      <c r="D50" s="46">
        <v>61691</v>
      </c>
      <c r="E50" s="46">
        <v>67040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128731</v>
      </c>
      <c r="O50" s="47">
        <f t="shared" si="9"/>
        <v>10.235429752723224</v>
      </c>
      <c r="P50" s="9"/>
    </row>
    <row r="51" spans="1:16" ht="15.75">
      <c r="A51" s="29" t="s">
        <v>48</v>
      </c>
      <c r="B51" s="30"/>
      <c r="C51" s="31"/>
      <c r="D51" s="32">
        <f aca="true" t="shared" si="13" ref="D51:M51">SUM(D52:D53)</f>
        <v>746881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406023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1152904</v>
      </c>
      <c r="O51" s="45">
        <f t="shared" si="9"/>
        <v>91.6676472926771</v>
      </c>
      <c r="P51" s="9"/>
    </row>
    <row r="52" spans="1:16" ht="15">
      <c r="A52" s="12"/>
      <c r="B52" s="25">
        <v>389.7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406023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406023</v>
      </c>
      <c r="O52" s="47">
        <f t="shared" si="9"/>
        <v>32.28297686252684</v>
      </c>
      <c r="P52" s="9"/>
    </row>
    <row r="53" spans="1:16" ht="15.75" thickBot="1">
      <c r="A53" s="48"/>
      <c r="B53" s="49">
        <v>392</v>
      </c>
      <c r="C53" s="50" t="s">
        <v>109</v>
      </c>
      <c r="D53" s="46">
        <v>746881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746881</v>
      </c>
      <c r="O53" s="47">
        <f t="shared" si="9"/>
        <v>59.38467043015027</v>
      </c>
      <c r="P53" s="9"/>
    </row>
    <row r="54" spans="1:119" ht="16.5" thickBot="1">
      <c r="A54" s="14" t="s">
        <v>57</v>
      </c>
      <c r="B54" s="23"/>
      <c r="C54" s="22"/>
      <c r="D54" s="15">
        <f aca="true" t="shared" si="14" ref="D54:M54">SUM(D5,D12,D21,D32,D42,D45,D51)</f>
        <v>11725403</v>
      </c>
      <c r="E54" s="15">
        <f t="shared" si="14"/>
        <v>619927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3508073</v>
      </c>
      <c r="J54" s="15">
        <f t="shared" si="14"/>
        <v>0</v>
      </c>
      <c r="K54" s="15">
        <f t="shared" si="14"/>
        <v>335680</v>
      </c>
      <c r="L54" s="15">
        <f t="shared" si="14"/>
        <v>0</v>
      </c>
      <c r="M54" s="15">
        <f t="shared" si="14"/>
        <v>1575422</v>
      </c>
      <c r="N54" s="15">
        <f t="shared" si="11"/>
        <v>17764505</v>
      </c>
      <c r="O54" s="38">
        <f t="shared" si="9"/>
        <v>1412.4596485648406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110</v>
      </c>
      <c r="M56" s="51"/>
      <c r="N56" s="51"/>
      <c r="O56" s="43">
        <v>12577</v>
      </c>
    </row>
    <row r="57" spans="1:15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5" ht="15.75" customHeight="1" thickBot="1">
      <c r="A58" s="55" t="s">
        <v>83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3428174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3428174</v>
      </c>
      <c r="O5" s="33">
        <f aca="true" t="shared" si="2" ref="O5:O36">(N5/O$55)</f>
        <v>275.7983909895414</v>
      </c>
      <c r="P5" s="6"/>
    </row>
    <row r="6" spans="1:16" ht="15">
      <c r="A6" s="12"/>
      <c r="B6" s="25">
        <v>311</v>
      </c>
      <c r="C6" s="20" t="s">
        <v>2</v>
      </c>
      <c r="D6" s="46">
        <v>1945005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1945005</v>
      </c>
      <c r="O6" s="47">
        <f t="shared" si="2"/>
        <v>156.47666934835075</v>
      </c>
      <c r="P6" s="9"/>
    </row>
    <row r="7" spans="1:16" ht="15">
      <c r="A7" s="12"/>
      <c r="B7" s="25">
        <v>312.1</v>
      </c>
      <c r="C7" s="20" t="s">
        <v>10</v>
      </c>
      <c r="D7" s="46">
        <v>444354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444354</v>
      </c>
      <c r="O7" s="47">
        <f t="shared" si="2"/>
        <v>35.74851166532582</v>
      </c>
      <c r="P7" s="9"/>
    </row>
    <row r="8" spans="1:16" ht="15">
      <c r="A8" s="12"/>
      <c r="B8" s="25">
        <v>312.41</v>
      </c>
      <c r="C8" s="20" t="s">
        <v>12</v>
      </c>
      <c r="D8" s="46">
        <v>166040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166040</v>
      </c>
      <c r="O8" s="47">
        <f t="shared" si="2"/>
        <v>13.358004827031376</v>
      </c>
      <c r="P8" s="9"/>
    </row>
    <row r="9" spans="1:16" ht="15">
      <c r="A9" s="12"/>
      <c r="B9" s="25">
        <v>312.42</v>
      </c>
      <c r="C9" s="20" t="s">
        <v>11</v>
      </c>
      <c r="D9" s="46">
        <v>64578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64578</v>
      </c>
      <c r="O9" s="47">
        <f t="shared" si="2"/>
        <v>5.1953338696701525</v>
      </c>
      <c r="P9" s="9"/>
    </row>
    <row r="10" spans="1:16" ht="15">
      <c r="A10" s="12"/>
      <c r="B10" s="25">
        <v>314.1</v>
      </c>
      <c r="C10" s="20" t="s">
        <v>13</v>
      </c>
      <c r="D10" s="46">
        <v>761363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761363</v>
      </c>
      <c r="O10" s="47">
        <f t="shared" si="2"/>
        <v>61.25205148833467</v>
      </c>
      <c r="P10" s="9"/>
    </row>
    <row r="11" spans="1:16" ht="15">
      <c r="A11" s="12"/>
      <c r="B11" s="25">
        <v>314.4</v>
      </c>
      <c r="C11" s="20" t="s">
        <v>88</v>
      </c>
      <c r="D11" s="46">
        <v>46834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46834</v>
      </c>
      <c r="O11" s="47">
        <f t="shared" si="2"/>
        <v>3.7678197908286406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1642229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1642229</v>
      </c>
      <c r="O12" s="45">
        <f t="shared" si="2"/>
        <v>132.11818181818182</v>
      </c>
      <c r="P12" s="10"/>
    </row>
    <row r="13" spans="1:16" ht="15">
      <c r="A13" s="12"/>
      <c r="B13" s="25">
        <v>322</v>
      </c>
      <c r="C13" s="20" t="s">
        <v>0</v>
      </c>
      <c r="D13" s="46">
        <v>212423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212423</v>
      </c>
      <c r="O13" s="47">
        <f t="shared" si="2"/>
        <v>17.08954143201931</v>
      </c>
      <c r="P13" s="9"/>
    </row>
    <row r="14" spans="1:16" ht="15">
      <c r="A14" s="12"/>
      <c r="B14" s="25">
        <v>323.1</v>
      </c>
      <c r="C14" s="20" t="s">
        <v>17</v>
      </c>
      <c r="D14" s="46">
        <v>602210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602210</v>
      </c>
      <c r="O14" s="47">
        <f t="shared" si="2"/>
        <v>48.44810941271118</v>
      </c>
      <c r="P14" s="9"/>
    </row>
    <row r="15" spans="1:16" ht="15">
      <c r="A15" s="12"/>
      <c r="B15" s="25">
        <v>323.2</v>
      </c>
      <c r="C15" s="20" t="s">
        <v>85</v>
      </c>
      <c r="D15" s="46">
        <v>230135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230135</v>
      </c>
      <c r="O15" s="47">
        <f t="shared" si="2"/>
        <v>18.514481094127113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8.045052292839904</v>
      </c>
      <c r="P16" s="9"/>
    </row>
    <row r="17" spans="1:16" ht="15">
      <c r="A17" s="12"/>
      <c r="B17" s="25">
        <v>324.12</v>
      </c>
      <c r="C17" s="20" t="s">
        <v>20</v>
      </c>
      <c r="D17" s="46">
        <v>15156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15156</v>
      </c>
      <c r="O17" s="47">
        <f t="shared" si="2"/>
        <v>1.2193081255028158</v>
      </c>
      <c r="P17" s="9"/>
    </row>
    <row r="18" spans="1:16" ht="15">
      <c r="A18" s="12"/>
      <c r="B18" s="25">
        <v>324.22</v>
      </c>
      <c r="C18" s="20" t="s">
        <v>22</v>
      </c>
      <c r="D18" s="46">
        <v>314852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314852</v>
      </c>
      <c r="O18" s="47">
        <f t="shared" si="2"/>
        <v>25.330008045052292</v>
      </c>
      <c r="P18" s="9"/>
    </row>
    <row r="19" spans="1:16" ht="15">
      <c r="A19" s="12"/>
      <c r="B19" s="25">
        <v>324.62</v>
      </c>
      <c r="C19" s="20" t="s">
        <v>24</v>
      </c>
      <c r="D19" s="46">
        <v>36017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36017</v>
      </c>
      <c r="O19" s="47">
        <f t="shared" si="2"/>
        <v>2.897586484312148</v>
      </c>
      <c r="P19" s="9"/>
    </row>
    <row r="20" spans="1:16" ht="15">
      <c r="A20" s="12"/>
      <c r="B20" s="25">
        <v>329</v>
      </c>
      <c r="C20" s="20" t="s">
        <v>25</v>
      </c>
      <c r="D20" s="46">
        <v>131436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2">SUM(D20:M20)</f>
        <v>131436</v>
      </c>
      <c r="O20" s="47">
        <f t="shared" si="2"/>
        <v>10.574094931617056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SUM(D22:D31)</f>
        <v>1218372</v>
      </c>
      <c r="E21" s="32">
        <f t="shared" si="6"/>
        <v>668180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1691079</v>
      </c>
      <c r="N21" s="44">
        <f t="shared" si="5"/>
        <v>3577631</v>
      </c>
      <c r="O21" s="45">
        <f t="shared" si="2"/>
        <v>287.82228479485116</v>
      </c>
      <c r="P21" s="10"/>
    </row>
    <row r="22" spans="1:16" ht="15">
      <c r="A22" s="12"/>
      <c r="B22" s="25">
        <v>331.2</v>
      </c>
      <c r="C22" s="20" t="s">
        <v>26</v>
      </c>
      <c r="D22" s="46">
        <v>0</v>
      </c>
      <c r="E22" s="46">
        <v>294203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294203</v>
      </c>
      <c r="O22" s="47">
        <f t="shared" si="2"/>
        <v>23.66878519710378</v>
      </c>
      <c r="P22" s="9"/>
    </row>
    <row r="23" spans="1:16" ht="15">
      <c r="A23" s="12"/>
      <c r="B23" s="25">
        <v>331.39</v>
      </c>
      <c r="C23" s="20" t="s">
        <v>33</v>
      </c>
      <c r="D23" s="46">
        <v>0</v>
      </c>
      <c r="E23" s="46">
        <v>334995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334995</v>
      </c>
      <c r="O23" s="47">
        <f t="shared" si="2"/>
        <v>26.950522928399035</v>
      </c>
      <c r="P23" s="9"/>
    </row>
    <row r="24" spans="1:16" ht="15">
      <c r="A24" s="12"/>
      <c r="B24" s="25">
        <v>331.9</v>
      </c>
      <c r="C24" s="20" t="s">
        <v>29</v>
      </c>
      <c r="D24" s="46">
        <v>0</v>
      </c>
      <c r="E24" s="46">
        <v>2133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2133</v>
      </c>
      <c r="O24" s="47">
        <f t="shared" si="2"/>
        <v>0.17160096540627515</v>
      </c>
      <c r="P24" s="9"/>
    </row>
    <row r="25" spans="1:16" ht="15">
      <c r="A25" s="12"/>
      <c r="B25" s="25">
        <v>334.2</v>
      </c>
      <c r="C25" s="20" t="s">
        <v>31</v>
      </c>
      <c r="D25" s="46">
        <v>0</v>
      </c>
      <c r="E25" s="46">
        <v>7707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7707</v>
      </c>
      <c r="O25" s="47">
        <f t="shared" si="2"/>
        <v>0.6200321802091714</v>
      </c>
      <c r="P25" s="9"/>
    </row>
    <row r="26" spans="1:16" ht="15">
      <c r="A26" s="12"/>
      <c r="B26" s="25">
        <v>334.31</v>
      </c>
      <c r="C26" s="20" t="s">
        <v>78</v>
      </c>
      <c r="D26" s="46">
        <v>0</v>
      </c>
      <c r="E26" s="46">
        <v>18088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18088</v>
      </c>
      <c r="O26" s="47">
        <f t="shared" si="2"/>
        <v>1.4551890587288818</v>
      </c>
      <c r="P26" s="9"/>
    </row>
    <row r="27" spans="1:16" ht="15">
      <c r="A27" s="12"/>
      <c r="B27" s="25">
        <v>334.39</v>
      </c>
      <c r="C27" s="20" t="s">
        <v>36</v>
      </c>
      <c r="D27" s="46">
        <v>0</v>
      </c>
      <c r="E27" s="46">
        <v>11054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11054</v>
      </c>
      <c r="O27" s="47">
        <f t="shared" si="2"/>
        <v>0.8893000804505229</v>
      </c>
      <c r="P27" s="9"/>
    </row>
    <row r="28" spans="1:16" ht="15">
      <c r="A28" s="12"/>
      <c r="B28" s="25">
        <v>335.12</v>
      </c>
      <c r="C28" s="20" t="s">
        <v>98</v>
      </c>
      <c r="D28" s="46">
        <v>262786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262786</v>
      </c>
      <c r="O28" s="47">
        <f t="shared" si="2"/>
        <v>21.141271118262267</v>
      </c>
      <c r="P28" s="9"/>
    </row>
    <row r="29" spans="1:16" ht="15">
      <c r="A29" s="12"/>
      <c r="B29" s="25">
        <v>335.18</v>
      </c>
      <c r="C29" s="20" t="s">
        <v>99</v>
      </c>
      <c r="D29" s="46">
        <v>855176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855176</v>
      </c>
      <c r="O29" s="47">
        <f t="shared" si="2"/>
        <v>68.79935639581657</v>
      </c>
      <c r="P29" s="9"/>
    </row>
    <row r="30" spans="1:16" ht="15">
      <c r="A30" s="12"/>
      <c r="B30" s="25">
        <v>335.9</v>
      </c>
      <c r="C30" s="20" t="s">
        <v>39</v>
      </c>
      <c r="D30" s="46">
        <v>100410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100410</v>
      </c>
      <c r="O30" s="47">
        <f t="shared" si="2"/>
        <v>8.078037007240548</v>
      </c>
      <c r="P30" s="9"/>
    </row>
    <row r="31" spans="1:16" ht="15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1691079</v>
      </c>
      <c r="N31" s="46">
        <f t="shared" si="5"/>
        <v>1691079</v>
      </c>
      <c r="O31" s="47">
        <f t="shared" si="2"/>
        <v>136.04818986323411</v>
      </c>
      <c r="P31" s="9"/>
    </row>
    <row r="32" spans="1:16" ht="15.75">
      <c r="A32" s="29" t="s">
        <v>46</v>
      </c>
      <c r="B32" s="30"/>
      <c r="C32" s="31"/>
      <c r="D32" s="32">
        <f aca="true" t="shared" si="7" ref="D32:M32">SUM(D33:D41)</f>
        <v>2973302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2851205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5824507</v>
      </c>
      <c r="O32" s="45">
        <f t="shared" si="2"/>
        <v>468.5846339501207</v>
      </c>
      <c r="P32" s="10"/>
    </row>
    <row r="33" spans="1:16" ht="15">
      <c r="A33" s="12"/>
      <c r="B33" s="25">
        <v>341.3</v>
      </c>
      <c r="C33" s="20" t="s">
        <v>100</v>
      </c>
      <c r="D33" s="46">
        <v>43967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43967</v>
      </c>
      <c r="O33" s="47">
        <f t="shared" si="2"/>
        <v>3.5371681415929204</v>
      </c>
      <c r="P33" s="9"/>
    </row>
    <row r="34" spans="1:16" ht="15">
      <c r="A34" s="12"/>
      <c r="B34" s="25">
        <v>341.9</v>
      </c>
      <c r="C34" s="20" t="s">
        <v>101</v>
      </c>
      <c r="D34" s="46">
        <v>12543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12543</v>
      </c>
      <c r="O34" s="47">
        <f t="shared" si="2"/>
        <v>1.009090909090909</v>
      </c>
      <c r="P34" s="9"/>
    </row>
    <row r="35" spans="1:16" ht="15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1031412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1031412</v>
      </c>
      <c r="O35" s="47">
        <f t="shared" si="2"/>
        <v>82.97763475462591</v>
      </c>
      <c r="P35" s="9"/>
    </row>
    <row r="36" spans="1:16" ht="15">
      <c r="A36" s="12"/>
      <c r="B36" s="25">
        <v>343.4</v>
      </c>
      <c r="C36" s="20" t="s">
        <v>51</v>
      </c>
      <c r="D36" s="46">
        <v>2255736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2255736</v>
      </c>
      <c r="O36" s="47">
        <f t="shared" si="2"/>
        <v>181.47514078841513</v>
      </c>
      <c r="P36" s="9"/>
    </row>
    <row r="37" spans="1:16" ht="15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1620865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1620865</v>
      </c>
      <c r="O37" s="47">
        <f aca="true" t="shared" si="9" ref="O37:O53">(N37/O$55)</f>
        <v>130.3994368463395</v>
      </c>
      <c r="P37" s="9"/>
    </row>
    <row r="38" spans="1:16" ht="15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198928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198928</v>
      </c>
      <c r="O38" s="47">
        <f t="shared" si="9"/>
        <v>16.003861625100562</v>
      </c>
      <c r="P38" s="9"/>
    </row>
    <row r="39" spans="1:16" ht="15">
      <c r="A39" s="12"/>
      <c r="B39" s="25">
        <v>345.1</v>
      </c>
      <c r="C39" s="20" t="s">
        <v>81</v>
      </c>
      <c r="D39" s="46">
        <v>604009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604009</v>
      </c>
      <c r="O39" s="47">
        <f t="shared" si="9"/>
        <v>48.59283990345937</v>
      </c>
      <c r="P39" s="9"/>
    </row>
    <row r="40" spans="1:16" ht="15">
      <c r="A40" s="12"/>
      <c r="B40" s="25">
        <v>345.9</v>
      </c>
      <c r="C40" s="20" t="s">
        <v>54</v>
      </c>
      <c r="D40" s="46">
        <v>17286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17286</v>
      </c>
      <c r="O40" s="47">
        <f t="shared" si="9"/>
        <v>1.3906677393403057</v>
      </c>
      <c r="P40" s="9"/>
    </row>
    <row r="41" spans="1:16" ht="15">
      <c r="A41" s="12"/>
      <c r="B41" s="25">
        <v>347.2</v>
      </c>
      <c r="C41" s="20" t="s">
        <v>55</v>
      </c>
      <c r="D41" s="46">
        <v>39761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39761</v>
      </c>
      <c r="O41" s="47">
        <f t="shared" si="9"/>
        <v>3.198793242156074</v>
      </c>
      <c r="P41" s="9"/>
    </row>
    <row r="42" spans="1:16" ht="15.75">
      <c r="A42" s="29" t="s">
        <v>47</v>
      </c>
      <c r="B42" s="30"/>
      <c r="C42" s="31"/>
      <c r="D42" s="32">
        <f aca="true" t="shared" si="10" ref="D42:M42">SUM(D43:D44)</f>
        <v>1160766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3">SUM(D42:M42)</f>
        <v>1160766</v>
      </c>
      <c r="O42" s="45">
        <f t="shared" si="9"/>
        <v>93.38423169750604</v>
      </c>
      <c r="P42" s="10"/>
    </row>
    <row r="43" spans="1:16" ht="15">
      <c r="A43" s="13"/>
      <c r="B43" s="39">
        <v>354</v>
      </c>
      <c r="C43" s="21" t="s">
        <v>102</v>
      </c>
      <c r="D43" s="46">
        <v>18305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18305</v>
      </c>
      <c r="O43" s="47">
        <f t="shared" si="9"/>
        <v>1.4726468222043443</v>
      </c>
      <c r="P43" s="9"/>
    </row>
    <row r="44" spans="1:16" ht="15">
      <c r="A44" s="13"/>
      <c r="B44" s="39">
        <v>359</v>
      </c>
      <c r="C44" s="21" t="s">
        <v>59</v>
      </c>
      <c r="D44" s="46">
        <v>1142461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1142461</v>
      </c>
      <c r="O44" s="47">
        <f t="shared" si="9"/>
        <v>91.91158487530168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SUM(D46:D50)</f>
        <v>300861</v>
      </c>
      <c r="E45" s="32">
        <f t="shared" si="12"/>
        <v>23679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36910</v>
      </c>
      <c r="J45" s="32">
        <f t="shared" si="12"/>
        <v>0</v>
      </c>
      <c r="K45" s="32">
        <f t="shared" si="12"/>
        <v>668271</v>
      </c>
      <c r="L45" s="32">
        <f t="shared" si="12"/>
        <v>0</v>
      </c>
      <c r="M45" s="32">
        <f t="shared" si="12"/>
        <v>9035</v>
      </c>
      <c r="N45" s="32">
        <f t="shared" si="11"/>
        <v>1038756</v>
      </c>
      <c r="O45" s="45">
        <f t="shared" si="9"/>
        <v>83.56846339501207</v>
      </c>
      <c r="P45" s="10"/>
    </row>
    <row r="46" spans="1:16" ht="15">
      <c r="A46" s="12"/>
      <c r="B46" s="25">
        <v>361.1</v>
      </c>
      <c r="C46" s="20" t="s">
        <v>60</v>
      </c>
      <c r="D46" s="46">
        <v>11509</v>
      </c>
      <c r="E46" s="46">
        <v>9179</v>
      </c>
      <c r="F46" s="46">
        <v>0</v>
      </c>
      <c r="G46" s="46">
        <v>0</v>
      </c>
      <c r="H46" s="46">
        <v>0</v>
      </c>
      <c r="I46" s="46">
        <v>36910</v>
      </c>
      <c r="J46" s="46">
        <v>0</v>
      </c>
      <c r="K46" s="46">
        <v>60311</v>
      </c>
      <c r="L46" s="46">
        <v>0</v>
      </c>
      <c r="M46" s="46">
        <v>9035</v>
      </c>
      <c r="N46" s="46">
        <f t="shared" si="11"/>
        <v>126944</v>
      </c>
      <c r="O46" s="47">
        <f t="shared" si="9"/>
        <v>10.212711182622687</v>
      </c>
      <c r="P46" s="9"/>
    </row>
    <row r="47" spans="1:16" ht="15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212997</v>
      </c>
      <c r="L47" s="46">
        <v>0</v>
      </c>
      <c r="M47" s="46">
        <v>0</v>
      </c>
      <c r="N47" s="46">
        <f t="shared" si="11"/>
        <v>212997</v>
      </c>
      <c r="O47" s="47">
        <f t="shared" si="9"/>
        <v>17.13572003218021</v>
      </c>
      <c r="P47" s="9"/>
    </row>
    <row r="48" spans="1:16" ht="15">
      <c r="A48" s="12"/>
      <c r="B48" s="25">
        <v>362</v>
      </c>
      <c r="C48" s="20" t="s">
        <v>62</v>
      </c>
      <c r="D48" s="46">
        <v>182087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182087</v>
      </c>
      <c r="O48" s="47">
        <f t="shared" si="9"/>
        <v>14.648994368463395</v>
      </c>
      <c r="P48" s="9"/>
    </row>
    <row r="49" spans="1:16" ht="15">
      <c r="A49" s="12"/>
      <c r="B49" s="25">
        <v>368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394963</v>
      </c>
      <c r="L49" s="46">
        <v>0</v>
      </c>
      <c r="M49" s="46">
        <v>0</v>
      </c>
      <c r="N49" s="46">
        <f t="shared" si="11"/>
        <v>394963</v>
      </c>
      <c r="O49" s="47">
        <f t="shared" si="9"/>
        <v>31.774979887369266</v>
      </c>
      <c r="P49" s="9"/>
    </row>
    <row r="50" spans="1:16" ht="15">
      <c r="A50" s="12"/>
      <c r="B50" s="25">
        <v>369.9</v>
      </c>
      <c r="C50" s="20" t="s">
        <v>65</v>
      </c>
      <c r="D50" s="46">
        <v>107265</v>
      </c>
      <c r="E50" s="46">
        <v>14500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121765</v>
      </c>
      <c r="O50" s="47">
        <f t="shared" si="9"/>
        <v>9.796057924376509</v>
      </c>
      <c r="P50" s="9"/>
    </row>
    <row r="51" spans="1:16" ht="15.75">
      <c r="A51" s="29" t="s">
        <v>48</v>
      </c>
      <c r="B51" s="30"/>
      <c r="C51" s="31"/>
      <c r="D51" s="32">
        <f aca="true" t="shared" si="13" ref="D51:M51">SUM(D52:D52)</f>
        <v>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353082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353082</v>
      </c>
      <c r="O51" s="45">
        <f t="shared" si="9"/>
        <v>28.40563153660499</v>
      </c>
      <c r="P51" s="9"/>
    </row>
    <row r="52" spans="1:16" ht="15.75" thickBot="1">
      <c r="A52" s="12"/>
      <c r="B52" s="25">
        <v>389.7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353082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353082</v>
      </c>
      <c r="O52" s="47">
        <f t="shared" si="9"/>
        <v>28.40563153660499</v>
      </c>
      <c r="P52" s="9"/>
    </row>
    <row r="53" spans="1:119" ht="16.5" thickBot="1">
      <c r="A53" s="14" t="s">
        <v>57</v>
      </c>
      <c r="B53" s="23"/>
      <c r="C53" s="22"/>
      <c r="D53" s="15">
        <f aca="true" t="shared" si="14" ref="D53:M53">SUM(D5,D12,D21,D32,D42,D45,D51)</f>
        <v>10723704</v>
      </c>
      <c r="E53" s="15">
        <f t="shared" si="14"/>
        <v>691859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3241197</v>
      </c>
      <c r="J53" s="15">
        <f t="shared" si="14"/>
        <v>0</v>
      </c>
      <c r="K53" s="15">
        <f t="shared" si="14"/>
        <v>668271</v>
      </c>
      <c r="L53" s="15">
        <f t="shared" si="14"/>
        <v>0</v>
      </c>
      <c r="M53" s="15">
        <f t="shared" si="14"/>
        <v>1700114</v>
      </c>
      <c r="N53" s="15">
        <f t="shared" si="11"/>
        <v>17025145</v>
      </c>
      <c r="O53" s="38">
        <f t="shared" si="9"/>
        <v>1369.6818181818182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107</v>
      </c>
      <c r="M55" s="51"/>
      <c r="N55" s="51"/>
      <c r="O55" s="43">
        <v>12430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3317207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3317207</v>
      </c>
      <c r="O5" s="33">
        <f aca="true" t="shared" si="2" ref="O5:O50">(N5/O$52)</f>
        <v>271.4127802323679</v>
      </c>
      <c r="P5" s="6"/>
    </row>
    <row r="6" spans="1:16" ht="15">
      <c r="A6" s="12"/>
      <c r="B6" s="25">
        <v>311</v>
      </c>
      <c r="C6" s="20" t="s">
        <v>2</v>
      </c>
      <c r="D6" s="46">
        <v>1930823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1930823</v>
      </c>
      <c r="O6" s="47">
        <f t="shared" si="2"/>
        <v>157.97929962362952</v>
      </c>
      <c r="P6" s="9"/>
    </row>
    <row r="7" spans="1:16" ht="15">
      <c r="A7" s="12"/>
      <c r="B7" s="25">
        <v>312.1</v>
      </c>
      <c r="C7" s="20" t="s">
        <v>10</v>
      </c>
      <c r="D7" s="46">
        <v>419450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419450</v>
      </c>
      <c r="O7" s="47">
        <f t="shared" si="2"/>
        <v>34.31926035018819</v>
      </c>
      <c r="P7" s="9"/>
    </row>
    <row r="8" spans="1:16" ht="15">
      <c r="A8" s="12"/>
      <c r="B8" s="25">
        <v>312.41</v>
      </c>
      <c r="C8" s="20" t="s">
        <v>12</v>
      </c>
      <c r="D8" s="46">
        <v>164512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164512</v>
      </c>
      <c r="O8" s="47">
        <f t="shared" si="2"/>
        <v>13.46031746031746</v>
      </c>
      <c r="P8" s="9"/>
    </row>
    <row r="9" spans="1:16" ht="15">
      <c r="A9" s="12"/>
      <c r="B9" s="25">
        <v>312.42</v>
      </c>
      <c r="C9" s="20" t="s">
        <v>11</v>
      </c>
      <c r="D9" s="46">
        <v>64673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64673</v>
      </c>
      <c r="O9" s="47">
        <f t="shared" si="2"/>
        <v>5.291523482245132</v>
      </c>
      <c r="P9" s="9"/>
    </row>
    <row r="10" spans="1:16" ht="15">
      <c r="A10" s="12"/>
      <c r="B10" s="25">
        <v>314.1</v>
      </c>
      <c r="C10" s="20" t="s">
        <v>13</v>
      </c>
      <c r="D10" s="46">
        <v>686294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686294</v>
      </c>
      <c r="O10" s="47">
        <f t="shared" si="2"/>
        <v>56.152348224513176</v>
      </c>
      <c r="P10" s="9"/>
    </row>
    <row r="11" spans="1:16" ht="15">
      <c r="A11" s="12"/>
      <c r="B11" s="25">
        <v>314.4</v>
      </c>
      <c r="C11" s="20" t="s">
        <v>88</v>
      </c>
      <c r="D11" s="46">
        <v>51455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51455</v>
      </c>
      <c r="O11" s="47">
        <f t="shared" si="2"/>
        <v>4.210031091474391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SUM(D13:D17)</f>
        <v>1161419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1161419</v>
      </c>
      <c r="O12" s="45">
        <f t="shared" si="2"/>
        <v>95.02691867124857</v>
      </c>
      <c r="P12" s="10"/>
    </row>
    <row r="13" spans="1:16" ht="15">
      <c r="A13" s="12"/>
      <c r="B13" s="25">
        <v>322</v>
      </c>
      <c r="C13" s="20" t="s">
        <v>0</v>
      </c>
      <c r="D13" s="46">
        <v>127048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127048</v>
      </c>
      <c r="O13" s="47">
        <f t="shared" si="2"/>
        <v>10.39502536409753</v>
      </c>
      <c r="P13" s="9"/>
    </row>
    <row r="14" spans="1:16" ht="15">
      <c r="A14" s="12"/>
      <c r="B14" s="25">
        <v>323.1</v>
      </c>
      <c r="C14" s="20" t="s">
        <v>17</v>
      </c>
      <c r="D14" s="46">
        <v>550210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550210</v>
      </c>
      <c r="O14" s="47">
        <f t="shared" si="2"/>
        <v>45.01800032727868</v>
      </c>
      <c r="P14" s="9"/>
    </row>
    <row r="15" spans="1:16" ht="15">
      <c r="A15" s="12"/>
      <c r="B15" s="25">
        <v>323.2</v>
      </c>
      <c r="C15" s="20" t="s">
        <v>85</v>
      </c>
      <c r="D15" s="46">
        <v>257366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257366</v>
      </c>
      <c r="O15" s="47">
        <f t="shared" si="2"/>
        <v>21.05760104729177</v>
      </c>
      <c r="P15" s="9"/>
    </row>
    <row r="16" spans="1:16" ht="15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100000</v>
      </c>
      <c r="O16" s="47">
        <f t="shared" si="2"/>
        <v>8.181966944853542</v>
      </c>
      <c r="P16" s="9"/>
    </row>
    <row r="17" spans="1:16" ht="15">
      <c r="A17" s="12"/>
      <c r="B17" s="25">
        <v>329</v>
      </c>
      <c r="C17" s="20" t="s">
        <v>25</v>
      </c>
      <c r="D17" s="46">
        <v>126795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126795</v>
      </c>
      <c r="O17" s="47">
        <f t="shared" si="2"/>
        <v>10.37432498772705</v>
      </c>
      <c r="P17" s="9"/>
    </row>
    <row r="18" spans="1:16" ht="15.75">
      <c r="A18" s="29" t="s">
        <v>27</v>
      </c>
      <c r="B18" s="30"/>
      <c r="C18" s="31"/>
      <c r="D18" s="32">
        <f aca="true" t="shared" si="4" ref="D18:M18">SUM(D19:D27)</f>
        <v>1122354</v>
      </c>
      <c r="E18" s="32">
        <f t="shared" si="4"/>
        <v>772455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1779284</v>
      </c>
      <c r="N18" s="44">
        <f t="shared" si="1"/>
        <v>3674093</v>
      </c>
      <c r="O18" s="45">
        <f t="shared" si="2"/>
        <v>300.61307478317786</v>
      </c>
      <c r="P18" s="10"/>
    </row>
    <row r="19" spans="1:16" ht="15">
      <c r="A19" s="12"/>
      <c r="B19" s="25">
        <v>331.2</v>
      </c>
      <c r="C19" s="20" t="s">
        <v>26</v>
      </c>
      <c r="D19" s="46">
        <v>0</v>
      </c>
      <c r="E19" s="46">
        <v>100617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100617</v>
      </c>
      <c r="O19" s="47">
        <f t="shared" si="2"/>
        <v>8.232449680903288</v>
      </c>
      <c r="P19" s="9"/>
    </row>
    <row r="20" spans="1:16" ht="15">
      <c r="A20" s="12"/>
      <c r="B20" s="25">
        <v>331.39</v>
      </c>
      <c r="C20" s="20" t="s">
        <v>33</v>
      </c>
      <c r="D20" s="46">
        <v>0</v>
      </c>
      <c r="E20" s="46">
        <v>654189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654189</v>
      </c>
      <c r="O20" s="47">
        <f t="shared" si="2"/>
        <v>53.52552773686794</v>
      </c>
      <c r="P20" s="9"/>
    </row>
    <row r="21" spans="1:16" ht="15">
      <c r="A21" s="12"/>
      <c r="B21" s="25">
        <v>331.9</v>
      </c>
      <c r="C21" s="20" t="s">
        <v>29</v>
      </c>
      <c r="D21" s="46">
        <v>0</v>
      </c>
      <c r="E21" s="46">
        <v>1983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1983</v>
      </c>
      <c r="O21" s="47">
        <f t="shared" si="2"/>
        <v>0.16224840451644576</v>
      </c>
      <c r="P21" s="9"/>
    </row>
    <row r="22" spans="1:16" ht="15">
      <c r="A22" s="12"/>
      <c r="B22" s="25">
        <v>334.2</v>
      </c>
      <c r="C22" s="20" t="s">
        <v>31</v>
      </c>
      <c r="D22" s="46">
        <v>0</v>
      </c>
      <c r="E22" s="46">
        <v>8297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8297</v>
      </c>
      <c r="O22" s="47">
        <f t="shared" si="2"/>
        <v>0.6788577974144985</v>
      </c>
      <c r="P22" s="9"/>
    </row>
    <row r="23" spans="1:16" ht="15">
      <c r="A23" s="12"/>
      <c r="B23" s="25">
        <v>334.39</v>
      </c>
      <c r="C23" s="20" t="s">
        <v>36</v>
      </c>
      <c r="D23" s="46">
        <v>0</v>
      </c>
      <c r="E23" s="46">
        <v>7369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7369</v>
      </c>
      <c r="O23" s="47">
        <f t="shared" si="2"/>
        <v>0.6029291441662575</v>
      </c>
      <c r="P23" s="9"/>
    </row>
    <row r="24" spans="1:16" ht="15">
      <c r="A24" s="12"/>
      <c r="B24" s="25">
        <v>335.12</v>
      </c>
      <c r="C24" s="20" t="s">
        <v>98</v>
      </c>
      <c r="D24" s="46">
        <v>224173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224173</v>
      </c>
      <c r="O24" s="47">
        <f t="shared" si="2"/>
        <v>18.341760759286533</v>
      </c>
      <c r="P24" s="9"/>
    </row>
    <row r="25" spans="1:16" ht="15">
      <c r="A25" s="12"/>
      <c r="B25" s="25">
        <v>335.18</v>
      </c>
      <c r="C25" s="20" t="s">
        <v>99</v>
      </c>
      <c r="D25" s="46">
        <v>806146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806146</v>
      </c>
      <c r="O25" s="47">
        <f t="shared" si="2"/>
        <v>65.95859924725904</v>
      </c>
      <c r="P25" s="9"/>
    </row>
    <row r="26" spans="1:16" ht="15">
      <c r="A26" s="12"/>
      <c r="B26" s="25">
        <v>335.9</v>
      </c>
      <c r="C26" s="20" t="s">
        <v>39</v>
      </c>
      <c r="D26" s="46">
        <v>92035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92035</v>
      </c>
      <c r="O26" s="47">
        <f t="shared" si="2"/>
        <v>7.530273277695958</v>
      </c>
      <c r="P26" s="9"/>
    </row>
    <row r="27" spans="1:16" ht="15">
      <c r="A27" s="12"/>
      <c r="B27" s="25">
        <v>338</v>
      </c>
      <c r="C27" s="20" t="s">
        <v>79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1779284</v>
      </c>
      <c r="N27" s="46">
        <f t="shared" si="1"/>
        <v>1779284</v>
      </c>
      <c r="O27" s="47">
        <f t="shared" si="2"/>
        <v>145.5804287350679</v>
      </c>
      <c r="P27" s="9"/>
    </row>
    <row r="28" spans="1:16" ht="15.75">
      <c r="A28" s="29" t="s">
        <v>46</v>
      </c>
      <c r="B28" s="30"/>
      <c r="C28" s="31"/>
      <c r="D28" s="32">
        <f aca="true" t="shared" si="5" ref="D28:M28">SUM(D29:D37)</f>
        <v>3103347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2712231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5815578</v>
      </c>
      <c r="O28" s="45">
        <f t="shared" si="2"/>
        <v>475.8286696121748</v>
      </c>
      <c r="P28" s="10"/>
    </row>
    <row r="29" spans="1:16" ht="15">
      <c r="A29" s="12"/>
      <c r="B29" s="25">
        <v>341.3</v>
      </c>
      <c r="C29" s="20" t="s">
        <v>100</v>
      </c>
      <c r="D29" s="46">
        <v>57561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7">SUM(D29:M29)</f>
        <v>57561</v>
      </c>
      <c r="O29" s="47">
        <f t="shared" si="2"/>
        <v>4.709621993127148</v>
      </c>
      <c r="P29" s="9"/>
    </row>
    <row r="30" spans="1:16" ht="15">
      <c r="A30" s="12"/>
      <c r="B30" s="25">
        <v>341.9</v>
      </c>
      <c r="C30" s="20" t="s">
        <v>101</v>
      </c>
      <c r="D30" s="46">
        <v>2066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2066</v>
      </c>
      <c r="O30" s="47">
        <f t="shared" si="2"/>
        <v>0.1690394370806742</v>
      </c>
      <c r="P30" s="9"/>
    </row>
    <row r="31" spans="1:16" ht="15">
      <c r="A31" s="12"/>
      <c r="B31" s="25">
        <v>343.3</v>
      </c>
      <c r="C31" s="20" t="s">
        <v>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952098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952098</v>
      </c>
      <c r="O31" s="47">
        <f t="shared" si="2"/>
        <v>77.90034364261169</v>
      </c>
      <c r="P31" s="9"/>
    </row>
    <row r="32" spans="1:16" ht="15">
      <c r="A32" s="12"/>
      <c r="B32" s="25">
        <v>343.4</v>
      </c>
      <c r="C32" s="20" t="s">
        <v>51</v>
      </c>
      <c r="D32" s="46">
        <v>2259034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2259034</v>
      </c>
      <c r="O32" s="47">
        <f t="shared" si="2"/>
        <v>184.8334151530028</v>
      </c>
      <c r="P32" s="9"/>
    </row>
    <row r="33" spans="1:16" ht="15">
      <c r="A33" s="12"/>
      <c r="B33" s="25">
        <v>343.5</v>
      </c>
      <c r="C33" s="20" t="s">
        <v>52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1561221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1561221</v>
      </c>
      <c r="O33" s="47">
        <f t="shared" si="2"/>
        <v>127.73858615611194</v>
      </c>
      <c r="P33" s="9"/>
    </row>
    <row r="34" spans="1:16" ht="15">
      <c r="A34" s="12"/>
      <c r="B34" s="25">
        <v>343.9</v>
      </c>
      <c r="C34" s="20" t="s">
        <v>53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198912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198912</v>
      </c>
      <c r="O34" s="47">
        <f t="shared" si="2"/>
        <v>16.274914089347078</v>
      </c>
      <c r="P34" s="9"/>
    </row>
    <row r="35" spans="1:16" ht="15">
      <c r="A35" s="12"/>
      <c r="B35" s="25">
        <v>345.1</v>
      </c>
      <c r="C35" s="20" t="s">
        <v>81</v>
      </c>
      <c r="D35" s="46">
        <v>730996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730996</v>
      </c>
      <c r="O35" s="47">
        <f t="shared" si="2"/>
        <v>59.809851088201604</v>
      </c>
      <c r="P35" s="9"/>
    </row>
    <row r="36" spans="1:16" ht="15">
      <c r="A36" s="12"/>
      <c r="B36" s="25">
        <v>345.9</v>
      </c>
      <c r="C36" s="20" t="s">
        <v>54</v>
      </c>
      <c r="D36" s="46">
        <v>18475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18475</v>
      </c>
      <c r="O36" s="47">
        <f t="shared" si="2"/>
        <v>1.511618393061692</v>
      </c>
      <c r="P36" s="9"/>
    </row>
    <row r="37" spans="1:16" ht="15">
      <c r="A37" s="12"/>
      <c r="B37" s="25">
        <v>347.2</v>
      </c>
      <c r="C37" s="20" t="s">
        <v>55</v>
      </c>
      <c r="D37" s="46">
        <v>35215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35215</v>
      </c>
      <c r="O37" s="47">
        <f t="shared" si="2"/>
        <v>2.881279659630175</v>
      </c>
      <c r="P37" s="9"/>
    </row>
    <row r="38" spans="1:16" ht="15.75">
      <c r="A38" s="29" t="s">
        <v>47</v>
      </c>
      <c r="B38" s="30"/>
      <c r="C38" s="31"/>
      <c r="D38" s="32">
        <f aca="true" t="shared" si="7" ref="D38:M38">SUM(D39:D40)</f>
        <v>1088002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aca="true" t="shared" si="8" ref="N38:N50">SUM(D38:M38)</f>
        <v>1088002</v>
      </c>
      <c r="O38" s="45">
        <f t="shared" si="2"/>
        <v>89.01996399934545</v>
      </c>
      <c r="P38" s="10"/>
    </row>
    <row r="39" spans="1:16" ht="15">
      <c r="A39" s="13"/>
      <c r="B39" s="39">
        <v>354</v>
      </c>
      <c r="C39" s="21" t="s">
        <v>102</v>
      </c>
      <c r="D39" s="46">
        <v>46450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46450</v>
      </c>
      <c r="O39" s="47">
        <f t="shared" si="2"/>
        <v>3.8005236458844704</v>
      </c>
      <c r="P39" s="9"/>
    </row>
    <row r="40" spans="1:16" ht="15">
      <c r="A40" s="13"/>
      <c r="B40" s="39">
        <v>359</v>
      </c>
      <c r="C40" s="21" t="s">
        <v>59</v>
      </c>
      <c r="D40" s="46">
        <v>1041552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1041552</v>
      </c>
      <c r="O40" s="47">
        <f t="shared" si="2"/>
        <v>85.21944035346097</v>
      </c>
      <c r="P40" s="9"/>
    </row>
    <row r="41" spans="1:16" ht="15.75">
      <c r="A41" s="29" t="s">
        <v>3</v>
      </c>
      <c r="B41" s="30"/>
      <c r="C41" s="31"/>
      <c r="D41" s="32">
        <f aca="true" t="shared" si="9" ref="D41:M41">SUM(D42:D46)</f>
        <v>298053</v>
      </c>
      <c r="E41" s="32">
        <f t="shared" si="9"/>
        <v>129523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52503</v>
      </c>
      <c r="J41" s="32">
        <f t="shared" si="9"/>
        <v>0</v>
      </c>
      <c r="K41" s="32">
        <f t="shared" si="9"/>
        <v>761408</v>
      </c>
      <c r="L41" s="32">
        <f t="shared" si="9"/>
        <v>0</v>
      </c>
      <c r="M41" s="32">
        <f t="shared" si="9"/>
        <v>12804</v>
      </c>
      <c r="N41" s="32">
        <f t="shared" si="8"/>
        <v>1254291</v>
      </c>
      <c r="O41" s="45">
        <f t="shared" si="2"/>
        <v>102.62567501227295</v>
      </c>
      <c r="P41" s="10"/>
    </row>
    <row r="42" spans="1:16" ht="15">
      <c r="A42" s="12"/>
      <c r="B42" s="25">
        <v>361.1</v>
      </c>
      <c r="C42" s="20" t="s">
        <v>60</v>
      </c>
      <c r="D42" s="46">
        <v>45440</v>
      </c>
      <c r="E42" s="46">
        <v>12555</v>
      </c>
      <c r="F42" s="46">
        <v>0</v>
      </c>
      <c r="G42" s="46">
        <v>0</v>
      </c>
      <c r="H42" s="46">
        <v>0</v>
      </c>
      <c r="I42" s="46">
        <v>52503</v>
      </c>
      <c r="J42" s="46">
        <v>0</v>
      </c>
      <c r="K42" s="46">
        <v>67932</v>
      </c>
      <c r="L42" s="46">
        <v>0</v>
      </c>
      <c r="M42" s="46">
        <v>12804</v>
      </c>
      <c r="N42" s="46">
        <f t="shared" si="8"/>
        <v>191234</v>
      </c>
      <c r="O42" s="47">
        <f t="shared" si="2"/>
        <v>15.646702667321224</v>
      </c>
      <c r="P42" s="9"/>
    </row>
    <row r="43" spans="1:16" ht="15">
      <c r="A43" s="12"/>
      <c r="B43" s="25">
        <v>361.3</v>
      </c>
      <c r="C43" s="20" t="s">
        <v>61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298513</v>
      </c>
      <c r="L43" s="46">
        <v>0</v>
      </c>
      <c r="M43" s="46">
        <v>0</v>
      </c>
      <c r="N43" s="46">
        <f t="shared" si="8"/>
        <v>298513</v>
      </c>
      <c r="O43" s="47">
        <f t="shared" si="2"/>
        <v>24.424234986090656</v>
      </c>
      <c r="P43" s="9"/>
    </row>
    <row r="44" spans="1:16" ht="15">
      <c r="A44" s="12"/>
      <c r="B44" s="25">
        <v>362</v>
      </c>
      <c r="C44" s="20" t="s">
        <v>62</v>
      </c>
      <c r="D44" s="46">
        <v>126045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126045</v>
      </c>
      <c r="O44" s="47">
        <f t="shared" si="2"/>
        <v>10.312960235640649</v>
      </c>
      <c r="P44" s="9"/>
    </row>
    <row r="45" spans="1:16" ht="15">
      <c r="A45" s="12"/>
      <c r="B45" s="25">
        <v>368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394963</v>
      </c>
      <c r="L45" s="46">
        <v>0</v>
      </c>
      <c r="M45" s="46">
        <v>0</v>
      </c>
      <c r="N45" s="46">
        <f t="shared" si="8"/>
        <v>394963</v>
      </c>
      <c r="O45" s="47">
        <f t="shared" si="2"/>
        <v>32.3157421044019</v>
      </c>
      <c r="P45" s="9"/>
    </row>
    <row r="46" spans="1:16" ht="15">
      <c r="A46" s="12"/>
      <c r="B46" s="25">
        <v>369.9</v>
      </c>
      <c r="C46" s="20" t="s">
        <v>65</v>
      </c>
      <c r="D46" s="46">
        <v>126568</v>
      </c>
      <c r="E46" s="46">
        <v>116968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243536</v>
      </c>
      <c r="O46" s="47">
        <f t="shared" si="2"/>
        <v>19.926035018818524</v>
      </c>
      <c r="P46" s="9"/>
    </row>
    <row r="47" spans="1:16" ht="15.75">
      <c r="A47" s="29" t="s">
        <v>48</v>
      </c>
      <c r="B47" s="30"/>
      <c r="C47" s="31"/>
      <c r="D47" s="32">
        <f aca="true" t="shared" si="10" ref="D47:M47">SUM(D48:D49)</f>
        <v>300000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653474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953474</v>
      </c>
      <c r="O47" s="45">
        <f t="shared" si="2"/>
        <v>78.01292750777287</v>
      </c>
      <c r="P47" s="9"/>
    </row>
    <row r="48" spans="1:16" ht="15">
      <c r="A48" s="12"/>
      <c r="B48" s="25">
        <v>384</v>
      </c>
      <c r="C48" s="20" t="s">
        <v>103</v>
      </c>
      <c r="D48" s="46">
        <v>300000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300000</v>
      </c>
      <c r="O48" s="47">
        <f t="shared" si="2"/>
        <v>24.54590083456063</v>
      </c>
      <c r="P48" s="9"/>
    </row>
    <row r="49" spans="1:16" ht="15.75" thickBot="1">
      <c r="A49" s="12"/>
      <c r="B49" s="25">
        <v>389.7</v>
      </c>
      <c r="C49" s="20" t="s">
        <v>104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653474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653474</v>
      </c>
      <c r="O49" s="47">
        <f t="shared" si="2"/>
        <v>53.46702667321224</v>
      </c>
      <c r="P49" s="9"/>
    </row>
    <row r="50" spans="1:119" ht="16.5" thickBot="1">
      <c r="A50" s="14" t="s">
        <v>57</v>
      </c>
      <c r="B50" s="23"/>
      <c r="C50" s="22"/>
      <c r="D50" s="15">
        <f aca="true" t="shared" si="11" ref="D50:M50">SUM(D5,D12,D18,D28,D38,D41,D47)</f>
        <v>10390382</v>
      </c>
      <c r="E50" s="15">
        <f t="shared" si="11"/>
        <v>901978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3418208</v>
      </c>
      <c r="J50" s="15">
        <f t="shared" si="11"/>
        <v>0</v>
      </c>
      <c r="K50" s="15">
        <f t="shared" si="11"/>
        <v>761408</v>
      </c>
      <c r="L50" s="15">
        <f t="shared" si="11"/>
        <v>0</v>
      </c>
      <c r="M50" s="15">
        <f t="shared" si="11"/>
        <v>1792088</v>
      </c>
      <c r="N50" s="15">
        <f t="shared" si="8"/>
        <v>17264064</v>
      </c>
      <c r="O50" s="38">
        <f t="shared" si="2"/>
        <v>1412.5400098183604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105</v>
      </c>
      <c r="M52" s="51"/>
      <c r="N52" s="51"/>
      <c r="O52" s="43">
        <v>12222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83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2022-07-27T20:03:13Z</cp:lastPrinted>
  <dcterms:created xsi:type="dcterms:W3CDTF">2000-08-31T21:26:31Z</dcterms:created>
  <dcterms:modified xsi:type="dcterms:W3CDTF">2022-07-27T20:03:23Z</dcterms:modified>
  <cp:category/>
  <cp:version/>
  <cp:contentType/>
  <cp:contentStatus/>
</cp:coreProperties>
</file>