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'2008'!$A$1:$O$24</definedName>
    <definedName name="_xlnm.Print_Area" localSheetId="12">'2009'!$A$1:$O$24</definedName>
    <definedName name="_xlnm.Print_Area" localSheetId="11">'2010'!$A$1:$O$21</definedName>
    <definedName name="_xlnm.Print_Area" localSheetId="10">'2011'!$A$1:$O$23</definedName>
    <definedName name="_xlnm.Print_Area" localSheetId="9">'2012'!$A$1:$O$23</definedName>
    <definedName name="_xlnm.Print_Area" localSheetId="8">'2013'!$A$1:$O$24</definedName>
    <definedName name="_xlnm.Print_Area" localSheetId="7">'2014'!$A$1:$O$23</definedName>
    <definedName name="_xlnm.Print_Area" localSheetId="6">'2015'!$A$1:$O$23</definedName>
    <definedName name="_xlnm.Print_Area" localSheetId="5">'2016'!$A$1:$O$23</definedName>
    <definedName name="_xlnm.Print_Area" localSheetId="4">'2017'!$A$1:$O$24</definedName>
    <definedName name="_xlnm.Print_Area" localSheetId="3">'2018'!$A$1:$O$17</definedName>
    <definedName name="_xlnm.Print_Area" localSheetId="2">'2019'!$A$1:$O$14</definedName>
    <definedName name="_xlnm.Print_Area" localSheetId="1">'2020'!$A$1:$O$14</definedName>
    <definedName name="_xlnm.Print_Area" localSheetId="0">'2021'!$A$1:$P$14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<sst xmlns="http://schemas.openxmlformats.org/spreadsheetml/2006/main" count="496" uniqueCount="80">
  <si>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</si>
  <si>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</si>
  <si>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</si>
  <si>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</si>
  <si>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</si>
  <si>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</si>
  <si>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</si>
  <si>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</si>
  <si>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</si>
  <si>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</si>
  <si>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</si>
  <si>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</si>
  <si>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</si>
  <si>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</si>
  <si>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</si>
  <si>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</si>
  <si>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</si>
  <si>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</si>
  <si>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</si>
  <si>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</si>
  <si>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</si>
  <si>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Other General Government Services</t>
  </si>
  <si>
    <t>Public Safety</t>
  </si>
  <si>
    <t>Other Public Safety</t>
  </si>
  <si>
    <t>Physical Environment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</si>
  <si>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</si>
  <si>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</si>
  <si>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</si>
  <si>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</si>
  <si>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</si>
  <si>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</si>
  <si>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</si>
  <si>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</si>
  <si>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</si>
  <si>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Everglades Expenditures Reported by Account Code and Fund Type</t>
  </si>
  <si>
    <t>Local Fiscal Year Ended September 30, 2010</t>
  </si>
  <si>
    <t>Executive</t>
  </si>
  <si>
    <t>Protective Inspections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</si>
  <si>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</si>
  <si>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</si>
  <si>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</si>
  <si>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</si>
  <si>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</si>
  <si>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</si>
  <si>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</si>
  <si>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Emergency and Disaster Relief Services</t>
  </si>
  <si>
    <t>2008 Municipal Population:</t>
  </si>
  <si>
    <t>Local Fiscal Year Ended September 30, 2013</t>
  </si>
  <si>
    <t>Proprietary - Non-Operating Interest Expense</t>
  </si>
  <si>
    <t>2013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</si>
  <si>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</si>
  <si>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</si>
  <si>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</si>
  <si>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</si>
  <si>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</si>
  <si>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</si>
  <si>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</si>
  <si>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</si>
  <si>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</si>
  <si>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</si>
  <si>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Non-Operating Interest Expense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</si>
  <si>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</si>
  <si>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</si>
  <si>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</si>
  <si>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</si>
  <si>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</si>
  <si>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</si>
  <si>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</si>
  <si>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Water Utility Services</t>
  </si>
  <si>
    <t>Sewer / Wastewater Services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</si>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</sst>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1039068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1039068</v>
      </c>
      <c r="P5" s="30">
        <f>(O5/P$12)</f>
        <v>2862.4462809917354</v>
      </c>
      <c r="Q5" s="6"/>
    </row>
    <row r="6" spans="1:17" ht="15">
      <c r="A6" s="12"/>
      <c r="B6" s="42">
        <v>519</v>
      </c>
      <c r="C6" s="19" t="s">
        <v>21</v>
      </c>
      <c r="D6" s="43">
        <v>1039068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1039068</v>
      </c>
      <c r="P6" s="44">
        <f>(O6/P$12)</f>
        <v>2862.4462809917354</v>
      </c>
      <c r="Q6" s="9"/>
    </row>
    <row r="7" spans="1:17" ht="15.75">
      <c r="A7" s="26" t="s">
        <v>24</v>
      </c>
      <c r="B7" s="27"/>
      <c r="C7" s="28"/>
      <c r="D7" s="29">
        <f>SUM(D8:D9)</f>
        <v>0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1805468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1805468</v>
      </c>
      <c r="P7" s="41">
        <f>(O7/P$12)</f>
        <v>4973.741046831956</v>
      </c>
      <c r="Q7" s="10"/>
    </row>
    <row r="8" spans="1:17" ht="15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861661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861661</v>
      </c>
      <c r="P8" s="44">
        <f>(O8/P$12)</f>
        <v>2373.7217630853993</v>
      </c>
      <c r="Q8" s="9"/>
    </row>
    <row r="9" spans="1:17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943807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943807</v>
      </c>
      <c r="P9" s="44">
        <f>(O9/P$12)</f>
        <v>2600.0192837465565</v>
      </c>
      <c r="Q9" s="9"/>
    </row>
    <row r="10" spans="1:120" ht="16.5" thickBot="1">
      <c r="A10" s="13" t="s">
        <v>10</v>
      </c>
      <c r="B10" s="21"/>
      <c r="C10" s="20"/>
      <c r="D10" s="14">
        <f>SUM(D5,D7)</f>
        <v>1039068</v>
      </c>
      <c r="E10" s="14">
        <f aca="true" t="shared" si="0" ref="E10:N10">SUM(E5,E7)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1805468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>SUM(D10:N10)</f>
        <v>2844536</v>
      </c>
      <c r="P10" s="35">
        <f>(O10/P$12)</f>
        <v>7836.187327823692</v>
      </c>
      <c r="Q10" s="6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6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</row>
    <row r="12" spans="1:16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90" t="s">
        <v>79</v>
      </c>
      <c r="N12" s="90"/>
      <c r="O12" s="90"/>
      <c r="P12" s="39">
        <v>363</v>
      </c>
    </row>
    <row r="13" spans="1:16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16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</sheetData>
  <sheetProtection/>
  <mergeCells count="10">
    <mergeCell ref="M12:O12"/>
    <mergeCell ref="A13:P13"/>
    <mergeCell ref="A14:P1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298517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298517</v>
      </c>
      <c r="O5" s="30">
        <f aca="true" t="shared" si="2" ref="O5:O19">(N5/O$21)</f>
        <v>744.4314214463841</v>
      </c>
      <c r="P5" s="6"/>
    </row>
    <row r="6" spans="1:16" ht="15">
      <c r="A6" s="12"/>
      <c r="B6" s="42">
        <v>512</v>
      </c>
      <c r="C6" s="19" t="s">
        <v>36</v>
      </c>
      <c r="D6" s="43">
        <v>9924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9924</v>
      </c>
      <c r="O6" s="44">
        <f t="shared" si="2"/>
        <v>24.748129675810475</v>
      </c>
      <c r="P6" s="9"/>
    </row>
    <row r="7" spans="1:16" ht="15">
      <c r="A7" s="12"/>
      <c r="B7" s="42">
        <v>513</v>
      </c>
      <c r="C7" s="19" t="s">
        <v>20</v>
      </c>
      <c r="D7" s="43">
        <v>288593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288593</v>
      </c>
      <c r="O7" s="44">
        <f t="shared" si="2"/>
        <v>719.6832917705735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42184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42184</v>
      </c>
      <c r="O8" s="41">
        <f t="shared" si="2"/>
        <v>105.19700748129675</v>
      </c>
      <c r="P8" s="10"/>
    </row>
    <row r="9" spans="1:16" ht="15">
      <c r="A9" s="12"/>
      <c r="B9" s="42">
        <v>524</v>
      </c>
      <c r="C9" s="19" t="s">
        <v>37</v>
      </c>
      <c r="D9" s="43">
        <v>42184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42184</v>
      </c>
      <c r="O9" s="44">
        <f t="shared" si="2"/>
        <v>105.19700748129675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29481</v>
      </c>
      <c r="E10" s="29">
        <f t="shared" si="4"/>
        <v>0</v>
      </c>
      <c r="F10" s="29">
        <f t="shared" si="4"/>
        <v>103658</v>
      </c>
      <c r="G10" s="29">
        <f t="shared" si="4"/>
        <v>0</v>
      </c>
      <c r="H10" s="29">
        <f t="shared" si="4"/>
        <v>0</v>
      </c>
      <c r="I10" s="29">
        <f t="shared" si="4"/>
        <v>901937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1035076</v>
      </c>
      <c r="O10" s="41">
        <f t="shared" si="2"/>
        <v>2581.2369077306735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103658</v>
      </c>
      <c r="G11" s="43">
        <v>0</v>
      </c>
      <c r="H11" s="43">
        <v>0</v>
      </c>
      <c r="I11" s="43">
        <v>901937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1005595</v>
      </c>
      <c r="O11" s="44">
        <f t="shared" si="2"/>
        <v>2507.718204488778</v>
      </c>
      <c r="P11" s="9"/>
    </row>
    <row r="12" spans="1:16" ht="15">
      <c r="A12" s="12"/>
      <c r="B12" s="42">
        <v>539</v>
      </c>
      <c r="C12" s="19" t="s">
        <v>26</v>
      </c>
      <c r="D12" s="43">
        <v>29481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29481</v>
      </c>
      <c r="O12" s="44">
        <f t="shared" si="2"/>
        <v>73.51870324189527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102591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102591</v>
      </c>
      <c r="O13" s="41">
        <f t="shared" si="2"/>
        <v>255.83790523690774</v>
      </c>
      <c r="P13" s="10"/>
    </row>
    <row r="14" spans="1:16" ht="15">
      <c r="A14" s="12"/>
      <c r="B14" s="42">
        <v>541</v>
      </c>
      <c r="C14" s="19" t="s">
        <v>28</v>
      </c>
      <c r="D14" s="43">
        <v>102591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102591</v>
      </c>
      <c r="O14" s="44">
        <f t="shared" si="2"/>
        <v>255.83790523690774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58258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58258</v>
      </c>
      <c r="O15" s="41">
        <f t="shared" si="2"/>
        <v>145.28179551122196</v>
      </c>
      <c r="P15" s="9"/>
    </row>
    <row r="16" spans="1:16" ht="15">
      <c r="A16" s="12"/>
      <c r="B16" s="42">
        <v>572</v>
      </c>
      <c r="C16" s="19" t="s">
        <v>30</v>
      </c>
      <c r="D16" s="43">
        <v>58258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58258</v>
      </c>
      <c r="O16" s="44">
        <f t="shared" si="2"/>
        <v>145.28179551122196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1100</v>
      </c>
      <c r="G17" s="29">
        <f t="shared" si="7"/>
        <v>0</v>
      </c>
      <c r="H17" s="29">
        <f t="shared" si="7"/>
        <v>0</v>
      </c>
      <c r="I17" s="29">
        <f t="shared" si="7"/>
        <v>123146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124246</v>
      </c>
      <c r="O17" s="41">
        <f t="shared" si="2"/>
        <v>309.84039900249377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1100</v>
      </c>
      <c r="G18" s="43">
        <v>0</v>
      </c>
      <c r="H18" s="43">
        <v>0</v>
      </c>
      <c r="I18" s="43">
        <v>123146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124246</v>
      </c>
      <c r="O18" s="44">
        <f t="shared" si="2"/>
        <v>309.84039900249377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531031</v>
      </c>
      <c r="E19" s="14">
        <f aca="true" t="shared" si="8" ref="E19:M19">SUM(E5,E8,E10,E13,E15,E17)</f>
        <v>0</v>
      </c>
      <c r="F19" s="14">
        <f t="shared" si="8"/>
        <v>104758</v>
      </c>
      <c r="G19" s="14">
        <f t="shared" si="8"/>
        <v>0</v>
      </c>
      <c r="H19" s="14">
        <f t="shared" si="8"/>
        <v>0</v>
      </c>
      <c r="I19" s="14">
        <f t="shared" si="8"/>
        <v>1025083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1660872</v>
      </c>
      <c r="O19" s="35">
        <f t="shared" si="2"/>
        <v>4141.825436408977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43</v>
      </c>
      <c r="M21" s="90"/>
      <c r="N21" s="90"/>
      <c r="O21" s="39">
        <v>401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289567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289567</v>
      </c>
      <c r="O5" s="30">
        <f aca="true" t="shared" si="2" ref="O5:O19">(N5/O$21)</f>
        <v>713.2192118226601</v>
      </c>
      <c r="P5" s="6"/>
    </row>
    <row r="6" spans="1:16" ht="15">
      <c r="A6" s="12"/>
      <c r="B6" s="42">
        <v>512</v>
      </c>
      <c r="C6" s="19" t="s">
        <v>36</v>
      </c>
      <c r="D6" s="43">
        <v>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870</v>
      </c>
      <c r="O6" s="44">
        <f t="shared" si="2"/>
        <v>2.142857142857143</v>
      </c>
      <c r="P6" s="9"/>
    </row>
    <row r="7" spans="1:16" ht="15">
      <c r="A7" s="12"/>
      <c r="B7" s="42">
        <v>513</v>
      </c>
      <c r="C7" s="19" t="s">
        <v>20</v>
      </c>
      <c r="D7" s="43">
        <v>288697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288697</v>
      </c>
      <c r="O7" s="44">
        <f t="shared" si="2"/>
        <v>711.076354679803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21755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21755</v>
      </c>
      <c r="O8" s="41">
        <f t="shared" si="2"/>
        <v>53.583743842364534</v>
      </c>
      <c r="P8" s="10"/>
    </row>
    <row r="9" spans="1:16" ht="15">
      <c r="A9" s="12"/>
      <c r="B9" s="42">
        <v>524</v>
      </c>
      <c r="C9" s="19" t="s">
        <v>37</v>
      </c>
      <c r="D9" s="43">
        <v>21755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21755</v>
      </c>
      <c r="O9" s="44">
        <f t="shared" si="2"/>
        <v>53.583743842364534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21874</v>
      </c>
      <c r="E10" s="29">
        <f t="shared" si="4"/>
        <v>0</v>
      </c>
      <c r="F10" s="29">
        <f t="shared" si="4"/>
        <v>123401</v>
      </c>
      <c r="G10" s="29">
        <f t="shared" si="4"/>
        <v>0</v>
      </c>
      <c r="H10" s="29">
        <f t="shared" si="4"/>
        <v>0</v>
      </c>
      <c r="I10" s="29">
        <f t="shared" si="4"/>
        <v>877685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1022960</v>
      </c>
      <c r="O10" s="41">
        <f t="shared" si="2"/>
        <v>2519.6059113300494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123401</v>
      </c>
      <c r="G11" s="43">
        <v>0</v>
      </c>
      <c r="H11" s="43">
        <v>0</v>
      </c>
      <c r="I11" s="43">
        <v>877685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1001086</v>
      </c>
      <c r="O11" s="44">
        <f t="shared" si="2"/>
        <v>2465.729064039409</v>
      </c>
      <c r="P11" s="9"/>
    </row>
    <row r="12" spans="1:16" ht="15">
      <c r="A12" s="12"/>
      <c r="B12" s="42">
        <v>539</v>
      </c>
      <c r="C12" s="19" t="s">
        <v>26</v>
      </c>
      <c r="D12" s="43">
        <v>21874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21874</v>
      </c>
      <c r="O12" s="44">
        <f t="shared" si="2"/>
        <v>53.87684729064039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132784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132784</v>
      </c>
      <c r="O13" s="41">
        <f t="shared" si="2"/>
        <v>327.0541871921182</v>
      </c>
      <c r="P13" s="10"/>
    </row>
    <row r="14" spans="1:16" ht="15">
      <c r="A14" s="12"/>
      <c r="B14" s="42">
        <v>541</v>
      </c>
      <c r="C14" s="19" t="s">
        <v>28</v>
      </c>
      <c r="D14" s="43">
        <v>132784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132784</v>
      </c>
      <c r="O14" s="44">
        <f t="shared" si="2"/>
        <v>327.0541871921182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33793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33793</v>
      </c>
      <c r="O15" s="41">
        <f t="shared" si="2"/>
        <v>83.23399014778325</v>
      </c>
      <c r="P15" s="9"/>
    </row>
    <row r="16" spans="1:16" ht="15">
      <c r="A16" s="12"/>
      <c r="B16" s="42">
        <v>572</v>
      </c>
      <c r="C16" s="19" t="s">
        <v>30</v>
      </c>
      <c r="D16" s="43">
        <v>33793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33793</v>
      </c>
      <c r="O16" s="44">
        <f t="shared" si="2"/>
        <v>83.23399014778325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134640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134640</v>
      </c>
      <c r="O17" s="41">
        <f t="shared" si="2"/>
        <v>331.6256157635468</v>
      </c>
      <c r="P17" s="9"/>
    </row>
    <row r="18" spans="1:16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134640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134640</v>
      </c>
      <c r="O18" s="44">
        <f t="shared" si="2"/>
        <v>331.6256157635468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499773</v>
      </c>
      <c r="E19" s="14">
        <f aca="true" t="shared" si="8" ref="E19:M19">SUM(E5,E8,E10,E13,E15,E17)</f>
        <v>0</v>
      </c>
      <c r="F19" s="14">
        <f t="shared" si="8"/>
        <v>123401</v>
      </c>
      <c r="G19" s="14">
        <f t="shared" si="8"/>
        <v>0</v>
      </c>
      <c r="H19" s="14">
        <f t="shared" si="8"/>
        <v>0</v>
      </c>
      <c r="I19" s="14">
        <f t="shared" si="8"/>
        <v>1012325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1635499</v>
      </c>
      <c r="O19" s="35">
        <f t="shared" si="2"/>
        <v>4028.322660098522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406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377990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377990</v>
      </c>
      <c r="O5" s="30">
        <f aca="true" t="shared" si="2" ref="O5:O17">(N5/O$19)</f>
        <v>944.975</v>
      </c>
      <c r="P5" s="6"/>
    </row>
    <row r="6" spans="1:16" ht="15">
      <c r="A6" s="12"/>
      <c r="B6" s="42">
        <v>512</v>
      </c>
      <c r="C6" s="19" t="s">
        <v>36</v>
      </c>
      <c r="D6" s="43">
        <v>3407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3407</v>
      </c>
      <c r="O6" s="44">
        <f t="shared" si="2"/>
        <v>8.5175</v>
      </c>
      <c r="P6" s="9"/>
    </row>
    <row r="7" spans="1:16" ht="15">
      <c r="A7" s="12"/>
      <c r="B7" s="42">
        <v>513</v>
      </c>
      <c r="C7" s="19" t="s">
        <v>20</v>
      </c>
      <c r="D7" s="43">
        <v>374583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374583</v>
      </c>
      <c r="O7" s="44">
        <f t="shared" si="2"/>
        <v>936.4575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16176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16176</v>
      </c>
      <c r="O8" s="41">
        <f t="shared" si="2"/>
        <v>40.44</v>
      </c>
      <c r="P8" s="10"/>
    </row>
    <row r="9" spans="1:16" ht="15">
      <c r="A9" s="12"/>
      <c r="B9" s="42">
        <v>524</v>
      </c>
      <c r="C9" s="19" t="s">
        <v>37</v>
      </c>
      <c r="D9" s="43">
        <v>16176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16176</v>
      </c>
      <c r="O9" s="44">
        <f t="shared" si="2"/>
        <v>40.44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17601</v>
      </c>
      <c r="E10" s="29">
        <f t="shared" si="4"/>
        <v>0</v>
      </c>
      <c r="F10" s="29">
        <f t="shared" si="4"/>
        <v>124046</v>
      </c>
      <c r="G10" s="29">
        <f t="shared" si="4"/>
        <v>0</v>
      </c>
      <c r="H10" s="29">
        <f t="shared" si="4"/>
        <v>0</v>
      </c>
      <c r="I10" s="29">
        <f t="shared" si="4"/>
        <v>947777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1089424</v>
      </c>
      <c r="O10" s="41">
        <f t="shared" si="2"/>
        <v>2723.56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124046</v>
      </c>
      <c r="G11" s="43">
        <v>0</v>
      </c>
      <c r="H11" s="43">
        <v>0</v>
      </c>
      <c r="I11" s="43">
        <v>947777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1071823</v>
      </c>
      <c r="O11" s="44">
        <f t="shared" si="2"/>
        <v>2679.5575</v>
      </c>
      <c r="P11" s="9"/>
    </row>
    <row r="12" spans="1:16" ht="15">
      <c r="A12" s="12"/>
      <c r="B12" s="42">
        <v>539</v>
      </c>
      <c r="C12" s="19" t="s">
        <v>26</v>
      </c>
      <c r="D12" s="43">
        <v>17601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17601</v>
      </c>
      <c r="O12" s="44">
        <f t="shared" si="2"/>
        <v>44.0025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106605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106605</v>
      </c>
      <c r="O13" s="41">
        <f t="shared" si="2"/>
        <v>266.5125</v>
      </c>
      <c r="P13" s="10"/>
    </row>
    <row r="14" spans="1:16" ht="15">
      <c r="A14" s="12"/>
      <c r="B14" s="42">
        <v>541</v>
      </c>
      <c r="C14" s="19" t="s">
        <v>28</v>
      </c>
      <c r="D14" s="43">
        <v>106605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106605</v>
      </c>
      <c r="O14" s="44">
        <f t="shared" si="2"/>
        <v>266.5125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61975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61975</v>
      </c>
      <c r="O15" s="41">
        <f t="shared" si="2"/>
        <v>154.9375</v>
      </c>
      <c r="P15" s="9"/>
    </row>
    <row r="16" spans="1:16" ht="15.75" thickBot="1">
      <c r="A16" s="12"/>
      <c r="B16" s="42">
        <v>572</v>
      </c>
      <c r="C16" s="19" t="s">
        <v>30</v>
      </c>
      <c r="D16" s="43">
        <v>61975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61975</v>
      </c>
      <c r="O16" s="44">
        <f t="shared" si="2"/>
        <v>154.9375</v>
      </c>
      <c r="P16" s="9"/>
    </row>
    <row r="17" spans="1:119" ht="16.5" thickBot="1">
      <c r="A17" s="13" t="s">
        <v>10</v>
      </c>
      <c r="B17" s="21"/>
      <c r="C17" s="20"/>
      <c r="D17" s="14">
        <f>SUM(D5,D8,D10,D13,D15)</f>
        <v>580347</v>
      </c>
      <c r="E17" s="14">
        <f aca="true" t="shared" si="7" ref="E17:M17">SUM(E5,E8,E10,E13,E15)</f>
        <v>0</v>
      </c>
      <c r="F17" s="14">
        <f t="shared" si="7"/>
        <v>124046</v>
      </c>
      <c r="G17" s="14">
        <f t="shared" si="7"/>
        <v>0</v>
      </c>
      <c r="H17" s="14">
        <f t="shared" si="7"/>
        <v>0</v>
      </c>
      <c r="I17" s="14">
        <f t="shared" si="7"/>
        <v>947777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1652170</v>
      </c>
      <c r="O17" s="35">
        <f t="shared" si="2"/>
        <v>4130.425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38</v>
      </c>
      <c r="M19" s="90"/>
      <c r="N19" s="90"/>
      <c r="O19" s="39">
        <v>400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864290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864290</v>
      </c>
      <c r="O5" s="30">
        <f aca="true" t="shared" si="2" ref="O5:O20">(N5/O$22)</f>
        <v>1317.5152439024391</v>
      </c>
      <c r="P5" s="6"/>
    </row>
    <row r="6" spans="1:16" ht="15">
      <c r="A6" s="12"/>
      <c r="B6" s="42">
        <v>511</v>
      </c>
      <c r="C6" s="19" t="s">
        <v>19</v>
      </c>
      <c r="D6" s="43">
        <v>1080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1080</v>
      </c>
      <c r="O6" s="44">
        <f t="shared" si="2"/>
        <v>1.646341463414634</v>
      </c>
      <c r="P6" s="9"/>
    </row>
    <row r="7" spans="1:16" ht="15">
      <c r="A7" s="12"/>
      <c r="B7" s="42">
        <v>513</v>
      </c>
      <c r="C7" s="19" t="s">
        <v>20</v>
      </c>
      <c r="D7" s="43">
        <v>318090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318090</v>
      </c>
      <c r="O7" s="44">
        <f t="shared" si="2"/>
        <v>484.8932926829268</v>
      </c>
      <c r="P7" s="9"/>
    </row>
    <row r="8" spans="1:16" ht="15">
      <c r="A8" s="12"/>
      <c r="B8" s="42">
        <v>519</v>
      </c>
      <c r="C8" s="19" t="s">
        <v>21</v>
      </c>
      <c r="D8" s="43">
        <v>545120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545120</v>
      </c>
      <c r="O8" s="44">
        <f t="shared" si="2"/>
        <v>830.9756097560976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20052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20052</v>
      </c>
      <c r="O9" s="41">
        <f t="shared" si="2"/>
        <v>30.567073170731707</v>
      </c>
      <c r="P9" s="10"/>
    </row>
    <row r="10" spans="1:16" ht="15">
      <c r="A10" s="12"/>
      <c r="B10" s="42">
        <v>529</v>
      </c>
      <c r="C10" s="19" t="s">
        <v>23</v>
      </c>
      <c r="D10" s="43">
        <v>20052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20052</v>
      </c>
      <c r="O10" s="44">
        <f t="shared" si="2"/>
        <v>30.567073170731707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844990</v>
      </c>
      <c r="E11" s="29">
        <f t="shared" si="4"/>
        <v>0</v>
      </c>
      <c r="F11" s="29">
        <f t="shared" si="4"/>
        <v>124593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969583</v>
      </c>
      <c r="O11" s="41">
        <f t="shared" si="2"/>
        <v>1478.0228658536585</v>
      </c>
      <c r="P11" s="10"/>
    </row>
    <row r="12" spans="1:16" ht="15">
      <c r="A12" s="12"/>
      <c r="B12" s="42">
        <v>536</v>
      </c>
      <c r="C12" s="19" t="s">
        <v>25</v>
      </c>
      <c r="D12" s="43">
        <v>825191</v>
      </c>
      <c r="E12" s="43">
        <v>0</v>
      </c>
      <c r="F12" s="43">
        <v>124593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949784</v>
      </c>
      <c r="O12" s="44">
        <f t="shared" si="2"/>
        <v>1447.841463414634</v>
      </c>
      <c r="P12" s="9"/>
    </row>
    <row r="13" spans="1:16" ht="15">
      <c r="A13" s="12"/>
      <c r="B13" s="42">
        <v>539</v>
      </c>
      <c r="C13" s="19" t="s">
        <v>26</v>
      </c>
      <c r="D13" s="43">
        <v>19799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19799</v>
      </c>
      <c r="O13" s="44">
        <f t="shared" si="2"/>
        <v>30.18140243902439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137157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137157</v>
      </c>
      <c r="O14" s="41">
        <f t="shared" si="2"/>
        <v>209.08079268292684</v>
      </c>
      <c r="P14" s="10"/>
    </row>
    <row r="15" spans="1:16" ht="15">
      <c r="A15" s="12"/>
      <c r="B15" s="42">
        <v>541</v>
      </c>
      <c r="C15" s="19" t="s">
        <v>28</v>
      </c>
      <c r="D15" s="43">
        <v>137157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137157</v>
      </c>
      <c r="O15" s="44">
        <f t="shared" si="2"/>
        <v>209.08079268292684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33093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33093</v>
      </c>
      <c r="O16" s="41">
        <f t="shared" si="2"/>
        <v>50.44664634146341</v>
      </c>
      <c r="P16" s="9"/>
    </row>
    <row r="17" spans="1:16" ht="15">
      <c r="A17" s="12"/>
      <c r="B17" s="42">
        <v>572</v>
      </c>
      <c r="C17" s="19" t="s">
        <v>30</v>
      </c>
      <c r="D17" s="43">
        <v>33093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33093</v>
      </c>
      <c r="O17" s="44">
        <f t="shared" si="2"/>
        <v>50.44664634146341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123420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123420</v>
      </c>
      <c r="O18" s="41">
        <f t="shared" si="2"/>
        <v>188.140243902439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123420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123420</v>
      </c>
      <c r="O19" s="44">
        <f t="shared" si="2"/>
        <v>188.140243902439</v>
      </c>
      <c r="P19" s="9"/>
    </row>
    <row r="20" spans="1:119" ht="16.5" thickBot="1">
      <c r="A20" s="13" t="s">
        <v>10</v>
      </c>
      <c r="B20" s="21"/>
      <c r="C20" s="20"/>
      <c r="D20" s="14">
        <f>SUM(D5,D9,D11,D14,D16,D18)</f>
        <v>2023002</v>
      </c>
      <c r="E20" s="14">
        <f aca="true" t="shared" si="8" ref="E20:M20">SUM(E5,E9,E11,E14,E16,E18)</f>
        <v>0</v>
      </c>
      <c r="F20" s="14">
        <f t="shared" si="8"/>
        <v>124593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2147595</v>
      </c>
      <c r="O20" s="35">
        <f t="shared" si="2"/>
        <v>3273.7728658536585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656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241949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241949</v>
      </c>
      <c r="O5" s="30">
        <f aca="true" t="shared" si="2" ref="O5:O20">(N5/O$22)</f>
        <v>373.37808641975306</v>
      </c>
      <c r="P5" s="6"/>
    </row>
    <row r="6" spans="1:16" ht="15">
      <c r="A6" s="12"/>
      <c r="B6" s="42">
        <v>511</v>
      </c>
      <c r="C6" s="19" t="s">
        <v>19</v>
      </c>
      <c r="D6" s="43">
        <v>6282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6282</v>
      </c>
      <c r="O6" s="44">
        <f t="shared" si="2"/>
        <v>9.694444444444445</v>
      </c>
      <c r="P6" s="9"/>
    </row>
    <row r="7" spans="1:16" ht="15">
      <c r="A7" s="12"/>
      <c r="B7" s="42">
        <v>513</v>
      </c>
      <c r="C7" s="19" t="s">
        <v>20</v>
      </c>
      <c r="D7" s="43">
        <v>235667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235667</v>
      </c>
      <c r="O7" s="44">
        <f t="shared" si="2"/>
        <v>363.68364197530866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SUM(D9:D10)</f>
        <v>352389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352389</v>
      </c>
      <c r="O8" s="41">
        <f t="shared" si="2"/>
        <v>543.8101851851852</v>
      </c>
      <c r="P8" s="10"/>
    </row>
    <row r="9" spans="1:16" ht="15">
      <c r="A9" s="12"/>
      <c r="B9" s="42">
        <v>524</v>
      </c>
      <c r="C9" s="19" t="s">
        <v>37</v>
      </c>
      <c r="D9" s="43">
        <v>53385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53385</v>
      </c>
      <c r="O9" s="44">
        <f t="shared" si="2"/>
        <v>82.38425925925925</v>
      </c>
      <c r="P9" s="9"/>
    </row>
    <row r="10" spans="1:16" ht="15">
      <c r="A10" s="12"/>
      <c r="B10" s="42">
        <v>525</v>
      </c>
      <c r="C10" s="19" t="s">
        <v>45</v>
      </c>
      <c r="D10" s="43">
        <v>299004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299004</v>
      </c>
      <c r="O10" s="44">
        <f t="shared" si="2"/>
        <v>461.4259259259259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688887</v>
      </c>
      <c r="E11" s="29">
        <f t="shared" si="4"/>
        <v>0</v>
      </c>
      <c r="F11" s="29">
        <f t="shared" si="4"/>
        <v>122944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811831</v>
      </c>
      <c r="O11" s="41">
        <f t="shared" si="2"/>
        <v>1252.8256172839506</v>
      </c>
      <c r="P11" s="10"/>
    </row>
    <row r="12" spans="1:16" ht="15">
      <c r="A12" s="12"/>
      <c r="B12" s="42">
        <v>536</v>
      </c>
      <c r="C12" s="19" t="s">
        <v>25</v>
      </c>
      <c r="D12" s="43">
        <v>667263</v>
      </c>
      <c r="E12" s="43">
        <v>0</v>
      </c>
      <c r="F12" s="43">
        <v>122944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790207</v>
      </c>
      <c r="O12" s="44">
        <f t="shared" si="2"/>
        <v>1219.4552469135801</v>
      </c>
      <c r="P12" s="9"/>
    </row>
    <row r="13" spans="1:16" ht="15">
      <c r="A13" s="12"/>
      <c r="B13" s="42">
        <v>539</v>
      </c>
      <c r="C13" s="19" t="s">
        <v>26</v>
      </c>
      <c r="D13" s="43">
        <v>21624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21624</v>
      </c>
      <c r="O13" s="44">
        <f t="shared" si="2"/>
        <v>33.370370370370374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188953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188953</v>
      </c>
      <c r="O14" s="41">
        <f t="shared" si="2"/>
        <v>291.5941358024691</v>
      </c>
      <c r="P14" s="10"/>
    </row>
    <row r="15" spans="1:16" ht="15">
      <c r="A15" s="12"/>
      <c r="B15" s="42">
        <v>541</v>
      </c>
      <c r="C15" s="19" t="s">
        <v>28</v>
      </c>
      <c r="D15" s="43">
        <v>188953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188953</v>
      </c>
      <c r="O15" s="44">
        <f t="shared" si="2"/>
        <v>291.5941358024691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82470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82470</v>
      </c>
      <c r="O16" s="41">
        <f t="shared" si="2"/>
        <v>127.26851851851852</v>
      </c>
      <c r="P16" s="9"/>
    </row>
    <row r="17" spans="1:16" ht="15">
      <c r="A17" s="12"/>
      <c r="B17" s="42">
        <v>572</v>
      </c>
      <c r="C17" s="19" t="s">
        <v>30</v>
      </c>
      <c r="D17" s="43">
        <v>82470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82470</v>
      </c>
      <c r="O17" s="44">
        <f t="shared" si="2"/>
        <v>127.26851851851852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135511</v>
      </c>
      <c r="E18" s="29">
        <f t="shared" si="7"/>
        <v>0</v>
      </c>
      <c r="F18" s="29">
        <f t="shared" si="7"/>
        <v>146247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281758</v>
      </c>
      <c r="O18" s="41">
        <f t="shared" si="2"/>
        <v>434.8117283950617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135511</v>
      </c>
      <c r="E19" s="43">
        <v>0</v>
      </c>
      <c r="F19" s="43">
        <v>146247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281758</v>
      </c>
      <c r="O19" s="44">
        <f t="shared" si="2"/>
        <v>434.8117283950617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1690159</v>
      </c>
      <c r="E20" s="14">
        <f aca="true" t="shared" si="8" ref="E20:M20">SUM(E5,E8,E11,E14,E16,E18)</f>
        <v>0</v>
      </c>
      <c r="F20" s="14">
        <f t="shared" si="8"/>
        <v>269191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1959350</v>
      </c>
      <c r="O20" s="35">
        <f t="shared" si="2"/>
        <v>3023.688271604938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648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289119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289119</v>
      </c>
      <c r="O5" s="30">
        <f aca="true" t="shared" si="2" ref="O5:O20">(N5/O$22)</f>
        <v>449.6407465007776</v>
      </c>
      <c r="P5" s="6"/>
    </row>
    <row r="6" spans="1:16" ht="15">
      <c r="A6" s="12"/>
      <c r="B6" s="42">
        <v>511</v>
      </c>
      <c r="C6" s="19" t="s">
        <v>19</v>
      </c>
      <c r="D6" s="43">
        <v>6797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6797</v>
      </c>
      <c r="O6" s="44">
        <f t="shared" si="2"/>
        <v>10.570762052877138</v>
      </c>
      <c r="P6" s="9"/>
    </row>
    <row r="7" spans="1:16" ht="15">
      <c r="A7" s="12"/>
      <c r="B7" s="42">
        <v>513</v>
      </c>
      <c r="C7" s="19" t="s">
        <v>20</v>
      </c>
      <c r="D7" s="43">
        <v>282322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282322</v>
      </c>
      <c r="O7" s="44">
        <f t="shared" si="2"/>
        <v>439.0699844479005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SUM(D9:D10)</f>
        <v>2044758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2044758</v>
      </c>
      <c r="O8" s="41">
        <f t="shared" si="2"/>
        <v>3180.02799377916</v>
      </c>
      <c r="P8" s="10"/>
    </row>
    <row r="9" spans="1:16" ht="15">
      <c r="A9" s="12"/>
      <c r="B9" s="42">
        <v>524</v>
      </c>
      <c r="C9" s="19" t="s">
        <v>37</v>
      </c>
      <c r="D9" s="43">
        <v>134644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134644</v>
      </c>
      <c r="O9" s="44">
        <f t="shared" si="2"/>
        <v>209.39968895800934</v>
      </c>
      <c r="P9" s="9"/>
    </row>
    <row r="10" spans="1:16" ht="15">
      <c r="A10" s="12"/>
      <c r="B10" s="42">
        <v>525</v>
      </c>
      <c r="C10" s="19" t="s">
        <v>45</v>
      </c>
      <c r="D10" s="43">
        <v>1910114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1910114</v>
      </c>
      <c r="O10" s="44">
        <f t="shared" si="2"/>
        <v>2970.628304821151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SUM(D12:D13)</f>
        <v>789371</v>
      </c>
      <c r="E11" s="29">
        <f t="shared" si="4"/>
        <v>96095</v>
      </c>
      <c r="F11" s="29">
        <f t="shared" si="4"/>
        <v>123196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1008662</v>
      </c>
      <c r="O11" s="41">
        <f t="shared" si="2"/>
        <v>1568.6811819595646</v>
      </c>
      <c r="P11" s="10"/>
    </row>
    <row r="12" spans="1:16" ht="15">
      <c r="A12" s="12"/>
      <c r="B12" s="42">
        <v>536</v>
      </c>
      <c r="C12" s="19" t="s">
        <v>25</v>
      </c>
      <c r="D12" s="43">
        <v>770343</v>
      </c>
      <c r="E12" s="43">
        <v>96095</v>
      </c>
      <c r="F12" s="43">
        <v>123196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989634</v>
      </c>
      <c r="O12" s="44">
        <f t="shared" si="2"/>
        <v>1539.0886469673405</v>
      </c>
      <c r="P12" s="9"/>
    </row>
    <row r="13" spans="1:16" ht="15">
      <c r="A13" s="12"/>
      <c r="B13" s="42">
        <v>539</v>
      </c>
      <c r="C13" s="19" t="s">
        <v>26</v>
      </c>
      <c r="D13" s="43">
        <v>19028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19028</v>
      </c>
      <c r="O13" s="44">
        <f t="shared" si="2"/>
        <v>29.59253499222395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171630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171630</v>
      </c>
      <c r="O14" s="41">
        <f t="shared" si="2"/>
        <v>266.92068429237946</v>
      </c>
      <c r="P14" s="10"/>
    </row>
    <row r="15" spans="1:16" ht="15">
      <c r="A15" s="12"/>
      <c r="B15" s="42">
        <v>541</v>
      </c>
      <c r="C15" s="19" t="s">
        <v>28</v>
      </c>
      <c r="D15" s="43">
        <v>171630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171630</v>
      </c>
      <c r="O15" s="44">
        <f t="shared" si="2"/>
        <v>266.92068429237946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100435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100435</v>
      </c>
      <c r="O16" s="41">
        <f t="shared" si="2"/>
        <v>156.19751166407465</v>
      </c>
      <c r="P16" s="9"/>
    </row>
    <row r="17" spans="1:16" ht="15">
      <c r="A17" s="12"/>
      <c r="B17" s="42">
        <v>572</v>
      </c>
      <c r="C17" s="19" t="s">
        <v>30</v>
      </c>
      <c r="D17" s="43">
        <v>100435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100435</v>
      </c>
      <c r="O17" s="44">
        <f t="shared" si="2"/>
        <v>156.19751166407465</v>
      </c>
      <c r="P17" s="9"/>
    </row>
    <row r="18" spans="1:16" ht="15.75">
      <c r="A18" s="26" t="s">
        <v>32</v>
      </c>
      <c r="B18" s="27"/>
      <c r="C18" s="28"/>
      <c r="D18" s="29">
        <f aca="true" t="shared" si="7" ref="D18:M18">SUM(D19:D19)</f>
        <v>137450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137450</v>
      </c>
      <c r="O18" s="41">
        <f t="shared" si="2"/>
        <v>213.76360808709177</v>
      </c>
      <c r="P18" s="9"/>
    </row>
    <row r="19" spans="1:16" ht="15.75" thickBot="1">
      <c r="A19" s="12"/>
      <c r="B19" s="42">
        <v>581</v>
      </c>
      <c r="C19" s="19" t="s">
        <v>31</v>
      </c>
      <c r="D19" s="43">
        <v>137450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137450</v>
      </c>
      <c r="O19" s="44">
        <f t="shared" si="2"/>
        <v>213.76360808709177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3532763</v>
      </c>
      <c r="E20" s="14">
        <f aca="true" t="shared" si="8" ref="E20:M20">SUM(E5,E8,E11,E14,E16,E18)</f>
        <v>96095</v>
      </c>
      <c r="F20" s="14">
        <f t="shared" si="8"/>
        <v>123196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3752054</v>
      </c>
      <c r="O20" s="35">
        <f t="shared" si="2"/>
        <v>5835.231726283048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643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978298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978298</v>
      </c>
      <c r="O5" s="30">
        <f aca="true" t="shared" si="2" ref="O5:O10">(N5/O$12)</f>
        <v>2275.1116279069765</v>
      </c>
      <c r="P5" s="6"/>
    </row>
    <row r="6" spans="1:16" ht="15">
      <c r="A6" s="12"/>
      <c r="B6" s="42">
        <v>519</v>
      </c>
      <c r="C6" s="19" t="s">
        <v>67</v>
      </c>
      <c r="D6" s="43">
        <v>978298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978298</v>
      </c>
      <c r="O6" s="44">
        <f t="shared" si="2"/>
        <v>2275.1116279069765</v>
      </c>
      <c r="P6" s="9"/>
    </row>
    <row r="7" spans="1:16" ht="15.75">
      <c r="A7" s="26" t="s">
        <v>24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1339007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1339007</v>
      </c>
      <c r="O7" s="41">
        <f t="shared" si="2"/>
        <v>3113.9697674418603</v>
      </c>
      <c r="P7" s="10"/>
    </row>
    <row r="8" spans="1:16" ht="15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619687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619687</v>
      </c>
      <c r="O8" s="44">
        <f t="shared" si="2"/>
        <v>1441.132558139535</v>
      </c>
      <c r="P8" s="9"/>
    </row>
    <row r="9" spans="1:16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719320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719320</v>
      </c>
      <c r="O9" s="44">
        <f t="shared" si="2"/>
        <v>1672.8372093023256</v>
      </c>
      <c r="P9" s="9"/>
    </row>
    <row r="10" spans="1:119" ht="16.5" thickBot="1">
      <c r="A10" s="13" t="s">
        <v>10</v>
      </c>
      <c r="B10" s="21"/>
      <c r="C10" s="20"/>
      <c r="D10" s="14">
        <f>SUM(D5,D7)</f>
        <v>978298</v>
      </c>
      <c r="E10" s="14">
        <f aca="true" t="shared" si="4" ref="E10:M10">SUM(E5,E7)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1339007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2317305</v>
      </c>
      <c r="O10" s="35">
        <f t="shared" si="2"/>
        <v>5389.081395348837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74</v>
      </c>
      <c r="M12" s="90"/>
      <c r="N12" s="90"/>
      <c r="O12" s="39">
        <v>430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903128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0">SUM(D5:M5)</f>
        <v>903128</v>
      </c>
      <c r="O5" s="30">
        <f aca="true" t="shared" si="2" ref="O5:O10">(N5/O$12)</f>
        <v>2110.11214953271</v>
      </c>
      <c r="P5" s="6"/>
    </row>
    <row r="6" spans="1:16" ht="15">
      <c r="A6" s="12"/>
      <c r="B6" s="42">
        <v>519</v>
      </c>
      <c r="C6" s="19" t="s">
        <v>67</v>
      </c>
      <c r="D6" s="43">
        <v>903128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903128</v>
      </c>
      <c r="O6" s="44">
        <f t="shared" si="2"/>
        <v>2110.11214953271</v>
      </c>
      <c r="P6" s="9"/>
    </row>
    <row r="7" spans="1:16" ht="15.75">
      <c r="A7" s="26" t="s">
        <v>24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1460406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1460406</v>
      </c>
      <c r="O7" s="41">
        <f t="shared" si="2"/>
        <v>3412.163551401869</v>
      </c>
      <c r="P7" s="10"/>
    </row>
    <row r="8" spans="1:16" ht="15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783036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783036</v>
      </c>
      <c r="O8" s="44">
        <f t="shared" si="2"/>
        <v>1829.5233644859813</v>
      </c>
      <c r="P8" s="9"/>
    </row>
    <row r="9" spans="1:16" ht="15.75" thickBot="1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677370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677370</v>
      </c>
      <c r="O9" s="44">
        <f t="shared" si="2"/>
        <v>1582.6401869158879</v>
      </c>
      <c r="P9" s="9"/>
    </row>
    <row r="10" spans="1:119" ht="16.5" thickBot="1">
      <c r="A10" s="13" t="s">
        <v>10</v>
      </c>
      <c r="B10" s="21"/>
      <c r="C10" s="20"/>
      <c r="D10" s="14">
        <f>SUM(D5,D7)</f>
        <v>903128</v>
      </c>
      <c r="E10" s="14">
        <f aca="true" t="shared" si="4" ref="E10:M10">SUM(E5,E7)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1460406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2363534</v>
      </c>
      <c r="O10" s="35">
        <f t="shared" si="2"/>
        <v>5522.27570093458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5" ht="15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5" ht="15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0" t="s">
        <v>72</v>
      </c>
      <c r="M12" s="90"/>
      <c r="N12" s="90"/>
      <c r="O12" s="39">
        <v>428</v>
      </c>
    </row>
    <row r="13" spans="1:15" ht="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.75" customHeight="1" thickBot="1">
      <c r="A14" s="94" t="s">
        <v>39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</row>
  </sheetData>
  <sheetProtection/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1054766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1054766</v>
      </c>
      <c r="O5" s="30">
        <f aca="true" t="shared" si="2" ref="O5:O13">(N5/O$15)</f>
        <v>2585.2107843137255</v>
      </c>
      <c r="P5" s="6"/>
    </row>
    <row r="6" spans="1:16" ht="15">
      <c r="A6" s="12"/>
      <c r="B6" s="42">
        <v>519</v>
      </c>
      <c r="C6" s="19" t="s">
        <v>67</v>
      </c>
      <c r="D6" s="43">
        <v>1054766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1054766</v>
      </c>
      <c r="O6" s="44">
        <f t="shared" si="2"/>
        <v>2585.2107843137255</v>
      </c>
      <c r="P6" s="9"/>
    </row>
    <row r="7" spans="1:16" ht="15.75">
      <c r="A7" s="26" t="s">
        <v>24</v>
      </c>
      <c r="B7" s="27"/>
      <c r="C7" s="28"/>
      <c r="D7" s="29">
        <f aca="true" t="shared" si="3" ref="D7:M7">SUM(D8:D9)</f>
        <v>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1791539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1791539</v>
      </c>
      <c r="O7" s="41">
        <f t="shared" si="2"/>
        <v>4391.026960784314</v>
      </c>
      <c r="P7" s="10"/>
    </row>
    <row r="8" spans="1:16" ht="15">
      <c r="A8" s="12"/>
      <c r="B8" s="42">
        <v>533</v>
      </c>
      <c r="C8" s="19" t="s">
        <v>68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867573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867573</v>
      </c>
      <c r="O8" s="44">
        <f t="shared" si="2"/>
        <v>2126.404411764706</v>
      </c>
      <c r="P8" s="9"/>
    </row>
    <row r="9" spans="1:16" ht="15">
      <c r="A9" s="12"/>
      <c r="B9" s="42">
        <v>535</v>
      </c>
      <c r="C9" s="19" t="s">
        <v>69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923966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923966</v>
      </c>
      <c r="O9" s="44">
        <f t="shared" si="2"/>
        <v>2264.622549019608</v>
      </c>
      <c r="P9" s="9"/>
    </row>
    <row r="10" spans="1:16" ht="15.75">
      <c r="A10" s="26" t="s">
        <v>53</v>
      </c>
      <c r="B10" s="27"/>
      <c r="C10" s="28"/>
      <c r="D10" s="29">
        <f aca="true" t="shared" si="4" ref="D10:M10">SUM(D11:D12)</f>
        <v>64268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68335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132603</v>
      </c>
      <c r="O10" s="41">
        <f t="shared" si="2"/>
        <v>325.00735294117646</v>
      </c>
      <c r="P10" s="9"/>
    </row>
    <row r="11" spans="1:16" ht="15">
      <c r="A11" s="12"/>
      <c r="B11" s="42">
        <v>581</v>
      </c>
      <c r="C11" s="19" t="s">
        <v>54</v>
      </c>
      <c r="D11" s="43">
        <v>64268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64268</v>
      </c>
      <c r="O11" s="44">
        <f t="shared" si="2"/>
        <v>157.51960784313727</v>
      </c>
      <c r="P11" s="9"/>
    </row>
    <row r="12" spans="1:16" ht="15.75" thickBot="1">
      <c r="A12" s="12"/>
      <c r="B12" s="42">
        <v>591</v>
      </c>
      <c r="C12" s="19" t="s">
        <v>60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68335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68335</v>
      </c>
      <c r="O12" s="44">
        <f t="shared" si="2"/>
        <v>167.48774509803923</v>
      </c>
      <c r="P12" s="9"/>
    </row>
    <row r="13" spans="1:119" ht="16.5" thickBot="1">
      <c r="A13" s="13" t="s">
        <v>10</v>
      </c>
      <c r="B13" s="21"/>
      <c r="C13" s="20"/>
      <c r="D13" s="14">
        <f>SUM(D5,D7,D10)</f>
        <v>1119034</v>
      </c>
      <c r="E13" s="14">
        <f aca="true" t="shared" si="5" ref="E13:M13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1859874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2978908</v>
      </c>
      <c r="O13" s="35">
        <f t="shared" si="2"/>
        <v>7301.245098039216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70</v>
      </c>
      <c r="M15" s="90"/>
      <c r="N15" s="90"/>
      <c r="O15" s="39">
        <v>408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445378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445378</v>
      </c>
      <c r="O5" s="30">
        <f aca="true" t="shared" si="2" ref="O5:O20">(N5/O$22)</f>
        <v>1005.3679458239278</v>
      </c>
      <c r="P5" s="6"/>
    </row>
    <row r="6" spans="1:16" ht="15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13.544018058690744</v>
      </c>
      <c r="P6" s="9"/>
    </row>
    <row r="7" spans="1:16" ht="15">
      <c r="A7" s="12"/>
      <c r="B7" s="42">
        <v>513</v>
      </c>
      <c r="C7" s="19" t="s">
        <v>20</v>
      </c>
      <c r="D7" s="43">
        <v>439378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439378</v>
      </c>
      <c r="O7" s="44">
        <f t="shared" si="2"/>
        <v>991.823927765237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112506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112506</v>
      </c>
      <c r="O8" s="41">
        <f t="shared" si="2"/>
        <v>253.96388261851015</v>
      </c>
      <c r="P8" s="10"/>
    </row>
    <row r="9" spans="1:16" ht="15">
      <c r="A9" s="12"/>
      <c r="B9" s="42">
        <v>529</v>
      </c>
      <c r="C9" s="19" t="s">
        <v>23</v>
      </c>
      <c r="D9" s="43">
        <v>112506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112506</v>
      </c>
      <c r="O9" s="44">
        <f t="shared" si="2"/>
        <v>253.96388261851015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37980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1416435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1454415</v>
      </c>
      <c r="O10" s="41">
        <f t="shared" si="2"/>
        <v>3283.103837471783</v>
      </c>
      <c r="P10" s="10"/>
    </row>
    <row r="11" spans="1:16" ht="15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1416435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1416435</v>
      </c>
      <c r="O11" s="44">
        <f t="shared" si="2"/>
        <v>3197.370203160271</v>
      </c>
      <c r="P11" s="9"/>
    </row>
    <row r="12" spans="1:16" ht="15">
      <c r="A12" s="12"/>
      <c r="B12" s="42">
        <v>539</v>
      </c>
      <c r="C12" s="19" t="s">
        <v>26</v>
      </c>
      <c r="D12" s="43">
        <v>37980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37980</v>
      </c>
      <c r="O12" s="44">
        <f t="shared" si="2"/>
        <v>85.73363431151242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59111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59111</v>
      </c>
      <c r="O13" s="41">
        <f t="shared" si="2"/>
        <v>133.4334085778781</v>
      </c>
      <c r="P13" s="10"/>
    </row>
    <row r="14" spans="1:16" ht="15">
      <c r="A14" s="12"/>
      <c r="B14" s="42">
        <v>541</v>
      </c>
      <c r="C14" s="19" t="s">
        <v>51</v>
      </c>
      <c r="D14" s="43">
        <v>59111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59111</v>
      </c>
      <c r="O14" s="44">
        <f t="shared" si="2"/>
        <v>133.4334085778781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40707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40707</v>
      </c>
      <c r="O15" s="41">
        <f t="shared" si="2"/>
        <v>91.88939051918736</v>
      </c>
      <c r="P15" s="9"/>
    </row>
    <row r="16" spans="1:16" ht="15">
      <c r="A16" s="12"/>
      <c r="B16" s="42">
        <v>572</v>
      </c>
      <c r="C16" s="19" t="s">
        <v>52</v>
      </c>
      <c r="D16" s="43">
        <v>40707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40707</v>
      </c>
      <c r="O16" s="44">
        <f t="shared" si="2"/>
        <v>91.88939051918736</v>
      </c>
      <c r="P16" s="9"/>
    </row>
    <row r="17" spans="1:16" ht="15.75">
      <c r="A17" s="26" t="s">
        <v>53</v>
      </c>
      <c r="B17" s="27"/>
      <c r="C17" s="28"/>
      <c r="D17" s="29">
        <f aca="true" t="shared" si="7" ref="D17:M17">SUM(D18:D19)</f>
        <v>430597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68123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498720</v>
      </c>
      <c r="O17" s="41">
        <f t="shared" si="2"/>
        <v>1125.7787810383747</v>
      </c>
      <c r="P17" s="9"/>
    </row>
    <row r="18" spans="1:16" ht="15">
      <c r="A18" s="12"/>
      <c r="B18" s="42">
        <v>581</v>
      </c>
      <c r="C18" s="19" t="s">
        <v>54</v>
      </c>
      <c r="D18" s="43">
        <v>430597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430597</v>
      </c>
      <c r="O18" s="44">
        <f t="shared" si="2"/>
        <v>972.0022573363431</v>
      </c>
      <c r="P18" s="9"/>
    </row>
    <row r="19" spans="1:16" ht="15.75" thickBot="1">
      <c r="A19" s="12"/>
      <c r="B19" s="42">
        <v>591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68123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68123</v>
      </c>
      <c r="O19" s="44">
        <f t="shared" si="2"/>
        <v>153.7765237020316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1126279</v>
      </c>
      <c r="E20" s="14">
        <f aca="true" t="shared" si="8" ref="E20:M20">SUM(E5,E8,E10,E13,E15,E17)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1484558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2610837</v>
      </c>
      <c r="O20" s="35">
        <f t="shared" si="2"/>
        <v>5893.537246049661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443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397640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397640</v>
      </c>
      <c r="O5" s="30">
        <f aca="true" t="shared" si="2" ref="O5:O19">(N5/O$21)</f>
        <v>920.4629629629629</v>
      </c>
      <c r="P5" s="6"/>
    </row>
    <row r="6" spans="1:16" ht="15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13.88888888888889</v>
      </c>
      <c r="P6" s="9"/>
    </row>
    <row r="7" spans="1:16" ht="15">
      <c r="A7" s="12"/>
      <c r="B7" s="42">
        <v>513</v>
      </c>
      <c r="C7" s="19" t="s">
        <v>20</v>
      </c>
      <c r="D7" s="43">
        <v>391640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391640</v>
      </c>
      <c r="O7" s="44">
        <f t="shared" si="2"/>
        <v>906.574074074074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25237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25237</v>
      </c>
      <c r="O8" s="41">
        <f t="shared" si="2"/>
        <v>58.41898148148148</v>
      </c>
      <c r="P8" s="10"/>
    </row>
    <row r="9" spans="1:16" ht="15">
      <c r="A9" s="12"/>
      <c r="B9" s="42">
        <v>529</v>
      </c>
      <c r="C9" s="19" t="s">
        <v>23</v>
      </c>
      <c r="D9" s="43">
        <v>25237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25237</v>
      </c>
      <c r="O9" s="44">
        <f t="shared" si="2"/>
        <v>58.41898148148148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48930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1345945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1394875</v>
      </c>
      <c r="O10" s="41">
        <f t="shared" si="2"/>
        <v>3228.877314814815</v>
      </c>
      <c r="P10" s="10"/>
    </row>
    <row r="11" spans="1:16" ht="15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1345945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1345945</v>
      </c>
      <c r="O11" s="44">
        <f t="shared" si="2"/>
        <v>3115.613425925926</v>
      </c>
      <c r="P11" s="9"/>
    </row>
    <row r="12" spans="1:16" ht="15">
      <c r="A12" s="12"/>
      <c r="B12" s="42">
        <v>539</v>
      </c>
      <c r="C12" s="19" t="s">
        <v>26</v>
      </c>
      <c r="D12" s="43">
        <v>48930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48930</v>
      </c>
      <c r="O12" s="44">
        <f t="shared" si="2"/>
        <v>113.26388888888889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139715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139715</v>
      </c>
      <c r="O13" s="41">
        <f t="shared" si="2"/>
        <v>323.41435185185185</v>
      </c>
      <c r="P13" s="10"/>
    </row>
    <row r="14" spans="1:16" ht="15">
      <c r="A14" s="12"/>
      <c r="B14" s="42">
        <v>541</v>
      </c>
      <c r="C14" s="19" t="s">
        <v>51</v>
      </c>
      <c r="D14" s="43">
        <v>139715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139715</v>
      </c>
      <c r="O14" s="44">
        <f t="shared" si="2"/>
        <v>323.41435185185185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18417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18417</v>
      </c>
      <c r="O15" s="41">
        <f t="shared" si="2"/>
        <v>42.63194444444444</v>
      </c>
      <c r="P15" s="9"/>
    </row>
    <row r="16" spans="1:16" ht="15">
      <c r="A16" s="12"/>
      <c r="B16" s="42">
        <v>572</v>
      </c>
      <c r="C16" s="19" t="s">
        <v>52</v>
      </c>
      <c r="D16" s="43">
        <v>18417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18417</v>
      </c>
      <c r="O16" s="44">
        <f t="shared" si="2"/>
        <v>42.63194444444444</v>
      </c>
      <c r="P16" s="9"/>
    </row>
    <row r="17" spans="1:16" ht="15.75">
      <c r="A17" s="26" t="s">
        <v>53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86359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86359</v>
      </c>
      <c r="O17" s="41">
        <f t="shared" si="2"/>
        <v>199.90509259259258</v>
      </c>
      <c r="P17" s="9"/>
    </row>
    <row r="18" spans="1:16" ht="15.75" thickBot="1">
      <c r="A18" s="12"/>
      <c r="B18" s="42">
        <v>591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86359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86359</v>
      </c>
      <c r="O18" s="44">
        <f t="shared" si="2"/>
        <v>199.90509259259258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629939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1432304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2062243</v>
      </c>
      <c r="O19" s="35">
        <f t="shared" si="2"/>
        <v>4773.710648148148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63</v>
      </c>
      <c r="M21" s="90"/>
      <c r="N21" s="90"/>
      <c r="O21" s="39">
        <v>432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458697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458697</v>
      </c>
      <c r="O5" s="30">
        <f aca="true" t="shared" si="2" ref="O5:O19">(N5/O$21)</f>
        <v>1074.231850117096</v>
      </c>
      <c r="P5" s="6"/>
    </row>
    <row r="6" spans="1:16" ht="15">
      <c r="A6" s="12"/>
      <c r="B6" s="42">
        <v>511</v>
      </c>
      <c r="C6" s="19" t="s">
        <v>19</v>
      </c>
      <c r="D6" s="43">
        <v>6000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6000</v>
      </c>
      <c r="O6" s="44">
        <f t="shared" si="2"/>
        <v>14.05152224824356</v>
      </c>
      <c r="P6" s="9"/>
    </row>
    <row r="7" spans="1:16" ht="15">
      <c r="A7" s="12"/>
      <c r="B7" s="42">
        <v>513</v>
      </c>
      <c r="C7" s="19" t="s">
        <v>20</v>
      </c>
      <c r="D7" s="43">
        <v>452697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452697</v>
      </c>
      <c r="O7" s="44">
        <f t="shared" si="2"/>
        <v>1060.1803278688524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74295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74295</v>
      </c>
      <c r="O8" s="41">
        <f t="shared" si="2"/>
        <v>173.9929742388759</v>
      </c>
      <c r="P8" s="10"/>
    </row>
    <row r="9" spans="1:16" ht="15">
      <c r="A9" s="12"/>
      <c r="B9" s="42">
        <v>529</v>
      </c>
      <c r="C9" s="19" t="s">
        <v>23</v>
      </c>
      <c r="D9" s="43">
        <v>74295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74295</v>
      </c>
      <c r="O9" s="44">
        <f t="shared" si="2"/>
        <v>173.9929742388759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30660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973819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1004479</v>
      </c>
      <c r="O10" s="41">
        <f t="shared" si="2"/>
        <v>2352.409836065574</v>
      </c>
      <c r="P10" s="10"/>
    </row>
    <row r="11" spans="1:16" ht="15">
      <c r="A11" s="12"/>
      <c r="B11" s="42">
        <v>536</v>
      </c>
      <c r="C11" s="19" t="s">
        <v>56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973819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973819</v>
      </c>
      <c r="O11" s="44">
        <f t="shared" si="2"/>
        <v>2280.6065573770493</v>
      </c>
      <c r="P11" s="9"/>
    </row>
    <row r="12" spans="1:16" ht="15">
      <c r="A12" s="12"/>
      <c r="B12" s="42">
        <v>539</v>
      </c>
      <c r="C12" s="19" t="s">
        <v>26</v>
      </c>
      <c r="D12" s="43">
        <v>30660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30660</v>
      </c>
      <c r="O12" s="44">
        <f t="shared" si="2"/>
        <v>71.80327868852459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96794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96794</v>
      </c>
      <c r="O13" s="41">
        <f t="shared" si="2"/>
        <v>226.68384074941451</v>
      </c>
      <c r="P13" s="10"/>
    </row>
    <row r="14" spans="1:16" ht="15">
      <c r="A14" s="12"/>
      <c r="B14" s="42">
        <v>541</v>
      </c>
      <c r="C14" s="19" t="s">
        <v>51</v>
      </c>
      <c r="D14" s="43">
        <v>96794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96794</v>
      </c>
      <c r="O14" s="44">
        <f t="shared" si="2"/>
        <v>226.68384074941451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30495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30495</v>
      </c>
      <c r="O15" s="41">
        <f t="shared" si="2"/>
        <v>71.4168618266979</v>
      </c>
      <c r="P15" s="9"/>
    </row>
    <row r="16" spans="1:16" ht="15">
      <c r="A16" s="12"/>
      <c r="B16" s="42">
        <v>572</v>
      </c>
      <c r="C16" s="19" t="s">
        <v>52</v>
      </c>
      <c r="D16" s="43">
        <v>30495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30495</v>
      </c>
      <c r="O16" s="44">
        <f t="shared" si="2"/>
        <v>71.4168618266979</v>
      </c>
      <c r="P16" s="9"/>
    </row>
    <row r="17" spans="1:16" ht="15.75">
      <c r="A17" s="26" t="s">
        <v>53</v>
      </c>
      <c r="B17" s="27"/>
      <c r="C17" s="28"/>
      <c r="D17" s="29">
        <f aca="true" t="shared" si="7" ref="D17:M1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65361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65361</v>
      </c>
      <c r="O17" s="41">
        <f t="shared" si="2"/>
        <v>153.07025761124123</v>
      </c>
      <c r="P17" s="9"/>
    </row>
    <row r="18" spans="1:16" ht="15.75" thickBot="1">
      <c r="A18" s="12"/>
      <c r="B18" s="42">
        <v>591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65361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65361</v>
      </c>
      <c r="O18" s="44">
        <f t="shared" si="2"/>
        <v>153.07025761124123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690941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1039180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1730121</v>
      </c>
      <c r="O19" s="35">
        <f t="shared" si="2"/>
        <v>4051.8056206088995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61</v>
      </c>
      <c r="M21" s="90"/>
      <c r="N21" s="90"/>
      <c r="O21" s="39">
        <v>427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451546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451546</v>
      </c>
      <c r="O5" s="58">
        <f aca="true" t="shared" si="2" ref="O5:O19">(N5/O$21)</f>
        <v>1104.0244498777506</v>
      </c>
      <c r="P5" s="59"/>
    </row>
    <row r="6" spans="1:16" ht="15">
      <c r="A6" s="61"/>
      <c r="B6" s="62">
        <v>511</v>
      </c>
      <c r="C6" s="63" t="s">
        <v>19</v>
      </c>
      <c r="D6" s="64">
        <v>10275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10275</v>
      </c>
      <c r="O6" s="65">
        <f t="shared" si="2"/>
        <v>25.122249388753055</v>
      </c>
      <c r="P6" s="66"/>
    </row>
    <row r="7" spans="1:16" ht="15">
      <c r="A7" s="61"/>
      <c r="B7" s="62">
        <v>513</v>
      </c>
      <c r="C7" s="63" t="s">
        <v>20</v>
      </c>
      <c r="D7" s="64">
        <v>441271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441271</v>
      </c>
      <c r="O7" s="65">
        <f t="shared" si="2"/>
        <v>1078.9022004889976</v>
      </c>
      <c r="P7" s="66"/>
    </row>
    <row r="8" spans="1:16" ht="15.75">
      <c r="A8" s="67" t="s">
        <v>22</v>
      </c>
      <c r="B8" s="68"/>
      <c r="C8" s="69"/>
      <c r="D8" s="70">
        <f aca="true" t="shared" si="3" ref="D8:M8">SUM(D9:D9)</f>
        <v>20115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20115</v>
      </c>
      <c r="O8" s="72">
        <f t="shared" si="2"/>
        <v>49.18092909535452</v>
      </c>
      <c r="P8" s="73"/>
    </row>
    <row r="9" spans="1:16" ht="15">
      <c r="A9" s="61"/>
      <c r="B9" s="62">
        <v>529</v>
      </c>
      <c r="C9" s="63" t="s">
        <v>23</v>
      </c>
      <c r="D9" s="64">
        <v>20115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20115</v>
      </c>
      <c r="O9" s="65">
        <f t="shared" si="2"/>
        <v>49.18092909535452</v>
      </c>
      <c r="P9" s="66"/>
    </row>
    <row r="10" spans="1:16" ht="15.75">
      <c r="A10" s="67" t="s">
        <v>24</v>
      </c>
      <c r="B10" s="68"/>
      <c r="C10" s="69"/>
      <c r="D10" s="70">
        <f aca="true" t="shared" si="4" ref="D10:M10">SUM(D11:D12)</f>
        <v>50107</v>
      </c>
      <c r="E10" s="70">
        <f t="shared" si="4"/>
        <v>0</v>
      </c>
      <c r="F10" s="70">
        <f t="shared" si="4"/>
        <v>102732</v>
      </c>
      <c r="G10" s="70">
        <f t="shared" si="4"/>
        <v>0</v>
      </c>
      <c r="H10" s="70">
        <f t="shared" si="4"/>
        <v>0</v>
      </c>
      <c r="I10" s="70">
        <f t="shared" si="4"/>
        <v>812605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965444</v>
      </c>
      <c r="O10" s="72">
        <f t="shared" si="2"/>
        <v>2360.4987775061127</v>
      </c>
      <c r="P10" s="73"/>
    </row>
    <row r="11" spans="1:16" ht="15">
      <c r="A11" s="61"/>
      <c r="B11" s="62">
        <v>536</v>
      </c>
      <c r="C11" s="63" t="s">
        <v>56</v>
      </c>
      <c r="D11" s="64">
        <v>0</v>
      </c>
      <c r="E11" s="64">
        <v>0</v>
      </c>
      <c r="F11" s="64">
        <v>102732</v>
      </c>
      <c r="G11" s="64">
        <v>0</v>
      </c>
      <c r="H11" s="64">
        <v>0</v>
      </c>
      <c r="I11" s="64">
        <v>812605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915337</v>
      </c>
      <c r="O11" s="65">
        <f t="shared" si="2"/>
        <v>2237.987775061125</v>
      </c>
      <c r="P11" s="66"/>
    </row>
    <row r="12" spans="1:16" ht="15">
      <c r="A12" s="61"/>
      <c r="B12" s="62">
        <v>539</v>
      </c>
      <c r="C12" s="63" t="s">
        <v>26</v>
      </c>
      <c r="D12" s="64">
        <v>50107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50107</v>
      </c>
      <c r="O12" s="65">
        <f t="shared" si="2"/>
        <v>122.51100244498778</v>
      </c>
      <c r="P12" s="66"/>
    </row>
    <row r="13" spans="1:16" ht="15.75">
      <c r="A13" s="67" t="s">
        <v>27</v>
      </c>
      <c r="B13" s="68"/>
      <c r="C13" s="69"/>
      <c r="D13" s="70">
        <f aca="true" t="shared" si="5" ref="D13:M13">SUM(D14:D14)</f>
        <v>149597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149597</v>
      </c>
      <c r="O13" s="72">
        <f t="shared" si="2"/>
        <v>365.7628361858191</v>
      </c>
      <c r="P13" s="73"/>
    </row>
    <row r="14" spans="1:16" ht="15">
      <c r="A14" s="61"/>
      <c r="B14" s="62">
        <v>541</v>
      </c>
      <c r="C14" s="63" t="s">
        <v>51</v>
      </c>
      <c r="D14" s="64">
        <v>149597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149597</v>
      </c>
      <c r="O14" s="65">
        <f t="shared" si="2"/>
        <v>365.7628361858191</v>
      </c>
      <c r="P14" s="66"/>
    </row>
    <row r="15" spans="1:16" ht="15.75">
      <c r="A15" s="67" t="s">
        <v>29</v>
      </c>
      <c r="B15" s="68"/>
      <c r="C15" s="69"/>
      <c r="D15" s="70">
        <f aca="true" t="shared" si="6" ref="D15:M15">SUM(D16:D16)</f>
        <v>44248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44248</v>
      </c>
      <c r="O15" s="72">
        <f t="shared" si="2"/>
        <v>108.18581907090464</v>
      </c>
      <c r="P15" s="66"/>
    </row>
    <row r="16" spans="1:16" ht="15">
      <c r="A16" s="61"/>
      <c r="B16" s="62">
        <v>572</v>
      </c>
      <c r="C16" s="63" t="s">
        <v>52</v>
      </c>
      <c r="D16" s="64">
        <v>44248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44248</v>
      </c>
      <c r="O16" s="65">
        <f t="shared" si="2"/>
        <v>108.18581907090464</v>
      </c>
      <c r="P16" s="66"/>
    </row>
    <row r="17" spans="1:16" ht="15.75">
      <c r="A17" s="67" t="s">
        <v>53</v>
      </c>
      <c r="B17" s="68"/>
      <c r="C17" s="69"/>
      <c r="D17" s="70">
        <f aca="true" t="shared" si="7" ref="D17:M17">SUM(D18:D18)</f>
        <v>0</v>
      </c>
      <c r="E17" s="70">
        <f t="shared" si="7"/>
        <v>0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95780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95780</v>
      </c>
      <c r="O17" s="72">
        <f t="shared" si="2"/>
        <v>234.18092909535451</v>
      </c>
      <c r="P17" s="66"/>
    </row>
    <row r="18" spans="1:16" ht="15.75" thickBot="1">
      <c r="A18" s="61"/>
      <c r="B18" s="62">
        <v>581</v>
      </c>
      <c r="C18" s="63" t="s">
        <v>54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95780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95780</v>
      </c>
      <c r="O18" s="65">
        <f t="shared" si="2"/>
        <v>234.18092909535451</v>
      </c>
      <c r="P18" s="66"/>
    </row>
    <row r="19" spans="1:119" ht="16.5" thickBot="1">
      <c r="A19" s="74" t="s">
        <v>10</v>
      </c>
      <c r="B19" s="75"/>
      <c r="C19" s="76"/>
      <c r="D19" s="77">
        <f>SUM(D5,D8,D10,D13,D15,D17)</f>
        <v>715613</v>
      </c>
      <c r="E19" s="77">
        <f aca="true" t="shared" si="8" ref="E19:M19">SUM(E5,E8,E10,E13,E15,E17)</f>
        <v>0</v>
      </c>
      <c r="F19" s="77">
        <f t="shared" si="8"/>
        <v>102732</v>
      </c>
      <c r="G19" s="77">
        <f t="shared" si="8"/>
        <v>0</v>
      </c>
      <c r="H19" s="77">
        <f t="shared" si="8"/>
        <v>0</v>
      </c>
      <c r="I19" s="77">
        <f t="shared" si="8"/>
        <v>908385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1726730</v>
      </c>
      <c r="O19" s="78">
        <f t="shared" si="2"/>
        <v>4221.8337408312955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409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638006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638006</v>
      </c>
      <c r="O5" s="30">
        <f aca="true" t="shared" si="2" ref="O5:O20">(N5/O$22)</f>
        <v>1559.916870415648</v>
      </c>
      <c r="P5" s="6"/>
    </row>
    <row r="6" spans="1:16" ht="15">
      <c r="A6" s="12"/>
      <c r="B6" s="42">
        <v>512</v>
      </c>
      <c r="C6" s="19" t="s">
        <v>36</v>
      </c>
      <c r="D6" s="43">
        <v>1200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1200</v>
      </c>
      <c r="O6" s="44">
        <f t="shared" si="2"/>
        <v>2.93398533007335</v>
      </c>
      <c r="P6" s="9"/>
    </row>
    <row r="7" spans="1:16" ht="15">
      <c r="A7" s="12"/>
      <c r="B7" s="42">
        <v>513</v>
      </c>
      <c r="C7" s="19" t="s">
        <v>20</v>
      </c>
      <c r="D7" s="43">
        <v>636806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636806</v>
      </c>
      <c r="O7" s="44">
        <f t="shared" si="2"/>
        <v>1556.9828850855745</v>
      </c>
      <c r="P7" s="9"/>
    </row>
    <row r="8" spans="1:16" ht="15.75">
      <c r="A8" s="26" t="s">
        <v>22</v>
      </c>
      <c r="B8" s="27"/>
      <c r="C8" s="28"/>
      <c r="D8" s="29">
        <f aca="true" t="shared" si="3" ref="D8:M8">SUM(D9:D9)</f>
        <v>36484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36484</v>
      </c>
      <c r="O8" s="41">
        <f t="shared" si="2"/>
        <v>89.20293398533008</v>
      </c>
      <c r="P8" s="10"/>
    </row>
    <row r="9" spans="1:16" ht="15">
      <c r="A9" s="12"/>
      <c r="B9" s="42">
        <v>529</v>
      </c>
      <c r="C9" s="19" t="s">
        <v>23</v>
      </c>
      <c r="D9" s="43">
        <v>36484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36484</v>
      </c>
      <c r="O9" s="44">
        <f t="shared" si="2"/>
        <v>89.20293398533008</v>
      </c>
      <c r="P9" s="9"/>
    </row>
    <row r="10" spans="1:16" ht="15.75">
      <c r="A10" s="26" t="s">
        <v>24</v>
      </c>
      <c r="B10" s="27"/>
      <c r="C10" s="28"/>
      <c r="D10" s="29">
        <f aca="true" t="shared" si="4" ref="D10:M10">SUM(D11:D12)</f>
        <v>20272</v>
      </c>
      <c r="E10" s="29">
        <f t="shared" si="4"/>
        <v>0</v>
      </c>
      <c r="F10" s="29">
        <f t="shared" si="4"/>
        <v>104768</v>
      </c>
      <c r="G10" s="29">
        <f t="shared" si="4"/>
        <v>0</v>
      </c>
      <c r="H10" s="29">
        <f t="shared" si="4"/>
        <v>0</v>
      </c>
      <c r="I10" s="29">
        <f t="shared" si="4"/>
        <v>779367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904407</v>
      </c>
      <c r="O10" s="41">
        <f t="shared" si="2"/>
        <v>2211.2640586797065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104768</v>
      </c>
      <c r="G11" s="43">
        <v>0</v>
      </c>
      <c r="H11" s="43">
        <v>0</v>
      </c>
      <c r="I11" s="43">
        <v>779367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884135</v>
      </c>
      <c r="O11" s="44">
        <f t="shared" si="2"/>
        <v>2161.6992665036673</v>
      </c>
      <c r="P11" s="9"/>
    </row>
    <row r="12" spans="1:16" ht="15">
      <c r="A12" s="12"/>
      <c r="B12" s="42">
        <v>539</v>
      </c>
      <c r="C12" s="19" t="s">
        <v>26</v>
      </c>
      <c r="D12" s="43">
        <v>20272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20272</v>
      </c>
      <c r="O12" s="44">
        <f t="shared" si="2"/>
        <v>49.56479217603912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103169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103169</v>
      </c>
      <c r="O13" s="41">
        <f t="shared" si="2"/>
        <v>252.24694376528117</v>
      </c>
      <c r="P13" s="10"/>
    </row>
    <row r="14" spans="1:16" ht="15">
      <c r="A14" s="12"/>
      <c r="B14" s="42">
        <v>541</v>
      </c>
      <c r="C14" s="19" t="s">
        <v>28</v>
      </c>
      <c r="D14" s="43">
        <v>103169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103169</v>
      </c>
      <c r="O14" s="44">
        <f t="shared" si="2"/>
        <v>252.24694376528117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38462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38462</v>
      </c>
      <c r="O15" s="41">
        <f t="shared" si="2"/>
        <v>94.03911980440098</v>
      </c>
      <c r="P15" s="9"/>
    </row>
    <row r="16" spans="1:16" ht="15">
      <c r="A16" s="12"/>
      <c r="B16" s="42">
        <v>572</v>
      </c>
      <c r="C16" s="19" t="s">
        <v>30</v>
      </c>
      <c r="D16" s="43">
        <v>38462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38462</v>
      </c>
      <c r="O16" s="44">
        <f t="shared" si="2"/>
        <v>94.03911980440098</v>
      </c>
      <c r="P16" s="9"/>
    </row>
    <row r="17" spans="1:16" ht="15.75">
      <c r="A17" s="26" t="s">
        <v>32</v>
      </c>
      <c r="B17" s="27"/>
      <c r="C17" s="28"/>
      <c r="D17" s="29">
        <f aca="true" t="shared" si="7" ref="D17:M17">SUM(D18:D19)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107422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107422</v>
      </c>
      <c r="O17" s="41">
        <f t="shared" si="2"/>
        <v>262.6454767726161</v>
      </c>
      <c r="P17" s="9"/>
    </row>
    <row r="18" spans="1:16" ht="15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105617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105617</v>
      </c>
      <c r="O18" s="44">
        <f t="shared" si="2"/>
        <v>258.2322738386308</v>
      </c>
      <c r="P18" s="9"/>
    </row>
    <row r="19" spans="1:16" ht="15.75" thickBot="1">
      <c r="A19" s="12"/>
      <c r="B19" s="42">
        <v>591</v>
      </c>
      <c r="C19" s="19" t="s">
        <v>48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1805</v>
      </c>
      <c r="O19" s="44">
        <f t="shared" si="2"/>
        <v>4.41320293398533</v>
      </c>
      <c r="P19" s="9"/>
    </row>
    <row r="20" spans="1:119" ht="16.5" thickBot="1">
      <c r="A20" s="13" t="s">
        <v>10</v>
      </c>
      <c r="B20" s="21"/>
      <c r="C20" s="20"/>
      <c r="D20" s="14">
        <f>SUM(D5,D8,D10,D13,D15,D17)</f>
        <v>836393</v>
      </c>
      <c r="E20" s="14">
        <f aca="true" t="shared" si="8" ref="E20:M20">SUM(E5,E8,E10,E13,E15,E17)</f>
        <v>0</v>
      </c>
      <c r="F20" s="14">
        <f t="shared" si="8"/>
        <v>104768</v>
      </c>
      <c r="G20" s="14">
        <f t="shared" si="8"/>
        <v>0</v>
      </c>
      <c r="H20" s="14">
        <f t="shared" si="8"/>
        <v>0</v>
      </c>
      <c r="I20" s="14">
        <f t="shared" si="8"/>
        <v>886789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1827950</v>
      </c>
      <c r="O20" s="35">
        <f t="shared" si="2"/>
        <v>4469.315403422983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409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2022-03-21T20:46:07Z</cp:lastPrinted>
  <dcterms:created xsi:type="dcterms:W3CDTF">2000-08-31T21:26:31Z</dcterms:created>
  <dcterms:modified xsi:type="dcterms:W3CDTF">2022-03-21T20:46:16Z</dcterms:modified>
  <cp:category/>
  <cp:version/>
  <cp:contentType/>
  <cp:contentStatus/>
</cp:coreProperties>
</file>