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'2008'!$A$1:$O$34</definedName>
    <definedName name="_xlnm.Print_Area" localSheetId="12">'2009'!$A$1:$O$35</definedName>
    <definedName name="_xlnm.Print_Area" localSheetId="11">'2010'!$A$1:$O$35</definedName>
    <definedName name="_xlnm.Print_Area" localSheetId="10">'2011'!$A$1:$O$33</definedName>
    <definedName name="_xlnm.Print_Area" localSheetId="9">'2012'!$A$1:$O$31</definedName>
    <definedName name="_xlnm.Print_Area" localSheetId="8">'2013'!$A$1:$O$31</definedName>
    <definedName name="_xlnm.Print_Area" localSheetId="7">'2014'!$A$1:$O$31</definedName>
    <definedName name="_xlnm.Print_Area" localSheetId="6">'2015'!$A$1:$O$31</definedName>
    <definedName name="_xlnm.Print_Area" localSheetId="5">'2016'!$A$1:$O$31</definedName>
    <definedName name="_xlnm.Print_Area" localSheetId="4">'2017'!$A$1:$O$31</definedName>
    <definedName name="_xlnm.Print_Area" localSheetId="3">'2018'!$A$1:$O$32</definedName>
    <definedName name="_xlnm.Print_Area" localSheetId="2">'2019'!$A$1:$O$32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<sst xmlns="http://schemas.openxmlformats.org/spreadsheetml/2006/main" count="662" uniqueCount="92">
  <si>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</si>
  <si>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</si>
  <si>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</si>
  <si>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</si>
  <si>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</si>
  <si>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</si>
  <si>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</si>
  <si>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</si>
  <si>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</si>
  <si>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</si>
  <si>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</si>
  <si>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</si>
  <si>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</si>
  <si>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</si>
  <si>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</si>
  <si>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</si>
  <si>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</si>
  <si>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</si>
  <si>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</si>
  <si>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</si>
  <si>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</si>
  <si>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</si>
  <si>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</si>
  <si>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</si>
  <si>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</si>
  <si>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</si>
  <si>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</si>
  <si>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</si>
  <si>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</si>
  <si>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</si>
  <si>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</si>
  <si>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</si>
  <si>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</si>
  <si>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</si>
  <si>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</si>
  <si>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</si>
  <si>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</si>
  <si>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</si>
  <si>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</si>
  <si>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</si>
  <si>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</si>
  <si>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</si>
  <si>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</si>
  <si>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</si>
  <si>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</si>
  <si>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Edgewater Expenditures Reported by Account Code and Fund Type</t>
  </si>
  <si>
    <t>Local Fiscal Year Ended September 30, 2010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</si>
  <si>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</si>
  <si>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</si>
  <si>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</si>
  <si>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</si>
  <si>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</si>
  <si>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</si>
  <si>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</si>
  <si>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</si>
  <si>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</si>
  <si>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</si>
  <si>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</si>
  <si>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</si>
  <si>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</si>
  <si>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</si>
  <si>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</si>
  <si>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</si>
  <si>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</si>
  <si>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</si>
  <si>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</si>
  <si>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</si>
  <si>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</si>
  <si>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</si>
  <si>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Economic Environment</t>
  </si>
  <si>
    <t>Industry Development</t>
  </si>
  <si>
    <t>Other Economic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</si>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</sst>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4833094</v>
      </c>
      <c r="E5" s="24">
        <f>SUM(E6:E12)</f>
        <v>65231</v>
      </c>
      <c r="F5" s="24">
        <f>SUM(F6:F12)</f>
        <v>437688</v>
      </c>
      <c r="G5" s="24">
        <f>SUM(G6:G12)</f>
        <v>329775</v>
      </c>
      <c r="H5" s="24">
        <f>SUM(H6:H12)</f>
        <v>0</v>
      </c>
      <c r="I5" s="24">
        <f>SUM(I6:I12)</f>
        <v>219433</v>
      </c>
      <c r="J5" s="24">
        <f>SUM(J6:J12)</f>
        <v>4963141</v>
      </c>
      <c r="K5" s="24">
        <f>SUM(K6:K12)</f>
        <v>3739330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14587692</v>
      </c>
      <c r="P5" s="30">
        <f>(O5/P$29)</f>
        <v>625.8126126126126</v>
      </c>
      <c r="Q5" s="6"/>
    </row>
    <row r="6" spans="1:17" ht="15">
      <c r="A6" s="12"/>
      <c r="B6" s="42">
        <v>511</v>
      </c>
      <c r="C6" s="19" t="s">
        <v>19</v>
      </c>
      <c r="D6" s="43">
        <v>102180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102180</v>
      </c>
      <c r="P6" s="44">
        <f>(O6/P$29)</f>
        <v>4.383526383526384</v>
      </c>
      <c r="Q6" s="9"/>
    </row>
    <row r="7" spans="1:17" ht="15">
      <c r="A7" s="12"/>
      <c r="B7" s="42">
        <v>512</v>
      </c>
      <c r="C7" s="19" t="s">
        <v>20</v>
      </c>
      <c r="D7" s="43">
        <v>647166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647166</v>
      </c>
      <c r="P7" s="44">
        <f>(O7/P$29)</f>
        <v>27.763449163449163</v>
      </c>
      <c r="Q7" s="9"/>
    </row>
    <row r="8" spans="1:17" ht="15">
      <c r="A8" s="12"/>
      <c r="B8" s="42">
        <v>513</v>
      </c>
      <c r="C8" s="19" t="s">
        <v>21</v>
      </c>
      <c r="D8" s="43">
        <v>1964613</v>
      </c>
      <c r="E8" s="43">
        <v>0</v>
      </c>
      <c r="F8" s="43">
        <v>0</v>
      </c>
      <c r="G8" s="43">
        <v>0</v>
      </c>
      <c r="H8" s="43">
        <v>0</v>
      </c>
      <c r="I8" s="43">
        <v>75476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2040089</v>
      </c>
      <c r="P8" s="44">
        <f>(O8/P$29)</f>
        <v>87.51990561990561</v>
      </c>
      <c r="Q8" s="9"/>
    </row>
    <row r="9" spans="1:17" ht="15">
      <c r="A9" s="12"/>
      <c r="B9" s="42">
        <v>514</v>
      </c>
      <c r="C9" s="19" t="s">
        <v>22</v>
      </c>
      <c r="D9" s="43">
        <v>131493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131493</v>
      </c>
      <c r="P9" s="44">
        <f>(O9/P$29)</f>
        <v>5.641055341055341</v>
      </c>
      <c r="Q9" s="9"/>
    </row>
    <row r="10" spans="1:17" ht="15">
      <c r="A10" s="12"/>
      <c r="B10" s="42">
        <v>515</v>
      </c>
      <c r="C10" s="19" t="s">
        <v>23</v>
      </c>
      <c r="D10" s="43">
        <v>758583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758583</v>
      </c>
      <c r="P10" s="44">
        <f>(O10/P$29)</f>
        <v>32.543243243243246</v>
      </c>
      <c r="Q10" s="9"/>
    </row>
    <row r="11" spans="1:17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3739330</v>
      </c>
      <c r="L11" s="43">
        <v>0</v>
      </c>
      <c r="M11" s="43">
        <v>0</v>
      </c>
      <c r="N11" s="43">
        <v>0</v>
      </c>
      <c r="O11" s="43">
        <f t="shared" si="0"/>
        <v>3739330</v>
      </c>
      <c r="P11" s="44">
        <f>(O11/P$29)</f>
        <v>160.41741741741743</v>
      </c>
      <c r="Q11" s="9"/>
    </row>
    <row r="12" spans="1:17" ht="15">
      <c r="A12" s="12"/>
      <c r="B12" s="42">
        <v>519</v>
      </c>
      <c r="C12" s="19" t="s">
        <v>26</v>
      </c>
      <c r="D12" s="43">
        <v>1229059</v>
      </c>
      <c r="E12" s="43">
        <v>65231</v>
      </c>
      <c r="F12" s="43">
        <v>437688</v>
      </c>
      <c r="G12" s="43">
        <v>329775</v>
      </c>
      <c r="H12" s="43">
        <v>0</v>
      </c>
      <c r="I12" s="43">
        <v>143957</v>
      </c>
      <c r="J12" s="43">
        <v>4963141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7168851</v>
      </c>
      <c r="P12" s="44">
        <f>(O12/P$29)</f>
        <v>307.54401544401543</v>
      </c>
      <c r="Q12" s="9"/>
    </row>
    <row r="13" spans="1:17" ht="15.75">
      <c r="A13" s="26" t="s">
        <v>27</v>
      </c>
      <c r="B13" s="27"/>
      <c r="C13" s="28"/>
      <c r="D13" s="29">
        <f>SUM(D14:D16)</f>
        <v>9249163</v>
      </c>
      <c r="E13" s="29">
        <f>SUM(E14:E16)</f>
        <v>51587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9300750</v>
      </c>
      <c r="P13" s="41">
        <f>(O13/P$29)</f>
        <v>399.002574002574</v>
      </c>
      <c r="Q13" s="10"/>
    </row>
    <row r="14" spans="1:17" ht="15">
      <c r="A14" s="12"/>
      <c r="B14" s="42">
        <v>521</v>
      </c>
      <c r="C14" s="19" t="s">
        <v>28</v>
      </c>
      <c r="D14" s="43">
        <v>4816072</v>
      </c>
      <c r="E14" s="43">
        <v>51587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4867659</v>
      </c>
      <c r="P14" s="44">
        <f>(O14/P$29)</f>
        <v>208.82277992277992</v>
      </c>
      <c r="Q14" s="9"/>
    </row>
    <row r="15" spans="1:17" ht="15">
      <c r="A15" s="12"/>
      <c r="B15" s="42">
        <v>522</v>
      </c>
      <c r="C15" s="19" t="s">
        <v>29</v>
      </c>
      <c r="D15" s="43">
        <v>4102429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4102429</v>
      </c>
      <c r="P15" s="44">
        <f>(O15/P$29)</f>
        <v>175.9943800943801</v>
      </c>
      <c r="Q15" s="9"/>
    </row>
    <row r="16" spans="1:17" ht="15">
      <c r="A16" s="12"/>
      <c r="B16" s="42">
        <v>529</v>
      </c>
      <c r="C16" s="19" t="s">
        <v>47</v>
      </c>
      <c r="D16" s="43">
        <v>330662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330662</v>
      </c>
      <c r="P16" s="44">
        <f>(O16/P$29)</f>
        <v>14.185413985413986</v>
      </c>
      <c r="Q16" s="9"/>
    </row>
    <row r="17" spans="1:17" ht="15.75">
      <c r="A17" s="26" t="s">
        <v>31</v>
      </c>
      <c r="B17" s="27"/>
      <c r="C17" s="28"/>
      <c r="D17" s="29">
        <f>SUM(D18:D20)</f>
        <v>29701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13510781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13540482</v>
      </c>
      <c r="P17" s="41">
        <f>(O17/P$29)</f>
        <v>580.8872586872587</v>
      </c>
      <c r="Q17" s="10"/>
    </row>
    <row r="18" spans="1:17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2932640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2932640</v>
      </c>
      <c r="P18" s="44">
        <f>(O18/P$29)</f>
        <v>125.81038181038181</v>
      </c>
      <c r="Q18" s="9"/>
    </row>
    <row r="19" spans="1:17" ht="15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9625116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9625116</v>
      </c>
      <c r="P19" s="44">
        <f>(O19/P$29)</f>
        <v>412.9178893178893</v>
      </c>
      <c r="Q19" s="9"/>
    </row>
    <row r="20" spans="1:17" ht="15">
      <c r="A20" s="12"/>
      <c r="B20" s="42">
        <v>538</v>
      </c>
      <c r="C20" s="19" t="s">
        <v>34</v>
      </c>
      <c r="D20" s="43">
        <v>29701</v>
      </c>
      <c r="E20" s="43">
        <v>0</v>
      </c>
      <c r="F20" s="43">
        <v>0</v>
      </c>
      <c r="G20" s="43">
        <v>0</v>
      </c>
      <c r="H20" s="43">
        <v>0</v>
      </c>
      <c r="I20" s="43">
        <v>953025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982726</v>
      </c>
      <c r="P20" s="44">
        <f>(O20/P$29)</f>
        <v>42.15898755898756</v>
      </c>
      <c r="Q20" s="9"/>
    </row>
    <row r="21" spans="1:17" ht="15.75">
      <c r="A21" s="26" t="s">
        <v>35</v>
      </c>
      <c r="B21" s="27"/>
      <c r="C21" s="28"/>
      <c r="D21" s="29">
        <f>SUM(D22:D22)</f>
        <v>872362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872362</v>
      </c>
      <c r="P21" s="41">
        <f>(O21/P$29)</f>
        <v>37.424367224367224</v>
      </c>
      <c r="Q21" s="10"/>
    </row>
    <row r="22" spans="1:17" ht="15">
      <c r="A22" s="12"/>
      <c r="B22" s="42">
        <v>541</v>
      </c>
      <c r="C22" s="19" t="s">
        <v>36</v>
      </c>
      <c r="D22" s="43">
        <v>872362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872362</v>
      </c>
      <c r="P22" s="44">
        <f>(O22/P$29)</f>
        <v>37.424367224367224</v>
      </c>
      <c r="Q22" s="9"/>
    </row>
    <row r="23" spans="1:17" ht="15.75">
      <c r="A23" s="26" t="s">
        <v>40</v>
      </c>
      <c r="B23" s="27"/>
      <c r="C23" s="28"/>
      <c r="D23" s="29">
        <f>SUM(D24:D24)</f>
        <v>1406314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1406314</v>
      </c>
      <c r="P23" s="41">
        <f>(O23/P$29)</f>
        <v>60.33093093093093</v>
      </c>
      <c r="Q23" s="9"/>
    </row>
    <row r="24" spans="1:17" ht="15">
      <c r="A24" s="12"/>
      <c r="B24" s="42">
        <v>572</v>
      </c>
      <c r="C24" s="19" t="s">
        <v>41</v>
      </c>
      <c r="D24" s="43">
        <v>1406314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1406314</v>
      </c>
      <c r="P24" s="44">
        <f>(O24/P$29)</f>
        <v>60.33093093093093</v>
      </c>
      <c r="Q24" s="9"/>
    </row>
    <row r="25" spans="1:17" ht="15.75">
      <c r="A25" s="26" t="s">
        <v>43</v>
      </c>
      <c r="B25" s="27"/>
      <c r="C25" s="28"/>
      <c r="D25" s="29">
        <f>SUM(D26:D26)</f>
        <v>1228641</v>
      </c>
      <c r="E25" s="29">
        <f>SUM(E26:E26)</f>
        <v>402476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1062068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2693185</v>
      </c>
      <c r="P25" s="41">
        <f>(O25/P$29)</f>
        <v>115.53775203775204</v>
      </c>
      <c r="Q25" s="9"/>
    </row>
    <row r="26" spans="1:17" ht="15.75" thickBot="1">
      <c r="A26" s="12"/>
      <c r="B26" s="42">
        <v>581</v>
      </c>
      <c r="C26" s="19" t="s">
        <v>90</v>
      </c>
      <c r="D26" s="43">
        <v>1228641</v>
      </c>
      <c r="E26" s="43">
        <v>402476</v>
      </c>
      <c r="F26" s="43">
        <v>0</v>
      </c>
      <c r="G26" s="43">
        <v>0</v>
      </c>
      <c r="H26" s="43">
        <v>0</v>
      </c>
      <c r="I26" s="43">
        <v>1062068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2693185</v>
      </c>
      <c r="P26" s="44">
        <f>(O26/P$29)</f>
        <v>115.53775203775204</v>
      </c>
      <c r="Q26" s="9"/>
    </row>
    <row r="27" spans="1:120" ht="16.5" thickBot="1">
      <c r="A27" s="13" t="s">
        <v>10</v>
      </c>
      <c r="B27" s="21"/>
      <c r="C27" s="20"/>
      <c r="D27" s="14">
        <f>SUM(D5,D13,D17,D21,D23,D25)</f>
        <v>17619275</v>
      </c>
      <c r="E27" s="14">
        <f aca="true" t="shared" si="1" ref="E27:N27">SUM(E5,E13,E17,E21,E23,E25)</f>
        <v>519294</v>
      </c>
      <c r="F27" s="14">
        <f t="shared" si="1"/>
        <v>437688</v>
      </c>
      <c r="G27" s="14">
        <f t="shared" si="1"/>
        <v>329775</v>
      </c>
      <c r="H27" s="14">
        <f t="shared" si="1"/>
        <v>0</v>
      </c>
      <c r="I27" s="14">
        <f t="shared" si="1"/>
        <v>14792282</v>
      </c>
      <c r="J27" s="14">
        <f t="shared" si="1"/>
        <v>4963141</v>
      </c>
      <c r="K27" s="14">
        <f t="shared" si="1"/>
        <v>3739330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>SUM(D27:N27)</f>
        <v>42400785</v>
      </c>
      <c r="P27" s="35">
        <f>(O27/P$29)</f>
        <v>1818.9954954954956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91</v>
      </c>
      <c r="N29" s="93"/>
      <c r="O29" s="93"/>
      <c r="P29" s="39">
        <v>23310</v>
      </c>
    </row>
    <row r="30" spans="1:16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3898458</v>
      </c>
      <c r="E5" s="24">
        <f t="shared" si="0"/>
        <v>0</v>
      </c>
      <c r="F5" s="24">
        <f t="shared" si="0"/>
        <v>35187</v>
      </c>
      <c r="G5" s="24">
        <f t="shared" si="0"/>
        <v>2609168</v>
      </c>
      <c r="H5" s="24">
        <f t="shared" si="0"/>
        <v>0</v>
      </c>
      <c r="I5" s="24">
        <f t="shared" si="0"/>
        <v>0</v>
      </c>
      <c r="J5" s="24">
        <f t="shared" si="0"/>
        <v>3605405</v>
      </c>
      <c r="K5" s="24">
        <f t="shared" si="0"/>
        <v>2553941</v>
      </c>
      <c r="L5" s="24">
        <f t="shared" si="0"/>
        <v>0</v>
      </c>
      <c r="M5" s="24">
        <f t="shared" si="0"/>
        <v>0</v>
      </c>
      <c r="N5" s="25">
        <f>SUM(D5:M5)</f>
        <v>12702159</v>
      </c>
      <c r="O5" s="30">
        <f aca="true" t="shared" si="1" ref="O5:O27">(N5/O$29)</f>
        <v>611.3861667308432</v>
      </c>
      <c r="P5" s="6"/>
    </row>
    <row r="6" spans="1:16" ht="15">
      <c r="A6" s="12"/>
      <c r="B6" s="42">
        <v>511</v>
      </c>
      <c r="C6" s="19" t="s">
        <v>19</v>
      </c>
      <c r="D6" s="43">
        <v>92592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92592</v>
      </c>
      <c r="O6" s="44">
        <f t="shared" si="1"/>
        <v>4.456680785521756</v>
      </c>
      <c r="P6" s="9"/>
    </row>
    <row r="7" spans="1:16" ht="15">
      <c r="A7" s="12"/>
      <c r="B7" s="42">
        <v>512</v>
      </c>
      <c r="C7" s="19" t="s">
        <v>20</v>
      </c>
      <c r="D7" s="43">
        <v>534199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534199</v>
      </c>
      <c r="O7" s="44">
        <f t="shared" si="1"/>
        <v>25.71231228340393</v>
      </c>
      <c r="P7" s="9"/>
    </row>
    <row r="8" spans="1:16" ht="15">
      <c r="A8" s="12"/>
      <c r="B8" s="42">
        <v>513</v>
      </c>
      <c r="C8" s="19" t="s">
        <v>21</v>
      </c>
      <c r="D8" s="43">
        <v>1433651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1433651</v>
      </c>
      <c r="O8" s="44">
        <f t="shared" si="1"/>
        <v>69.00515017327686</v>
      </c>
      <c r="P8" s="9"/>
    </row>
    <row r="9" spans="1:16" ht="15">
      <c r="A9" s="12"/>
      <c r="B9" s="42">
        <v>514</v>
      </c>
      <c r="C9" s="19" t="s">
        <v>22</v>
      </c>
      <c r="D9" s="43">
        <v>87075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87075</v>
      </c>
      <c r="O9" s="44">
        <f t="shared" si="1"/>
        <v>4.191134000770119</v>
      </c>
      <c r="P9" s="9"/>
    </row>
    <row r="10" spans="1:16" ht="15">
      <c r="A10" s="12"/>
      <c r="B10" s="42">
        <v>515</v>
      </c>
      <c r="C10" s="19" t="s">
        <v>23</v>
      </c>
      <c r="D10" s="43">
        <v>473381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473381</v>
      </c>
      <c r="O10" s="44">
        <f t="shared" si="1"/>
        <v>22.784992298806316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2553941</v>
      </c>
      <c r="L11" s="43">
        <v>0</v>
      </c>
      <c r="M11" s="43">
        <v>0</v>
      </c>
      <c r="N11" s="43">
        <f t="shared" si="2"/>
        <v>2553941</v>
      </c>
      <c r="O11" s="44">
        <f t="shared" si="1"/>
        <v>122.9274643819792</v>
      </c>
      <c r="P11" s="9"/>
    </row>
    <row r="12" spans="1:16" ht="15">
      <c r="A12" s="12"/>
      <c r="B12" s="42">
        <v>519</v>
      </c>
      <c r="C12" s="19" t="s">
        <v>26</v>
      </c>
      <c r="D12" s="43">
        <v>1277560</v>
      </c>
      <c r="E12" s="43">
        <v>0</v>
      </c>
      <c r="F12" s="43">
        <v>35187</v>
      </c>
      <c r="G12" s="43">
        <v>2609168</v>
      </c>
      <c r="H12" s="43">
        <v>0</v>
      </c>
      <c r="I12" s="43">
        <v>0</v>
      </c>
      <c r="J12" s="43">
        <v>3605405</v>
      </c>
      <c r="K12" s="43">
        <v>0</v>
      </c>
      <c r="L12" s="43">
        <v>0</v>
      </c>
      <c r="M12" s="43">
        <v>0</v>
      </c>
      <c r="N12" s="43">
        <f t="shared" si="2"/>
        <v>7527320</v>
      </c>
      <c r="O12" s="44">
        <f t="shared" si="1"/>
        <v>362.3084328070851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5657063</v>
      </c>
      <c r="E13" s="29">
        <f t="shared" si="3"/>
        <v>301404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5958467</v>
      </c>
      <c r="O13" s="41">
        <f t="shared" si="1"/>
        <v>286.7956777050443</v>
      </c>
      <c r="P13" s="10"/>
    </row>
    <row r="14" spans="1:16" ht="15">
      <c r="A14" s="12"/>
      <c r="B14" s="42">
        <v>521</v>
      </c>
      <c r="C14" s="19" t="s">
        <v>28</v>
      </c>
      <c r="D14" s="43">
        <v>2789830</v>
      </c>
      <c r="E14" s="43">
        <v>37681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2827511</v>
      </c>
      <c r="O14" s="44">
        <f t="shared" si="1"/>
        <v>136.09506160954948</v>
      </c>
      <c r="P14" s="9"/>
    </row>
    <row r="15" spans="1:16" ht="15">
      <c r="A15" s="12"/>
      <c r="B15" s="42">
        <v>522</v>
      </c>
      <c r="C15" s="19" t="s">
        <v>29</v>
      </c>
      <c r="D15" s="43">
        <v>2765756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2765756</v>
      </c>
      <c r="O15" s="44">
        <f t="shared" si="1"/>
        <v>133.12264150943398</v>
      </c>
      <c r="P15" s="9"/>
    </row>
    <row r="16" spans="1:16" ht="15">
      <c r="A16" s="12"/>
      <c r="B16" s="42">
        <v>529</v>
      </c>
      <c r="C16" s="19" t="s">
        <v>47</v>
      </c>
      <c r="D16" s="43">
        <v>101477</v>
      </c>
      <c r="E16" s="43">
        <v>263723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365200</v>
      </c>
      <c r="O16" s="44">
        <f t="shared" si="1"/>
        <v>17.57797458606084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11651223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11651223</v>
      </c>
      <c r="O17" s="41">
        <f t="shared" si="1"/>
        <v>560.8020311898345</v>
      </c>
      <c r="P17" s="10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2604683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2604683</v>
      </c>
      <c r="O18" s="44">
        <f t="shared" si="1"/>
        <v>125.3698016942626</v>
      </c>
      <c r="P18" s="9"/>
    </row>
    <row r="19" spans="1:16" ht="15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8020597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8020597</v>
      </c>
      <c r="O19" s="44">
        <f t="shared" si="1"/>
        <v>386.0510685406238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1025943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1025943</v>
      </c>
      <c r="O20" s="44">
        <f t="shared" si="1"/>
        <v>49.381160954948015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469592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469592</v>
      </c>
      <c r="O21" s="41">
        <f t="shared" si="1"/>
        <v>22.60261840585291</v>
      </c>
      <c r="P21" s="10"/>
    </row>
    <row r="22" spans="1:16" ht="15">
      <c r="A22" s="12"/>
      <c r="B22" s="42">
        <v>541</v>
      </c>
      <c r="C22" s="19" t="s">
        <v>36</v>
      </c>
      <c r="D22" s="43">
        <v>469592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469592</v>
      </c>
      <c r="O22" s="44">
        <f t="shared" si="1"/>
        <v>22.60261840585291</v>
      </c>
      <c r="P22" s="9"/>
    </row>
    <row r="23" spans="1:16" ht="15.75">
      <c r="A23" s="26" t="s">
        <v>40</v>
      </c>
      <c r="B23" s="27"/>
      <c r="C23" s="28"/>
      <c r="D23" s="29">
        <f aca="true" t="shared" si="7" ref="D23:M23">SUM(D24:D24)</f>
        <v>1151797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1151797</v>
      </c>
      <c r="O23" s="41">
        <f t="shared" si="1"/>
        <v>55.438823642664616</v>
      </c>
      <c r="P23" s="9"/>
    </row>
    <row r="24" spans="1:16" ht="15">
      <c r="A24" s="12"/>
      <c r="B24" s="42">
        <v>572</v>
      </c>
      <c r="C24" s="19" t="s">
        <v>41</v>
      </c>
      <c r="D24" s="43">
        <v>1151797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1151797</v>
      </c>
      <c r="O24" s="44">
        <f t="shared" si="1"/>
        <v>55.438823642664616</v>
      </c>
      <c r="P24" s="9"/>
    </row>
    <row r="25" spans="1:16" ht="15.75">
      <c r="A25" s="26" t="s">
        <v>43</v>
      </c>
      <c r="B25" s="27"/>
      <c r="C25" s="28"/>
      <c r="D25" s="29">
        <f aca="true" t="shared" si="8" ref="D25:M25">SUM(D26:D26)</f>
        <v>405524</v>
      </c>
      <c r="E25" s="29">
        <f t="shared" si="8"/>
        <v>155758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90050</v>
      </c>
      <c r="J25" s="29">
        <f t="shared" si="8"/>
        <v>124019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775351</v>
      </c>
      <c r="O25" s="41">
        <f t="shared" si="1"/>
        <v>37.31955140546785</v>
      </c>
      <c r="P25" s="9"/>
    </row>
    <row r="26" spans="1:16" ht="15.75" thickBot="1">
      <c r="A26" s="12"/>
      <c r="B26" s="42">
        <v>581</v>
      </c>
      <c r="C26" s="19" t="s">
        <v>42</v>
      </c>
      <c r="D26" s="43">
        <v>405524</v>
      </c>
      <c r="E26" s="43">
        <v>155758</v>
      </c>
      <c r="F26" s="43">
        <v>0</v>
      </c>
      <c r="G26" s="43">
        <v>0</v>
      </c>
      <c r="H26" s="43">
        <v>0</v>
      </c>
      <c r="I26" s="43">
        <v>90050</v>
      </c>
      <c r="J26" s="43">
        <v>124019</v>
      </c>
      <c r="K26" s="43">
        <v>0</v>
      </c>
      <c r="L26" s="43">
        <v>0</v>
      </c>
      <c r="M26" s="43">
        <v>0</v>
      </c>
      <c r="N26" s="43">
        <f t="shared" si="4"/>
        <v>775351</v>
      </c>
      <c r="O26" s="44">
        <f t="shared" si="1"/>
        <v>37.31955140546785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11582434</v>
      </c>
      <c r="E27" s="14">
        <f aca="true" t="shared" si="9" ref="E27:M27">SUM(E5,E13,E17,E21,E23,E25)</f>
        <v>457162</v>
      </c>
      <c r="F27" s="14">
        <f t="shared" si="9"/>
        <v>35187</v>
      </c>
      <c r="G27" s="14">
        <f t="shared" si="9"/>
        <v>2609168</v>
      </c>
      <c r="H27" s="14">
        <f t="shared" si="9"/>
        <v>0</v>
      </c>
      <c r="I27" s="14">
        <f t="shared" si="9"/>
        <v>11741273</v>
      </c>
      <c r="J27" s="14">
        <f t="shared" si="9"/>
        <v>3729424</v>
      </c>
      <c r="K27" s="14">
        <f t="shared" si="9"/>
        <v>2553941</v>
      </c>
      <c r="L27" s="14">
        <f t="shared" si="9"/>
        <v>0</v>
      </c>
      <c r="M27" s="14">
        <f t="shared" si="9"/>
        <v>0</v>
      </c>
      <c r="N27" s="14">
        <f t="shared" si="4"/>
        <v>32708589</v>
      </c>
      <c r="O27" s="35">
        <f t="shared" si="1"/>
        <v>1574.3448690797075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53</v>
      </c>
      <c r="M29" s="93"/>
      <c r="N29" s="93"/>
      <c r="O29" s="39">
        <v>20776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3614556</v>
      </c>
      <c r="E5" s="24">
        <f t="shared" si="0"/>
        <v>0</v>
      </c>
      <c r="F5" s="24">
        <f t="shared" si="0"/>
        <v>30765</v>
      </c>
      <c r="G5" s="24">
        <f t="shared" si="0"/>
        <v>1652422</v>
      </c>
      <c r="H5" s="24">
        <f t="shared" si="0"/>
        <v>0</v>
      </c>
      <c r="I5" s="24">
        <f t="shared" si="0"/>
        <v>0</v>
      </c>
      <c r="J5" s="24">
        <f t="shared" si="0"/>
        <v>3050217</v>
      </c>
      <c r="K5" s="24">
        <f t="shared" si="0"/>
        <v>2189071</v>
      </c>
      <c r="L5" s="24">
        <f t="shared" si="0"/>
        <v>0</v>
      </c>
      <c r="M5" s="24">
        <f t="shared" si="0"/>
        <v>0</v>
      </c>
      <c r="N5" s="25">
        <f>SUM(D5:M5)</f>
        <v>10537031</v>
      </c>
      <c r="O5" s="30">
        <f aca="true" t="shared" si="1" ref="O5:O29">(N5/O$31)</f>
        <v>508.2005884055175</v>
      </c>
      <c r="P5" s="6"/>
    </row>
    <row r="6" spans="1:16" ht="15">
      <c r="A6" s="12"/>
      <c r="B6" s="42">
        <v>511</v>
      </c>
      <c r="C6" s="19" t="s">
        <v>19</v>
      </c>
      <c r="D6" s="43">
        <v>100154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100154</v>
      </c>
      <c r="O6" s="44">
        <f t="shared" si="1"/>
        <v>4.8304234590527635</v>
      </c>
      <c r="P6" s="9"/>
    </row>
    <row r="7" spans="1:16" ht="15">
      <c r="A7" s="12"/>
      <c r="B7" s="42">
        <v>512</v>
      </c>
      <c r="C7" s="19" t="s">
        <v>20</v>
      </c>
      <c r="D7" s="43">
        <v>454905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454905</v>
      </c>
      <c r="O7" s="44">
        <f t="shared" si="1"/>
        <v>21.94005015915887</v>
      </c>
      <c r="P7" s="9"/>
    </row>
    <row r="8" spans="1:16" ht="15">
      <c r="A8" s="12"/>
      <c r="B8" s="42">
        <v>513</v>
      </c>
      <c r="C8" s="19" t="s">
        <v>21</v>
      </c>
      <c r="D8" s="43">
        <v>1571642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161522</v>
      </c>
      <c r="K8" s="43">
        <v>0</v>
      </c>
      <c r="L8" s="43">
        <v>0</v>
      </c>
      <c r="M8" s="43">
        <v>0</v>
      </c>
      <c r="N8" s="43">
        <f t="shared" si="2"/>
        <v>1733164</v>
      </c>
      <c r="O8" s="44">
        <f t="shared" si="1"/>
        <v>83.59043117584643</v>
      </c>
      <c r="P8" s="9"/>
    </row>
    <row r="9" spans="1:16" ht="15">
      <c r="A9" s="12"/>
      <c r="B9" s="42">
        <v>514</v>
      </c>
      <c r="C9" s="19" t="s">
        <v>22</v>
      </c>
      <c r="D9" s="43">
        <v>120685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120685</v>
      </c>
      <c r="O9" s="44">
        <f t="shared" si="1"/>
        <v>5.820632777081123</v>
      </c>
      <c r="P9" s="9"/>
    </row>
    <row r="10" spans="1:16" ht="15">
      <c r="A10" s="12"/>
      <c r="B10" s="42">
        <v>515</v>
      </c>
      <c r="C10" s="19" t="s">
        <v>23</v>
      </c>
      <c r="D10" s="43">
        <v>529275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529275</v>
      </c>
      <c r="O10" s="44">
        <f t="shared" si="1"/>
        <v>25.5269123179319</v>
      </c>
      <c r="P10" s="9"/>
    </row>
    <row r="11" spans="1:16" ht="15">
      <c r="A11" s="12"/>
      <c r="B11" s="42">
        <v>517</v>
      </c>
      <c r="C11" s="19" t="s">
        <v>24</v>
      </c>
      <c r="D11" s="43">
        <v>837895</v>
      </c>
      <c r="E11" s="43">
        <v>0</v>
      </c>
      <c r="F11" s="43">
        <v>30765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868660</v>
      </c>
      <c r="O11" s="44">
        <f t="shared" si="1"/>
        <v>41.895437445741294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2189071</v>
      </c>
      <c r="L12" s="43">
        <v>0</v>
      </c>
      <c r="M12" s="43">
        <v>0</v>
      </c>
      <c r="N12" s="43">
        <f t="shared" si="2"/>
        <v>2189071</v>
      </c>
      <c r="O12" s="44">
        <f t="shared" si="1"/>
        <v>105.57880775537764</v>
      </c>
      <c r="P12" s="9"/>
    </row>
    <row r="13" spans="1:16" ht="15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1652422</v>
      </c>
      <c r="H13" s="43">
        <v>0</v>
      </c>
      <c r="I13" s="43">
        <v>0</v>
      </c>
      <c r="J13" s="43">
        <v>2888695</v>
      </c>
      <c r="K13" s="43">
        <v>0</v>
      </c>
      <c r="L13" s="43">
        <v>0</v>
      </c>
      <c r="M13" s="43">
        <v>0</v>
      </c>
      <c r="N13" s="43">
        <f t="shared" si="2"/>
        <v>4541117</v>
      </c>
      <c r="O13" s="44">
        <f t="shared" si="1"/>
        <v>219.01789331532748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6487400</v>
      </c>
      <c r="E14" s="29">
        <f t="shared" si="3"/>
        <v>240797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9">SUM(D14:M14)</f>
        <v>6728197</v>
      </c>
      <c r="O14" s="41">
        <f t="shared" si="1"/>
        <v>324.5006752194463</v>
      </c>
      <c r="P14" s="10"/>
    </row>
    <row r="15" spans="1:16" ht="15">
      <c r="A15" s="12"/>
      <c r="B15" s="42">
        <v>521</v>
      </c>
      <c r="C15" s="19" t="s">
        <v>28</v>
      </c>
      <c r="D15" s="43">
        <v>3494286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3494286</v>
      </c>
      <c r="O15" s="44">
        <f t="shared" si="1"/>
        <v>168.52927558599401</v>
      </c>
      <c r="P15" s="9"/>
    </row>
    <row r="16" spans="1:16" ht="15">
      <c r="A16" s="12"/>
      <c r="B16" s="42">
        <v>522</v>
      </c>
      <c r="C16" s="19" t="s">
        <v>29</v>
      </c>
      <c r="D16" s="43">
        <v>2826861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2826861</v>
      </c>
      <c r="O16" s="44">
        <f t="shared" si="1"/>
        <v>136.33939423169673</v>
      </c>
      <c r="P16" s="9"/>
    </row>
    <row r="17" spans="1:16" ht="15">
      <c r="A17" s="12"/>
      <c r="B17" s="42">
        <v>529</v>
      </c>
      <c r="C17" s="19" t="s">
        <v>47</v>
      </c>
      <c r="D17" s="43">
        <v>166253</v>
      </c>
      <c r="E17" s="43">
        <v>240797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407050</v>
      </c>
      <c r="O17" s="44">
        <f t="shared" si="1"/>
        <v>19.63200540175557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11587828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11587828</v>
      </c>
      <c r="O18" s="41">
        <f t="shared" si="1"/>
        <v>558.8804861580013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2628227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2628227</v>
      </c>
      <c r="O19" s="44">
        <f t="shared" si="1"/>
        <v>126.7592842673869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7931996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7931996</v>
      </c>
      <c r="O20" s="44">
        <f t="shared" si="1"/>
        <v>382.55985338092023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1027605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1027605</v>
      </c>
      <c r="O21" s="44">
        <f t="shared" si="1"/>
        <v>49.56134850969422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356739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738537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1095276</v>
      </c>
      <c r="O22" s="41">
        <f t="shared" si="1"/>
        <v>52.825118163403104</v>
      </c>
      <c r="P22" s="10"/>
    </row>
    <row r="23" spans="1:16" ht="15">
      <c r="A23" s="12"/>
      <c r="B23" s="42">
        <v>541</v>
      </c>
      <c r="C23" s="19" t="s">
        <v>36</v>
      </c>
      <c r="D23" s="43">
        <v>356739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356739</v>
      </c>
      <c r="O23" s="44">
        <f t="shared" si="1"/>
        <v>17.205507861483554</v>
      </c>
      <c r="P23" s="9"/>
    </row>
    <row r="24" spans="1:16" ht="15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738537</v>
      </c>
      <c r="K24" s="43">
        <v>0</v>
      </c>
      <c r="L24" s="43">
        <v>0</v>
      </c>
      <c r="M24" s="43">
        <v>0</v>
      </c>
      <c r="N24" s="43">
        <f t="shared" si="4"/>
        <v>738537</v>
      </c>
      <c r="O24" s="44">
        <f t="shared" si="1"/>
        <v>35.61961030191955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1159916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1159916</v>
      </c>
      <c r="O25" s="41">
        <f t="shared" si="1"/>
        <v>55.9427028069837</v>
      </c>
      <c r="P25" s="9"/>
    </row>
    <row r="26" spans="1:16" ht="15">
      <c r="A26" s="12"/>
      <c r="B26" s="42">
        <v>572</v>
      </c>
      <c r="C26" s="19" t="s">
        <v>41</v>
      </c>
      <c r="D26" s="43">
        <v>1159916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1159916</v>
      </c>
      <c r="O26" s="44">
        <f t="shared" si="1"/>
        <v>55.9427028069837</v>
      </c>
      <c r="P26" s="9"/>
    </row>
    <row r="27" spans="1:16" ht="15.75">
      <c r="A27" s="26" t="s">
        <v>43</v>
      </c>
      <c r="B27" s="27"/>
      <c r="C27" s="28"/>
      <c r="D27" s="29">
        <f aca="true" t="shared" si="8" ref="D27:M27">SUM(D28:D28)</f>
        <v>521440</v>
      </c>
      <c r="E27" s="29">
        <f t="shared" si="8"/>
        <v>219000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172090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912530</v>
      </c>
      <c r="O27" s="41">
        <f t="shared" si="1"/>
        <v>44.01128581074563</v>
      </c>
      <c r="P27" s="9"/>
    </row>
    <row r="28" spans="1:16" ht="15.75" thickBot="1">
      <c r="A28" s="12"/>
      <c r="B28" s="42">
        <v>581</v>
      </c>
      <c r="C28" s="19" t="s">
        <v>42</v>
      </c>
      <c r="D28" s="43">
        <v>521440</v>
      </c>
      <c r="E28" s="43">
        <v>219000</v>
      </c>
      <c r="F28" s="43">
        <v>0</v>
      </c>
      <c r="G28" s="43">
        <v>0</v>
      </c>
      <c r="H28" s="43">
        <v>0</v>
      </c>
      <c r="I28" s="43">
        <v>172090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912530</v>
      </c>
      <c r="O28" s="44">
        <f t="shared" si="1"/>
        <v>44.01128581074563</v>
      </c>
      <c r="P28" s="9"/>
    </row>
    <row r="29" spans="1:119" ht="16.5" thickBot="1">
      <c r="A29" s="13" t="s">
        <v>10</v>
      </c>
      <c r="B29" s="21"/>
      <c r="C29" s="20"/>
      <c r="D29" s="14">
        <f>SUM(D5,D14,D18,D22,D25,D27)</f>
        <v>12140051</v>
      </c>
      <c r="E29" s="14">
        <f aca="true" t="shared" si="9" ref="E29:M29">SUM(E5,E14,E18,E22,E25,E27)</f>
        <v>459797</v>
      </c>
      <c r="F29" s="14">
        <f t="shared" si="9"/>
        <v>30765</v>
      </c>
      <c r="G29" s="14">
        <f t="shared" si="9"/>
        <v>1652422</v>
      </c>
      <c r="H29" s="14">
        <f t="shared" si="9"/>
        <v>0</v>
      </c>
      <c r="I29" s="14">
        <f t="shared" si="9"/>
        <v>11759918</v>
      </c>
      <c r="J29" s="14">
        <f t="shared" si="9"/>
        <v>3788754</v>
      </c>
      <c r="K29" s="14">
        <f t="shared" si="9"/>
        <v>2189071</v>
      </c>
      <c r="L29" s="14">
        <f t="shared" si="9"/>
        <v>0</v>
      </c>
      <c r="M29" s="14">
        <f t="shared" si="9"/>
        <v>0</v>
      </c>
      <c r="N29" s="14">
        <f t="shared" si="4"/>
        <v>32020778</v>
      </c>
      <c r="O29" s="35">
        <f t="shared" si="1"/>
        <v>1544.3608565640977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51</v>
      </c>
      <c r="M31" s="93"/>
      <c r="N31" s="93"/>
      <c r="O31" s="39">
        <v>20734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3856354</v>
      </c>
      <c r="E5" s="24">
        <f aca="true" t="shared" si="0" ref="E5:M5">SUM(E6:E13)</f>
        <v>0</v>
      </c>
      <c r="F5" s="24">
        <f t="shared" si="0"/>
        <v>1397342</v>
      </c>
      <c r="G5" s="24">
        <f t="shared" si="0"/>
        <v>269722</v>
      </c>
      <c r="H5" s="24">
        <f t="shared" si="0"/>
        <v>0</v>
      </c>
      <c r="I5" s="24">
        <f t="shared" si="0"/>
        <v>0</v>
      </c>
      <c r="J5" s="24">
        <f t="shared" si="0"/>
        <v>2808725</v>
      </c>
      <c r="K5" s="24">
        <f t="shared" si="0"/>
        <v>1907447</v>
      </c>
      <c r="L5" s="24">
        <f t="shared" si="0"/>
        <v>0</v>
      </c>
      <c r="M5" s="24">
        <f t="shared" si="0"/>
        <v>0</v>
      </c>
      <c r="N5" s="25">
        <f>SUM(D5:M5)</f>
        <v>10239590</v>
      </c>
      <c r="O5" s="30">
        <f aca="true" t="shared" si="1" ref="O5:O31">(N5/O$33)</f>
        <v>493.47421686746986</v>
      </c>
      <c r="P5" s="6"/>
    </row>
    <row r="6" spans="1:16" ht="15">
      <c r="A6" s="12"/>
      <c r="B6" s="42">
        <v>511</v>
      </c>
      <c r="C6" s="19" t="s">
        <v>19</v>
      </c>
      <c r="D6" s="43">
        <v>85046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85046</v>
      </c>
      <c r="O6" s="44">
        <f t="shared" si="1"/>
        <v>4.098602409638554</v>
      </c>
      <c r="P6" s="9"/>
    </row>
    <row r="7" spans="1:16" ht="15">
      <c r="A7" s="12"/>
      <c r="B7" s="42">
        <v>512</v>
      </c>
      <c r="C7" s="19" t="s">
        <v>20</v>
      </c>
      <c r="D7" s="43">
        <v>463127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463127</v>
      </c>
      <c r="O7" s="44">
        <f t="shared" si="1"/>
        <v>22.319373493975903</v>
      </c>
      <c r="P7" s="9"/>
    </row>
    <row r="8" spans="1:16" ht="15">
      <c r="A8" s="12"/>
      <c r="B8" s="42">
        <v>513</v>
      </c>
      <c r="C8" s="19" t="s">
        <v>21</v>
      </c>
      <c r="D8" s="43">
        <v>1868023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151708</v>
      </c>
      <c r="K8" s="43">
        <v>0</v>
      </c>
      <c r="L8" s="43">
        <v>0</v>
      </c>
      <c r="M8" s="43">
        <v>0</v>
      </c>
      <c r="N8" s="43">
        <f t="shared" si="2"/>
        <v>2019731</v>
      </c>
      <c r="O8" s="44">
        <f t="shared" si="1"/>
        <v>97.33643373493976</v>
      </c>
      <c r="P8" s="9"/>
    </row>
    <row r="9" spans="1:16" ht="15">
      <c r="A9" s="12"/>
      <c r="B9" s="42">
        <v>514</v>
      </c>
      <c r="C9" s="19" t="s">
        <v>22</v>
      </c>
      <c r="D9" s="43">
        <v>211232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211232</v>
      </c>
      <c r="O9" s="44">
        <f t="shared" si="1"/>
        <v>10.179855421686748</v>
      </c>
      <c r="P9" s="9"/>
    </row>
    <row r="10" spans="1:16" ht="15">
      <c r="A10" s="12"/>
      <c r="B10" s="42">
        <v>515</v>
      </c>
      <c r="C10" s="19" t="s">
        <v>23</v>
      </c>
      <c r="D10" s="43">
        <v>567519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567519</v>
      </c>
      <c r="O10" s="44">
        <f t="shared" si="1"/>
        <v>27.350313253012047</v>
      </c>
      <c r="P10" s="9"/>
    </row>
    <row r="11" spans="1:16" ht="15">
      <c r="A11" s="12"/>
      <c r="B11" s="42">
        <v>517</v>
      </c>
      <c r="C11" s="19" t="s">
        <v>24</v>
      </c>
      <c r="D11" s="43">
        <v>661407</v>
      </c>
      <c r="E11" s="43">
        <v>0</v>
      </c>
      <c r="F11" s="43">
        <v>1397342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2058749</v>
      </c>
      <c r="O11" s="44">
        <f t="shared" si="1"/>
        <v>99.21681927710843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1907447</v>
      </c>
      <c r="L12" s="43">
        <v>0</v>
      </c>
      <c r="M12" s="43">
        <v>0</v>
      </c>
      <c r="N12" s="43">
        <f t="shared" si="2"/>
        <v>1907447</v>
      </c>
      <c r="O12" s="44">
        <f t="shared" si="1"/>
        <v>91.92515662650602</v>
      </c>
      <c r="P12" s="9"/>
    </row>
    <row r="13" spans="1:16" ht="15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269722</v>
      </c>
      <c r="H13" s="43">
        <v>0</v>
      </c>
      <c r="I13" s="43">
        <v>0</v>
      </c>
      <c r="J13" s="43">
        <v>2657017</v>
      </c>
      <c r="K13" s="43">
        <v>0</v>
      </c>
      <c r="L13" s="43">
        <v>0</v>
      </c>
      <c r="M13" s="43">
        <v>0</v>
      </c>
      <c r="N13" s="43">
        <f t="shared" si="2"/>
        <v>2926739</v>
      </c>
      <c r="O13" s="44">
        <f t="shared" si="1"/>
        <v>141.0476626506024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6152383</v>
      </c>
      <c r="E14" s="29">
        <f t="shared" si="3"/>
        <v>3349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6155732</v>
      </c>
      <c r="O14" s="41">
        <f t="shared" si="1"/>
        <v>296.6617831325301</v>
      </c>
      <c r="P14" s="10"/>
    </row>
    <row r="15" spans="1:16" ht="15">
      <c r="A15" s="12"/>
      <c r="B15" s="42">
        <v>521</v>
      </c>
      <c r="C15" s="19" t="s">
        <v>28</v>
      </c>
      <c r="D15" s="43">
        <v>3194554</v>
      </c>
      <c r="E15" s="43">
        <v>3349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3197903</v>
      </c>
      <c r="O15" s="44">
        <f t="shared" si="1"/>
        <v>154.11580722891566</v>
      </c>
      <c r="P15" s="9"/>
    </row>
    <row r="16" spans="1:16" ht="15">
      <c r="A16" s="12"/>
      <c r="B16" s="42">
        <v>522</v>
      </c>
      <c r="C16" s="19" t="s">
        <v>29</v>
      </c>
      <c r="D16" s="43">
        <v>2745411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2745411</v>
      </c>
      <c r="O16" s="44">
        <f t="shared" si="1"/>
        <v>132.3089638554217</v>
      </c>
      <c r="P16" s="9"/>
    </row>
    <row r="17" spans="1:16" ht="15">
      <c r="A17" s="12"/>
      <c r="B17" s="42">
        <v>529</v>
      </c>
      <c r="C17" s="19" t="s">
        <v>47</v>
      </c>
      <c r="D17" s="43">
        <v>212418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212418</v>
      </c>
      <c r="O17" s="44">
        <f t="shared" si="1"/>
        <v>10.23701204819277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11552223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11552223</v>
      </c>
      <c r="O18" s="41">
        <f t="shared" si="1"/>
        <v>556.7336385542169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2497362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2497362</v>
      </c>
      <c r="O19" s="44">
        <f t="shared" si="1"/>
        <v>120.35479518072289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8246448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8246448</v>
      </c>
      <c r="O20" s="44">
        <f t="shared" si="1"/>
        <v>397.41918072289155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808413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808413</v>
      </c>
      <c r="O21" s="44">
        <f t="shared" si="1"/>
        <v>38.95966265060241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325752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610605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936357</v>
      </c>
      <c r="O22" s="41">
        <f t="shared" si="1"/>
        <v>45.12563855421687</v>
      </c>
      <c r="P22" s="10"/>
    </row>
    <row r="23" spans="1:16" ht="15">
      <c r="A23" s="12"/>
      <c r="B23" s="42">
        <v>541</v>
      </c>
      <c r="C23" s="19" t="s">
        <v>36</v>
      </c>
      <c r="D23" s="43">
        <v>325752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325752</v>
      </c>
      <c r="O23" s="44">
        <f t="shared" si="1"/>
        <v>15.69889156626506</v>
      </c>
      <c r="P23" s="9"/>
    </row>
    <row r="24" spans="1:16" ht="15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610605</v>
      </c>
      <c r="K24" s="43">
        <v>0</v>
      </c>
      <c r="L24" s="43">
        <v>0</v>
      </c>
      <c r="M24" s="43">
        <v>0</v>
      </c>
      <c r="N24" s="43">
        <f t="shared" si="4"/>
        <v>610605</v>
      </c>
      <c r="O24" s="44">
        <f t="shared" si="1"/>
        <v>29.42674698795181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SUM(D26:D26)</f>
        <v>0</v>
      </c>
      <c r="E25" s="29">
        <f t="shared" si="7"/>
        <v>230974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230974</v>
      </c>
      <c r="O25" s="41">
        <f t="shared" si="1"/>
        <v>11.131277108433736</v>
      </c>
      <c r="P25" s="10"/>
    </row>
    <row r="26" spans="1:16" ht="15">
      <c r="A26" s="12"/>
      <c r="B26" s="42">
        <v>562</v>
      </c>
      <c r="C26" s="19" t="s">
        <v>39</v>
      </c>
      <c r="D26" s="43">
        <v>0</v>
      </c>
      <c r="E26" s="43">
        <v>230974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230974</v>
      </c>
      <c r="O26" s="44">
        <f t="shared" si="1"/>
        <v>11.131277108433736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1153785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1153785</v>
      </c>
      <c r="O27" s="41">
        <f t="shared" si="1"/>
        <v>55.60409638554217</v>
      </c>
      <c r="P27" s="9"/>
    </row>
    <row r="28" spans="1:16" ht="15">
      <c r="A28" s="12"/>
      <c r="B28" s="42">
        <v>572</v>
      </c>
      <c r="C28" s="19" t="s">
        <v>41</v>
      </c>
      <c r="D28" s="43">
        <v>1153785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1153785</v>
      </c>
      <c r="O28" s="44">
        <f t="shared" si="1"/>
        <v>55.60409638554217</v>
      </c>
      <c r="P28" s="9"/>
    </row>
    <row r="29" spans="1:16" ht="15.75">
      <c r="A29" s="26" t="s">
        <v>43</v>
      </c>
      <c r="B29" s="27"/>
      <c r="C29" s="28"/>
      <c r="D29" s="29">
        <f aca="true" t="shared" si="9" ref="D29:M29">SUM(D30:D30)</f>
        <v>656442</v>
      </c>
      <c r="E29" s="29">
        <f t="shared" si="9"/>
        <v>100903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757345</v>
      </c>
      <c r="O29" s="41">
        <f t="shared" si="1"/>
        <v>36.49855421686747</v>
      </c>
      <c r="P29" s="9"/>
    </row>
    <row r="30" spans="1:16" ht="15.75" thickBot="1">
      <c r="A30" s="12"/>
      <c r="B30" s="42">
        <v>581</v>
      </c>
      <c r="C30" s="19" t="s">
        <v>42</v>
      </c>
      <c r="D30" s="43">
        <v>656442</v>
      </c>
      <c r="E30" s="43">
        <v>100903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757345</v>
      </c>
      <c r="O30" s="44">
        <f t="shared" si="1"/>
        <v>36.49855421686747</v>
      </c>
      <c r="P30" s="9"/>
    </row>
    <row r="31" spans="1:119" ht="16.5" thickBot="1">
      <c r="A31" s="13" t="s">
        <v>10</v>
      </c>
      <c r="B31" s="21"/>
      <c r="C31" s="20"/>
      <c r="D31" s="14">
        <f>SUM(D5,D14,D18,D22,D25,D27,D29)</f>
        <v>12144716</v>
      </c>
      <c r="E31" s="14">
        <f aca="true" t="shared" si="10" ref="E31:M31">SUM(E5,E14,E18,E22,E25,E27,E29)</f>
        <v>335226</v>
      </c>
      <c r="F31" s="14">
        <f t="shared" si="10"/>
        <v>1397342</v>
      </c>
      <c r="G31" s="14">
        <f t="shared" si="10"/>
        <v>269722</v>
      </c>
      <c r="H31" s="14">
        <f t="shared" si="10"/>
        <v>0</v>
      </c>
      <c r="I31" s="14">
        <f t="shared" si="10"/>
        <v>11552223</v>
      </c>
      <c r="J31" s="14">
        <f t="shared" si="10"/>
        <v>3419330</v>
      </c>
      <c r="K31" s="14">
        <f t="shared" si="10"/>
        <v>1907447</v>
      </c>
      <c r="L31" s="14">
        <f t="shared" si="10"/>
        <v>0</v>
      </c>
      <c r="M31" s="14">
        <f t="shared" si="10"/>
        <v>0</v>
      </c>
      <c r="N31" s="14">
        <f t="shared" si="4"/>
        <v>31026006</v>
      </c>
      <c r="O31" s="35">
        <f t="shared" si="1"/>
        <v>1495.2292048192771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48</v>
      </c>
      <c r="M33" s="93"/>
      <c r="N33" s="93"/>
      <c r="O33" s="39">
        <v>20750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4102876</v>
      </c>
      <c r="E5" s="24">
        <f aca="true" t="shared" si="0" ref="E5:M5">SUM(E6:E13)</f>
        <v>76805</v>
      </c>
      <c r="F5" s="24">
        <f t="shared" si="0"/>
        <v>943839</v>
      </c>
      <c r="G5" s="24">
        <f t="shared" si="0"/>
        <v>1054829</v>
      </c>
      <c r="H5" s="24">
        <f t="shared" si="0"/>
        <v>0</v>
      </c>
      <c r="I5" s="24">
        <f t="shared" si="0"/>
        <v>0</v>
      </c>
      <c r="J5" s="24">
        <f t="shared" si="0"/>
        <v>2599236</v>
      </c>
      <c r="K5" s="24">
        <f t="shared" si="0"/>
        <v>1762780</v>
      </c>
      <c r="L5" s="24">
        <f t="shared" si="0"/>
        <v>0</v>
      </c>
      <c r="M5" s="24">
        <f t="shared" si="0"/>
        <v>0</v>
      </c>
      <c r="N5" s="25">
        <f>SUM(D5:M5)</f>
        <v>10540365</v>
      </c>
      <c r="O5" s="30">
        <f aca="true" t="shared" si="1" ref="O5:O31">(N5/O$33)</f>
        <v>492.6785547349724</v>
      </c>
      <c r="P5" s="6"/>
    </row>
    <row r="6" spans="1:16" ht="15">
      <c r="A6" s="12"/>
      <c r="B6" s="42">
        <v>511</v>
      </c>
      <c r="C6" s="19" t="s">
        <v>19</v>
      </c>
      <c r="D6" s="43">
        <v>74448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74448</v>
      </c>
      <c r="O6" s="44">
        <f t="shared" si="1"/>
        <v>3.47985416471908</v>
      </c>
      <c r="P6" s="9"/>
    </row>
    <row r="7" spans="1:16" ht="15">
      <c r="A7" s="12"/>
      <c r="B7" s="42">
        <v>512</v>
      </c>
      <c r="C7" s="19" t="s">
        <v>20</v>
      </c>
      <c r="D7" s="43">
        <v>422097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422097</v>
      </c>
      <c r="O7" s="44">
        <f t="shared" si="1"/>
        <v>19.729690567448817</v>
      </c>
      <c r="P7" s="9"/>
    </row>
    <row r="8" spans="1:16" ht="15">
      <c r="A8" s="12"/>
      <c r="B8" s="42">
        <v>513</v>
      </c>
      <c r="C8" s="19" t="s">
        <v>21</v>
      </c>
      <c r="D8" s="43">
        <v>709989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2599236</v>
      </c>
      <c r="K8" s="43">
        <v>0</v>
      </c>
      <c r="L8" s="43">
        <v>0</v>
      </c>
      <c r="M8" s="43">
        <v>0</v>
      </c>
      <c r="N8" s="43">
        <f t="shared" si="2"/>
        <v>3309225</v>
      </c>
      <c r="O8" s="44">
        <f t="shared" si="1"/>
        <v>154.6800504814434</v>
      </c>
      <c r="P8" s="9"/>
    </row>
    <row r="9" spans="1:16" ht="15">
      <c r="A9" s="12"/>
      <c r="B9" s="42">
        <v>514</v>
      </c>
      <c r="C9" s="19" t="s">
        <v>22</v>
      </c>
      <c r="D9" s="43">
        <v>230049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230049</v>
      </c>
      <c r="O9" s="44">
        <f t="shared" si="1"/>
        <v>10.752968121903338</v>
      </c>
      <c r="P9" s="9"/>
    </row>
    <row r="10" spans="1:16" ht="15">
      <c r="A10" s="12"/>
      <c r="B10" s="42">
        <v>515</v>
      </c>
      <c r="C10" s="19" t="s">
        <v>23</v>
      </c>
      <c r="D10" s="43">
        <v>515719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515719</v>
      </c>
      <c r="O10" s="44">
        <f t="shared" si="1"/>
        <v>24.105777320744135</v>
      </c>
      <c r="P10" s="9"/>
    </row>
    <row r="11" spans="1:16" ht="15">
      <c r="A11" s="12"/>
      <c r="B11" s="42">
        <v>517</v>
      </c>
      <c r="C11" s="19" t="s">
        <v>24</v>
      </c>
      <c r="D11" s="43">
        <v>771002</v>
      </c>
      <c r="E11" s="43">
        <v>0</v>
      </c>
      <c r="F11" s="43">
        <v>943839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1714841</v>
      </c>
      <c r="O11" s="44">
        <f t="shared" si="1"/>
        <v>80.15523043844068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1762780</v>
      </c>
      <c r="L12" s="43">
        <v>0</v>
      </c>
      <c r="M12" s="43">
        <v>0</v>
      </c>
      <c r="N12" s="43">
        <f t="shared" si="2"/>
        <v>1762780</v>
      </c>
      <c r="O12" s="44">
        <f t="shared" si="1"/>
        <v>82.39599887819014</v>
      </c>
      <c r="P12" s="9"/>
    </row>
    <row r="13" spans="1:16" ht="15">
      <c r="A13" s="12"/>
      <c r="B13" s="42">
        <v>519</v>
      </c>
      <c r="C13" s="19" t="s">
        <v>26</v>
      </c>
      <c r="D13" s="43">
        <v>1379572</v>
      </c>
      <c r="E13" s="43">
        <v>76805</v>
      </c>
      <c r="F13" s="43">
        <v>0</v>
      </c>
      <c r="G13" s="43">
        <v>1054829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2511206</v>
      </c>
      <c r="O13" s="44">
        <f t="shared" si="1"/>
        <v>117.37898476208282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5994278</v>
      </c>
      <c r="E14" s="29">
        <f t="shared" si="3"/>
        <v>5969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6000247</v>
      </c>
      <c r="O14" s="41">
        <f t="shared" si="1"/>
        <v>280.46400860054223</v>
      </c>
      <c r="P14" s="10"/>
    </row>
    <row r="15" spans="1:16" ht="15">
      <c r="A15" s="12"/>
      <c r="B15" s="42">
        <v>521</v>
      </c>
      <c r="C15" s="19" t="s">
        <v>28</v>
      </c>
      <c r="D15" s="43">
        <v>3153485</v>
      </c>
      <c r="E15" s="43">
        <v>5969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3159454</v>
      </c>
      <c r="O15" s="44">
        <f t="shared" si="1"/>
        <v>147.67944283443956</v>
      </c>
      <c r="P15" s="9"/>
    </row>
    <row r="16" spans="1:16" ht="15">
      <c r="A16" s="12"/>
      <c r="B16" s="42">
        <v>522</v>
      </c>
      <c r="C16" s="19" t="s">
        <v>29</v>
      </c>
      <c r="D16" s="43">
        <v>2634957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2634957</v>
      </c>
      <c r="O16" s="44">
        <f t="shared" si="1"/>
        <v>123.1633635598766</v>
      </c>
      <c r="P16" s="9"/>
    </row>
    <row r="17" spans="1:16" ht="15">
      <c r="A17" s="12"/>
      <c r="B17" s="42">
        <v>524</v>
      </c>
      <c r="C17" s="19" t="s">
        <v>30</v>
      </c>
      <c r="D17" s="43">
        <v>205836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205836</v>
      </c>
      <c r="O17" s="44">
        <f t="shared" si="1"/>
        <v>9.621202206226044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12017235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12017235</v>
      </c>
      <c r="O18" s="41">
        <f t="shared" si="1"/>
        <v>561.7105263157895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2405870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2405870</v>
      </c>
      <c r="O19" s="44">
        <f t="shared" si="1"/>
        <v>112.4553613162569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8684972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8684972</v>
      </c>
      <c r="O20" s="44">
        <f t="shared" si="1"/>
        <v>405.9536318593998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926393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926393</v>
      </c>
      <c r="O21" s="44">
        <f t="shared" si="1"/>
        <v>43.30153314013275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311807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590807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902614</v>
      </c>
      <c r="O22" s="41">
        <f t="shared" si="1"/>
        <v>42.19005328596803</v>
      </c>
      <c r="P22" s="10"/>
    </row>
    <row r="23" spans="1:16" ht="15">
      <c r="A23" s="12"/>
      <c r="B23" s="42">
        <v>541</v>
      </c>
      <c r="C23" s="19" t="s">
        <v>36</v>
      </c>
      <c r="D23" s="43">
        <v>311807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311807</v>
      </c>
      <c r="O23" s="44">
        <f t="shared" si="1"/>
        <v>14.574506871085351</v>
      </c>
      <c r="P23" s="9"/>
    </row>
    <row r="24" spans="1:16" ht="15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590807</v>
      </c>
      <c r="K24" s="43">
        <v>0</v>
      </c>
      <c r="L24" s="43">
        <v>0</v>
      </c>
      <c r="M24" s="43">
        <v>0</v>
      </c>
      <c r="N24" s="43">
        <f t="shared" si="4"/>
        <v>590807</v>
      </c>
      <c r="O24" s="44">
        <f t="shared" si="1"/>
        <v>27.615546414882676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SUM(D26:D26)</f>
        <v>0</v>
      </c>
      <c r="E25" s="29">
        <f t="shared" si="7"/>
        <v>205996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205996</v>
      </c>
      <c r="O25" s="41">
        <f t="shared" si="1"/>
        <v>9.62868093858091</v>
      </c>
      <c r="P25" s="10"/>
    </row>
    <row r="26" spans="1:16" ht="15">
      <c r="A26" s="12"/>
      <c r="B26" s="42">
        <v>562</v>
      </c>
      <c r="C26" s="19" t="s">
        <v>39</v>
      </c>
      <c r="D26" s="43">
        <v>0</v>
      </c>
      <c r="E26" s="43">
        <v>205996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205996</v>
      </c>
      <c r="O26" s="44">
        <f t="shared" si="1"/>
        <v>9.62868093858091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1146168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1146168</v>
      </c>
      <c r="O27" s="41">
        <f t="shared" si="1"/>
        <v>53.57427316069926</v>
      </c>
      <c r="P27" s="9"/>
    </row>
    <row r="28" spans="1:16" ht="15">
      <c r="A28" s="12"/>
      <c r="B28" s="42">
        <v>572</v>
      </c>
      <c r="C28" s="19" t="s">
        <v>41</v>
      </c>
      <c r="D28" s="43">
        <v>1146168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1146168</v>
      </c>
      <c r="O28" s="44">
        <f t="shared" si="1"/>
        <v>53.57427316069926</v>
      </c>
      <c r="P28" s="9"/>
    </row>
    <row r="29" spans="1:16" ht="15.75">
      <c r="A29" s="26" t="s">
        <v>43</v>
      </c>
      <c r="B29" s="27"/>
      <c r="C29" s="28"/>
      <c r="D29" s="29">
        <f aca="true" t="shared" si="9" ref="D29:M29">SUM(D30:D30)</f>
        <v>539995</v>
      </c>
      <c r="E29" s="29">
        <f t="shared" si="9"/>
        <v>413236</v>
      </c>
      <c r="F29" s="29">
        <f t="shared" si="9"/>
        <v>0</v>
      </c>
      <c r="G29" s="29">
        <f t="shared" si="9"/>
        <v>215517</v>
      </c>
      <c r="H29" s="29">
        <f t="shared" si="9"/>
        <v>0</v>
      </c>
      <c r="I29" s="29">
        <f t="shared" si="9"/>
        <v>0</v>
      </c>
      <c r="J29" s="29">
        <f t="shared" si="9"/>
        <v>22370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1191118</v>
      </c>
      <c r="O29" s="41">
        <f t="shared" si="1"/>
        <v>55.67532953164439</v>
      </c>
      <c r="P29" s="9"/>
    </row>
    <row r="30" spans="1:16" ht="15.75" thickBot="1">
      <c r="A30" s="12"/>
      <c r="B30" s="42">
        <v>581</v>
      </c>
      <c r="C30" s="19" t="s">
        <v>42</v>
      </c>
      <c r="D30" s="43">
        <v>539995</v>
      </c>
      <c r="E30" s="43">
        <v>413236</v>
      </c>
      <c r="F30" s="43">
        <v>0</v>
      </c>
      <c r="G30" s="43">
        <v>215517</v>
      </c>
      <c r="H30" s="43">
        <v>0</v>
      </c>
      <c r="I30" s="43">
        <v>0</v>
      </c>
      <c r="J30" s="43">
        <v>22370</v>
      </c>
      <c r="K30" s="43">
        <v>0</v>
      </c>
      <c r="L30" s="43">
        <v>0</v>
      </c>
      <c r="M30" s="43">
        <v>0</v>
      </c>
      <c r="N30" s="43">
        <f t="shared" si="4"/>
        <v>1191118</v>
      </c>
      <c r="O30" s="44">
        <f t="shared" si="1"/>
        <v>55.67532953164439</v>
      </c>
      <c r="P30" s="9"/>
    </row>
    <row r="31" spans="1:119" ht="16.5" thickBot="1">
      <c r="A31" s="13" t="s">
        <v>10</v>
      </c>
      <c r="B31" s="21"/>
      <c r="C31" s="20"/>
      <c r="D31" s="14">
        <f>SUM(D5,D14,D18,D22,D25,D27,D29)</f>
        <v>12095124</v>
      </c>
      <c r="E31" s="14">
        <f aca="true" t="shared" si="10" ref="E31:M31">SUM(E5,E14,E18,E22,E25,E27,E29)</f>
        <v>702006</v>
      </c>
      <c r="F31" s="14">
        <f t="shared" si="10"/>
        <v>943839</v>
      </c>
      <c r="G31" s="14">
        <f t="shared" si="10"/>
        <v>1270346</v>
      </c>
      <c r="H31" s="14">
        <f t="shared" si="10"/>
        <v>0</v>
      </c>
      <c r="I31" s="14">
        <f t="shared" si="10"/>
        <v>12017235</v>
      </c>
      <c r="J31" s="14">
        <f t="shared" si="10"/>
        <v>3212413</v>
      </c>
      <c r="K31" s="14">
        <f t="shared" si="10"/>
        <v>1762780</v>
      </c>
      <c r="L31" s="14">
        <f t="shared" si="10"/>
        <v>0</v>
      </c>
      <c r="M31" s="14">
        <f t="shared" si="10"/>
        <v>0</v>
      </c>
      <c r="N31" s="14">
        <f t="shared" si="4"/>
        <v>32003743</v>
      </c>
      <c r="O31" s="35">
        <f t="shared" si="1"/>
        <v>1495.9214265681967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21394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4407540</v>
      </c>
      <c r="E5" s="24">
        <f t="shared" si="0"/>
        <v>92507</v>
      </c>
      <c r="F5" s="24">
        <f t="shared" si="0"/>
        <v>944105</v>
      </c>
      <c r="G5" s="24">
        <f t="shared" si="0"/>
        <v>1659672</v>
      </c>
      <c r="H5" s="24">
        <f t="shared" si="0"/>
        <v>0</v>
      </c>
      <c r="I5" s="24">
        <f t="shared" si="0"/>
        <v>0</v>
      </c>
      <c r="J5" s="24">
        <f t="shared" si="0"/>
        <v>179140</v>
      </c>
      <c r="K5" s="24">
        <f t="shared" si="0"/>
        <v>1614095</v>
      </c>
      <c r="L5" s="24">
        <f t="shared" si="0"/>
        <v>0</v>
      </c>
      <c r="M5" s="24">
        <f t="shared" si="0"/>
        <v>0</v>
      </c>
      <c r="N5" s="25">
        <f>SUM(D5:M5)</f>
        <v>8897059</v>
      </c>
      <c r="O5" s="30">
        <f aca="true" t="shared" si="1" ref="O5:O30">(N5/O$32)</f>
        <v>411.5579147007124</v>
      </c>
      <c r="P5" s="6"/>
    </row>
    <row r="6" spans="1:16" ht="15">
      <c r="A6" s="12"/>
      <c r="B6" s="42">
        <v>511</v>
      </c>
      <c r="C6" s="19" t="s">
        <v>19</v>
      </c>
      <c r="D6" s="43">
        <v>69197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69197</v>
      </c>
      <c r="O6" s="44">
        <f t="shared" si="1"/>
        <v>3.2008974003145525</v>
      </c>
      <c r="P6" s="9"/>
    </row>
    <row r="7" spans="1:16" ht="15">
      <c r="A7" s="12"/>
      <c r="B7" s="42">
        <v>512</v>
      </c>
      <c r="C7" s="19" t="s">
        <v>20</v>
      </c>
      <c r="D7" s="43">
        <v>619654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619654</v>
      </c>
      <c r="O7" s="44">
        <f t="shared" si="1"/>
        <v>28.663798686279954</v>
      </c>
      <c r="P7" s="9"/>
    </row>
    <row r="8" spans="1:16" ht="15">
      <c r="A8" s="12"/>
      <c r="B8" s="42">
        <v>513</v>
      </c>
      <c r="C8" s="19" t="s">
        <v>21</v>
      </c>
      <c r="D8" s="43">
        <v>701802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179140</v>
      </c>
      <c r="K8" s="43">
        <v>0</v>
      </c>
      <c r="L8" s="43">
        <v>0</v>
      </c>
      <c r="M8" s="43">
        <v>0</v>
      </c>
      <c r="N8" s="43">
        <f t="shared" si="2"/>
        <v>880942</v>
      </c>
      <c r="O8" s="44">
        <f t="shared" si="1"/>
        <v>40.75039319085947</v>
      </c>
      <c r="P8" s="9"/>
    </row>
    <row r="9" spans="1:16" ht="15">
      <c r="A9" s="12"/>
      <c r="B9" s="42">
        <v>514</v>
      </c>
      <c r="C9" s="19" t="s">
        <v>22</v>
      </c>
      <c r="D9" s="43">
        <v>214133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214133</v>
      </c>
      <c r="O9" s="44">
        <f t="shared" si="1"/>
        <v>9.90531038949024</v>
      </c>
      <c r="P9" s="9"/>
    </row>
    <row r="10" spans="1:16" ht="15">
      <c r="A10" s="12"/>
      <c r="B10" s="42">
        <v>515</v>
      </c>
      <c r="C10" s="19" t="s">
        <v>23</v>
      </c>
      <c r="D10" s="43">
        <v>577151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577151</v>
      </c>
      <c r="O10" s="44">
        <f t="shared" si="1"/>
        <v>26.697705615690627</v>
      </c>
      <c r="P10" s="9"/>
    </row>
    <row r="11" spans="1:16" ht="15">
      <c r="A11" s="12"/>
      <c r="B11" s="42">
        <v>517</v>
      </c>
      <c r="C11" s="19" t="s">
        <v>24</v>
      </c>
      <c r="D11" s="43">
        <v>1063308</v>
      </c>
      <c r="E11" s="43">
        <v>0</v>
      </c>
      <c r="F11" s="43">
        <v>944105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2007413</v>
      </c>
      <c r="O11" s="44">
        <f t="shared" si="1"/>
        <v>92.858405032843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1614095</v>
      </c>
      <c r="L12" s="43">
        <v>0</v>
      </c>
      <c r="M12" s="43">
        <v>0</v>
      </c>
      <c r="N12" s="43">
        <f t="shared" si="2"/>
        <v>1614095</v>
      </c>
      <c r="O12" s="44">
        <f t="shared" si="1"/>
        <v>74.6644000370062</v>
      </c>
      <c r="P12" s="9"/>
    </row>
    <row r="13" spans="1:16" ht="15">
      <c r="A13" s="12"/>
      <c r="B13" s="42">
        <v>519</v>
      </c>
      <c r="C13" s="19" t="s">
        <v>26</v>
      </c>
      <c r="D13" s="43">
        <v>1162295</v>
      </c>
      <c r="E13" s="43">
        <v>92507</v>
      </c>
      <c r="F13" s="43">
        <v>0</v>
      </c>
      <c r="G13" s="43">
        <v>1659672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2914474</v>
      </c>
      <c r="O13" s="44">
        <f t="shared" si="1"/>
        <v>134.81700434822832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6229555</v>
      </c>
      <c r="E14" s="29">
        <f t="shared" si="3"/>
        <v>241175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6470730</v>
      </c>
      <c r="O14" s="41">
        <f t="shared" si="1"/>
        <v>299.3213988343048</v>
      </c>
      <c r="P14" s="10"/>
    </row>
    <row r="15" spans="1:16" ht="15">
      <c r="A15" s="12"/>
      <c r="B15" s="42">
        <v>521</v>
      </c>
      <c r="C15" s="19" t="s">
        <v>28</v>
      </c>
      <c r="D15" s="43">
        <v>3439763</v>
      </c>
      <c r="E15" s="43">
        <v>12769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3452532</v>
      </c>
      <c r="O15" s="44">
        <f t="shared" si="1"/>
        <v>159.70635581459894</v>
      </c>
      <c r="P15" s="9"/>
    </row>
    <row r="16" spans="1:16" ht="15">
      <c r="A16" s="12"/>
      <c r="B16" s="42">
        <v>522</v>
      </c>
      <c r="C16" s="19" t="s">
        <v>29</v>
      </c>
      <c r="D16" s="43">
        <v>2789792</v>
      </c>
      <c r="E16" s="43">
        <v>228406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3018198</v>
      </c>
      <c r="O16" s="44">
        <f t="shared" si="1"/>
        <v>139.6150430197058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11928018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11928018</v>
      </c>
      <c r="O17" s="41">
        <f t="shared" si="1"/>
        <v>551.7632528448515</v>
      </c>
      <c r="P17" s="10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2447631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2447631</v>
      </c>
      <c r="O18" s="44">
        <f t="shared" si="1"/>
        <v>113.22189841798502</v>
      </c>
      <c r="P18" s="9"/>
    </row>
    <row r="19" spans="1:16" ht="15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8463439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8463439</v>
      </c>
      <c r="O19" s="44">
        <f t="shared" si="1"/>
        <v>391.4996299380146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1016948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1016948</v>
      </c>
      <c r="O20" s="44">
        <f t="shared" si="1"/>
        <v>47.041724488851884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344632</v>
      </c>
      <c r="E21" s="29">
        <f t="shared" si="6"/>
        <v>2671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255475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602778</v>
      </c>
      <c r="O21" s="41">
        <f t="shared" si="1"/>
        <v>27.88315292811546</v>
      </c>
      <c r="P21" s="10"/>
    </row>
    <row r="22" spans="1:16" ht="15">
      <c r="A22" s="12"/>
      <c r="B22" s="42">
        <v>541</v>
      </c>
      <c r="C22" s="19" t="s">
        <v>36</v>
      </c>
      <c r="D22" s="43">
        <v>344632</v>
      </c>
      <c r="E22" s="43">
        <v>2671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347303</v>
      </c>
      <c r="O22" s="44">
        <f t="shared" si="1"/>
        <v>16.06545471366454</v>
      </c>
      <c r="P22" s="9"/>
    </row>
    <row r="23" spans="1:16" ht="15">
      <c r="A23" s="12"/>
      <c r="B23" s="42">
        <v>549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255475</v>
      </c>
      <c r="K23" s="43">
        <v>0</v>
      </c>
      <c r="L23" s="43">
        <v>0</v>
      </c>
      <c r="M23" s="43">
        <v>0</v>
      </c>
      <c r="N23" s="43">
        <f t="shared" si="4"/>
        <v>255475</v>
      </c>
      <c r="O23" s="44">
        <f t="shared" si="1"/>
        <v>11.817698214450921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0</v>
      </c>
      <c r="E24" s="29">
        <f t="shared" si="7"/>
        <v>200864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200864</v>
      </c>
      <c r="O24" s="41">
        <f t="shared" si="1"/>
        <v>9.291516328985105</v>
      </c>
      <c r="P24" s="10"/>
    </row>
    <row r="25" spans="1:16" ht="15">
      <c r="A25" s="12"/>
      <c r="B25" s="42">
        <v>562</v>
      </c>
      <c r="C25" s="19" t="s">
        <v>39</v>
      </c>
      <c r="D25" s="43">
        <v>0</v>
      </c>
      <c r="E25" s="43">
        <v>200864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200864</v>
      </c>
      <c r="O25" s="44">
        <f t="shared" si="1"/>
        <v>9.291516328985105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1205546</v>
      </c>
      <c r="E26" s="29">
        <f t="shared" si="8"/>
        <v>48910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1254456</v>
      </c>
      <c r="O26" s="41">
        <f t="shared" si="1"/>
        <v>58.02830974188176</v>
      </c>
      <c r="P26" s="9"/>
    </row>
    <row r="27" spans="1:16" ht="15">
      <c r="A27" s="12"/>
      <c r="B27" s="42">
        <v>572</v>
      </c>
      <c r="C27" s="19" t="s">
        <v>41</v>
      </c>
      <c r="D27" s="43">
        <v>1205546</v>
      </c>
      <c r="E27" s="43">
        <v>48910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1254456</v>
      </c>
      <c r="O27" s="44">
        <f t="shared" si="1"/>
        <v>58.02830974188176</v>
      </c>
      <c r="P27" s="9"/>
    </row>
    <row r="28" spans="1:16" ht="15.75">
      <c r="A28" s="26" t="s">
        <v>43</v>
      </c>
      <c r="B28" s="27"/>
      <c r="C28" s="28"/>
      <c r="D28" s="29">
        <f aca="true" t="shared" si="9" ref="D28:M28">SUM(D29:D29)</f>
        <v>1933724</v>
      </c>
      <c r="E28" s="29">
        <f t="shared" si="9"/>
        <v>662424</v>
      </c>
      <c r="F28" s="29">
        <f t="shared" si="9"/>
        <v>0</v>
      </c>
      <c r="G28" s="29">
        <f t="shared" si="9"/>
        <v>662424</v>
      </c>
      <c r="H28" s="29">
        <f t="shared" si="9"/>
        <v>0</v>
      </c>
      <c r="I28" s="29">
        <f t="shared" si="9"/>
        <v>70736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3329308</v>
      </c>
      <c r="O28" s="41">
        <f t="shared" si="1"/>
        <v>154.0062910537515</v>
      </c>
      <c r="P28" s="9"/>
    </row>
    <row r="29" spans="1:16" ht="15.75" thickBot="1">
      <c r="A29" s="12"/>
      <c r="B29" s="42">
        <v>581</v>
      </c>
      <c r="C29" s="19" t="s">
        <v>42</v>
      </c>
      <c r="D29" s="43">
        <v>1933724</v>
      </c>
      <c r="E29" s="43">
        <v>662424</v>
      </c>
      <c r="F29" s="43">
        <v>0</v>
      </c>
      <c r="G29" s="43">
        <v>662424</v>
      </c>
      <c r="H29" s="43">
        <v>0</v>
      </c>
      <c r="I29" s="43">
        <v>70736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3329308</v>
      </c>
      <c r="O29" s="44">
        <f t="shared" si="1"/>
        <v>154.0062910537515</v>
      </c>
      <c r="P29" s="9"/>
    </row>
    <row r="30" spans="1:119" ht="16.5" thickBot="1">
      <c r="A30" s="13" t="s">
        <v>10</v>
      </c>
      <c r="B30" s="21"/>
      <c r="C30" s="20"/>
      <c r="D30" s="14">
        <f>SUM(D5,D14,D17,D21,D24,D26,D28)</f>
        <v>14120997</v>
      </c>
      <c r="E30" s="14">
        <f aca="true" t="shared" si="10" ref="E30:M30">SUM(E5,E14,E17,E21,E24,E26,E28)</f>
        <v>1248551</v>
      </c>
      <c r="F30" s="14">
        <f t="shared" si="10"/>
        <v>944105</v>
      </c>
      <c r="G30" s="14">
        <f t="shared" si="10"/>
        <v>2322096</v>
      </c>
      <c r="H30" s="14">
        <f t="shared" si="10"/>
        <v>0</v>
      </c>
      <c r="I30" s="14">
        <f t="shared" si="10"/>
        <v>11998754</v>
      </c>
      <c r="J30" s="14">
        <f t="shared" si="10"/>
        <v>434615</v>
      </c>
      <c r="K30" s="14">
        <f t="shared" si="10"/>
        <v>1614095</v>
      </c>
      <c r="L30" s="14">
        <f t="shared" si="10"/>
        <v>0</v>
      </c>
      <c r="M30" s="14">
        <f t="shared" si="10"/>
        <v>0</v>
      </c>
      <c r="N30" s="14">
        <f t="shared" si="4"/>
        <v>32683213</v>
      </c>
      <c r="O30" s="35">
        <f t="shared" si="1"/>
        <v>1511.8518364326026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55</v>
      </c>
      <c r="M32" s="93"/>
      <c r="N32" s="93"/>
      <c r="O32" s="39">
        <v>21618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4200499</v>
      </c>
      <c r="E5" s="24">
        <f t="shared" si="0"/>
        <v>0</v>
      </c>
      <c r="F5" s="24">
        <f t="shared" si="0"/>
        <v>450174</v>
      </c>
      <c r="G5" s="24">
        <f t="shared" si="0"/>
        <v>24105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1233397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5908175</v>
      </c>
      <c r="O5" s="30">
        <f aca="true" t="shared" si="2" ref="O5:O28">(N5/O$30)</f>
        <v>271.39067524115757</v>
      </c>
      <c r="P5" s="6"/>
    </row>
    <row r="6" spans="1:16" ht="15">
      <c r="A6" s="12"/>
      <c r="B6" s="42">
        <v>511</v>
      </c>
      <c r="C6" s="19" t="s">
        <v>19</v>
      </c>
      <c r="D6" s="43">
        <v>55983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55983</v>
      </c>
      <c r="O6" s="44">
        <f t="shared" si="2"/>
        <v>2.57156637574644</v>
      </c>
      <c r="P6" s="9"/>
    </row>
    <row r="7" spans="1:16" ht="15">
      <c r="A7" s="12"/>
      <c r="B7" s="42">
        <v>512</v>
      </c>
      <c r="C7" s="19" t="s">
        <v>20</v>
      </c>
      <c r="D7" s="43">
        <v>894828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894828</v>
      </c>
      <c r="O7" s="44">
        <f t="shared" si="2"/>
        <v>41.10372071658245</v>
      </c>
      <c r="P7" s="9"/>
    </row>
    <row r="8" spans="1:16" ht="15">
      <c r="A8" s="12"/>
      <c r="B8" s="42">
        <v>513</v>
      </c>
      <c r="C8" s="19" t="s">
        <v>21</v>
      </c>
      <c r="D8" s="43">
        <v>1570121</v>
      </c>
      <c r="E8" s="43">
        <v>0</v>
      </c>
      <c r="F8" s="43">
        <v>0</v>
      </c>
      <c r="G8" s="43">
        <v>24105</v>
      </c>
      <c r="H8" s="43">
        <v>0</v>
      </c>
      <c r="I8" s="43">
        <v>0</v>
      </c>
      <c r="J8" s="43">
        <v>0</v>
      </c>
      <c r="K8" s="43">
        <v>109048</v>
      </c>
      <c r="L8" s="43">
        <v>0</v>
      </c>
      <c r="M8" s="43">
        <v>0</v>
      </c>
      <c r="N8" s="43">
        <f t="shared" si="1"/>
        <v>1703274</v>
      </c>
      <c r="O8" s="44">
        <f t="shared" si="2"/>
        <v>78.23950390445567</v>
      </c>
      <c r="P8" s="9"/>
    </row>
    <row r="9" spans="1:16" ht="15">
      <c r="A9" s="12"/>
      <c r="B9" s="42">
        <v>515</v>
      </c>
      <c r="C9" s="19" t="s">
        <v>23</v>
      </c>
      <c r="D9" s="43">
        <v>656195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656195</v>
      </c>
      <c r="O9" s="44">
        <f t="shared" si="2"/>
        <v>30.1421681212678</v>
      </c>
      <c r="P9" s="9"/>
    </row>
    <row r="10" spans="1:16" ht="15">
      <c r="A10" s="12"/>
      <c r="B10" s="42">
        <v>517</v>
      </c>
      <c r="C10" s="19" t="s">
        <v>24</v>
      </c>
      <c r="D10" s="43">
        <v>1023372</v>
      </c>
      <c r="E10" s="43">
        <v>0</v>
      </c>
      <c r="F10" s="43">
        <v>450174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1473546</v>
      </c>
      <c r="O10" s="44">
        <f t="shared" si="2"/>
        <v>67.68700045934773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1124349</v>
      </c>
      <c r="L11" s="43">
        <v>0</v>
      </c>
      <c r="M11" s="43">
        <v>0</v>
      </c>
      <c r="N11" s="43">
        <f t="shared" si="1"/>
        <v>1124349</v>
      </c>
      <c r="O11" s="44">
        <f t="shared" si="2"/>
        <v>51.64671566375746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SUM(D13:D14)</f>
        <v>6350661</v>
      </c>
      <c r="E12" s="29">
        <f t="shared" si="3"/>
        <v>15773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6366434</v>
      </c>
      <c r="O12" s="41">
        <f t="shared" si="2"/>
        <v>292.4406982085439</v>
      </c>
      <c r="P12" s="10"/>
    </row>
    <row r="13" spans="1:16" ht="15">
      <c r="A13" s="12"/>
      <c r="B13" s="42">
        <v>521</v>
      </c>
      <c r="C13" s="19" t="s">
        <v>28</v>
      </c>
      <c r="D13" s="43">
        <v>3543537</v>
      </c>
      <c r="E13" s="43">
        <v>12346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3555883</v>
      </c>
      <c r="O13" s="44">
        <f t="shared" si="2"/>
        <v>163.33867707854847</v>
      </c>
      <c r="P13" s="9"/>
    </row>
    <row r="14" spans="1:16" ht="15">
      <c r="A14" s="12"/>
      <c r="B14" s="42">
        <v>522</v>
      </c>
      <c r="C14" s="19" t="s">
        <v>29</v>
      </c>
      <c r="D14" s="43">
        <v>2807124</v>
      </c>
      <c r="E14" s="43">
        <v>3427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2810551</v>
      </c>
      <c r="O14" s="44">
        <f t="shared" si="2"/>
        <v>129.1020211299954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11708977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11708977</v>
      </c>
      <c r="O15" s="41">
        <f t="shared" si="2"/>
        <v>537.8491961414791</v>
      </c>
      <c r="P15" s="10"/>
    </row>
    <row r="16" spans="1:16" ht="15">
      <c r="A16" s="12"/>
      <c r="B16" s="42">
        <v>534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2226068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2226068</v>
      </c>
      <c r="O16" s="44">
        <f t="shared" si="2"/>
        <v>102.25392742305925</v>
      </c>
      <c r="P16" s="9"/>
    </row>
    <row r="17" spans="1:16" ht="15">
      <c r="A17" s="12"/>
      <c r="B17" s="42">
        <v>536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8479766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8479766</v>
      </c>
      <c r="O17" s="44">
        <f t="shared" si="2"/>
        <v>389.5161231051906</v>
      </c>
      <c r="P17" s="9"/>
    </row>
    <row r="18" spans="1:16" ht="15">
      <c r="A18" s="12"/>
      <c r="B18" s="42">
        <v>538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1003143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1003143</v>
      </c>
      <c r="O18" s="44">
        <f t="shared" si="2"/>
        <v>46.079145613229215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SUM(D20:D20)</f>
        <v>348985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348985</v>
      </c>
      <c r="O19" s="41">
        <f t="shared" si="2"/>
        <v>16.030546623794212</v>
      </c>
      <c r="P19" s="10"/>
    </row>
    <row r="20" spans="1:16" ht="15">
      <c r="A20" s="12"/>
      <c r="B20" s="42">
        <v>541</v>
      </c>
      <c r="C20" s="19" t="s">
        <v>36</v>
      </c>
      <c r="D20" s="43">
        <v>348985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348985</v>
      </c>
      <c r="O20" s="44">
        <f t="shared" si="2"/>
        <v>16.030546623794212</v>
      </c>
      <c r="P20" s="9"/>
    </row>
    <row r="21" spans="1:16" ht="15.75">
      <c r="A21" s="26" t="s">
        <v>69</v>
      </c>
      <c r="B21" s="27"/>
      <c r="C21" s="28"/>
      <c r="D21" s="29">
        <f aca="true" t="shared" si="6" ref="D21:M21">SUM(D22:D23)</f>
        <v>3616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3616</v>
      </c>
      <c r="O21" s="41">
        <f t="shared" si="2"/>
        <v>0.16610013780431787</v>
      </c>
      <c r="P21" s="10"/>
    </row>
    <row r="22" spans="1:16" ht="15">
      <c r="A22" s="90"/>
      <c r="B22" s="91">
        <v>552</v>
      </c>
      <c r="C22" s="92" t="s">
        <v>70</v>
      </c>
      <c r="D22" s="43">
        <v>3500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3500</v>
      </c>
      <c r="O22" s="44">
        <f t="shared" si="2"/>
        <v>0.1607717041800643</v>
      </c>
      <c r="P22" s="9"/>
    </row>
    <row r="23" spans="1:16" ht="15">
      <c r="A23" s="90"/>
      <c r="B23" s="91">
        <v>559</v>
      </c>
      <c r="C23" s="92" t="s">
        <v>71</v>
      </c>
      <c r="D23" s="43">
        <v>116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</v>
      </c>
      <c r="O23" s="44">
        <f t="shared" si="2"/>
        <v>0.00532843362425356</v>
      </c>
      <c r="P23" s="9"/>
    </row>
    <row r="24" spans="1:16" ht="15.75">
      <c r="A24" s="26" t="s">
        <v>40</v>
      </c>
      <c r="B24" s="27"/>
      <c r="C24" s="28"/>
      <c r="D24" s="29">
        <f aca="true" t="shared" si="7" ref="D24:M24">SUM(D25:D25)</f>
        <v>1341001</v>
      </c>
      <c r="E24" s="29">
        <f t="shared" si="7"/>
        <v>49384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1390385</v>
      </c>
      <c r="O24" s="41">
        <f t="shared" si="2"/>
        <v>63.86701883325677</v>
      </c>
      <c r="P24" s="9"/>
    </row>
    <row r="25" spans="1:16" ht="15">
      <c r="A25" s="12"/>
      <c r="B25" s="42">
        <v>572</v>
      </c>
      <c r="C25" s="19" t="s">
        <v>41</v>
      </c>
      <c r="D25" s="43">
        <v>1341001</v>
      </c>
      <c r="E25" s="43">
        <v>49384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1390385</v>
      </c>
      <c r="O25" s="44">
        <f t="shared" si="2"/>
        <v>63.86701883325677</v>
      </c>
      <c r="P25" s="9"/>
    </row>
    <row r="26" spans="1:16" ht="15.75">
      <c r="A26" s="26" t="s">
        <v>43</v>
      </c>
      <c r="B26" s="27"/>
      <c r="C26" s="28"/>
      <c r="D26" s="29">
        <f aca="true" t="shared" si="8" ref="D26:M26">SUM(D27:D27)</f>
        <v>1881908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1881908</v>
      </c>
      <c r="O26" s="41">
        <f t="shared" si="2"/>
        <v>86.44501607717042</v>
      </c>
      <c r="P26" s="9"/>
    </row>
    <row r="27" spans="1:16" ht="15.75" thickBot="1">
      <c r="A27" s="12"/>
      <c r="B27" s="42">
        <v>581</v>
      </c>
      <c r="C27" s="19" t="s">
        <v>42</v>
      </c>
      <c r="D27" s="43">
        <v>1881908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1881908</v>
      </c>
      <c r="O27" s="44">
        <f t="shared" si="2"/>
        <v>86.44501607717042</v>
      </c>
      <c r="P27" s="9"/>
    </row>
    <row r="28" spans="1:119" ht="16.5" thickBot="1">
      <c r="A28" s="13" t="s">
        <v>10</v>
      </c>
      <c r="B28" s="21"/>
      <c r="C28" s="20"/>
      <c r="D28" s="14">
        <f>SUM(D5,D12,D15,D19,D21,D24,D26)</f>
        <v>14126670</v>
      </c>
      <c r="E28" s="14">
        <f aca="true" t="shared" si="9" ref="E28:M28">SUM(E5,E12,E15,E19,E21,E24,E26)</f>
        <v>65157</v>
      </c>
      <c r="F28" s="14">
        <f t="shared" si="9"/>
        <v>450174</v>
      </c>
      <c r="G28" s="14">
        <f t="shared" si="9"/>
        <v>24105</v>
      </c>
      <c r="H28" s="14">
        <f t="shared" si="9"/>
        <v>0</v>
      </c>
      <c r="I28" s="14">
        <f t="shared" si="9"/>
        <v>11708977</v>
      </c>
      <c r="J28" s="14">
        <f t="shared" si="9"/>
        <v>0</v>
      </c>
      <c r="K28" s="14">
        <f t="shared" si="9"/>
        <v>1233397</v>
      </c>
      <c r="L28" s="14">
        <f t="shared" si="9"/>
        <v>0</v>
      </c>
      <c r="M28" s="14">
        <f t="shared" si="9"/>
        <v>0</v>
      </c>
      <c r="N28" s="14">
        <f t="shared" si="1"/>
        <v>27608480</v>
      </c>
      <c r="O28" s="35">
        <f t="shared" si="2"/>
        <v>1268.1892512632062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21770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3694257</v>
      </c>
      <c r="E5" s="24">
        <f t="shared" si="0"/>
        <v>80766</v>
      </c>
      <c r="F5" s="24">
        <f t="shared" si="0"/>
        <v>433940</v>
      </c>
      <c r="G5" s="24">
        <f t="shared" si="0"/>
        <v>2244976</v>
      </c>
      <c r="H5" s="24">
        <f t="shared" si="0"/>
        <v>0</v>
      </c>
      <c r="I5" s="24">
        <f t="shared" si="0"/>
        <v>25984</v>
      </c>
      <c r="J5" s="24">
        <f t="shared" si="0"/>
        <v>4946334</v>
      </c>
      <c r="K5" s="24">
        <f t="shared" si="0"/>
        <v>3453989</v>
      </c>
      <c r="L5" s="24">
        <f t="shared" si="0"/>
        <v>0</v>
      </c>
      <c r="M5" s="24">
        <f t="shared" si="0"/>
        <v>0</v>
      </c>
      <c r="N5" s="25">
        <f>SUM(D5:M5)</f>
        <v>14880246</v>
      </c>
      <c r="O5" s="30">
        <f aca="true" t="shared" si="1" ref="O5:O27">(N5/O$29)</f>
        <v>624.7479217398607</v>
      </c>
      <c r="P5" s="6"/>
    </row>
    <row r="6" spans="1:16" ht="15">
      <c r="A6" s="12"/>
      <c r="B6" s="42">
        <v>511</v>
      </c>
      <c r="C6" s="19" t="s">
        <v>19</v>
      </c>
      <c r="D6" s="43">
        <v>85624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85624</v>
      </c>
      <c r="O6" s="44">
        <f t="shared" si="1"/>
        <v>3.594928205558821</v>
      </c>
      <c r="P6" s="9"/>
    </row>
    <row r="7" spans="1:16" ht="15">
      <c r="A7" s="12"/>
      <c r="B7" s="42">
        <v>512</v>
      </c>
      <c r="C7" s="19" t="s">
        <v>20</v>
      </c>
      <c r="D7" s="43">
        <v>558331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558331</v>
      </c>
      <c r="O7" s="44">
        <f t="shared" si="1"/>
        <v>23.441556805777143</v>
      </c>
      <c r="P7" s="9"/>
    </row>
    <row r="8" spans="1:16" ht="15">
      <c r="A8" s="12"/>
      <c r="B8" s="42">
        <v>513</v>
      </c>
      <c r="C8" s="19" t="s">
        <v>21</v>
      </c>
      <c r="D8" s="43">
        <v>1965731</v>
      </c>
      <c r="E8" s="43">
        <v>34936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2000667</v>
      </c>
      <c r="O8" s="44">
        <f t="shared" si="1"/>
        <v>83.99811067260056</v>
      </c>
      <c r="P8" s="9"/>
    </row>
    <row r="9" spans="1:16" ht="15">
      <c r="A9" s="12"/>
      <c r="B9" s="42">
        <v>514</v>
      </c>
      <c r="C9" s="19" t="s">
        <v>22</v>
      </c>
      <c r="D9" s="43">
        <v>116745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116745</v>
      </c>
      <c r="O9" s="44">
        <f t="shared" si="1"/>
        <v>4.9015450499622135</v>
      </c>
      <c r="P9" s="9"/>
    </row>
    <row r="10" spans="1:16" ht="15">
      <c r="A10" s="12"/>
      <c r="B10" s="42">
        <v>515</v>
      </c>
      <c r="C10" s="19" t="s">
        <v>23</v>
      </c>
      <c r="D10" s="43">
        <v>754229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754229</v>
      </c>
      <c r="O10" s="44">
        <f t="shared" si="1"/>
        <v>31.666344781257873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3453989</v>
      </c>
      <c r="L11" s="43">
        <v>0</v>
      </c>
      <c r="M11" s="43">
        <v>0</v>
      </c>
      <c r="N11" s="43">
        <f t="shared" si="2"/>
        <v>3453989</v>
      </c>
      <c r="O11" s="44">
        <f t="shared" si="1"/>
        <v>145.01591233520867</v>
      </c>
      <c r="P11" s="9"/>
    </row>
    <row r="12" spans="1:16" ht="15">
      <c r="A12" s="12"/>
      <c r="B12" s="42">
        <v>519</v>
      </c>
      <c r="C12" s="19" t="s">
        <v>59</v>
      </c>
      <c r="D12" s="43">
        <v>213597</v>
      </c>
      <c r="E12" s="43">
        <v>45830</v>
      </c>
      <c r="F12" s="43">
        <v>433940</v>
      </c>
      <c r="G12" s="43">
        <v>2244976</v>
      </c>
      <c r="H12" s="43">
        <v>0</v>
      </c>
      <c r="I12" s="43">
        <v>25984</v>
      </c>
      <c r="J12" s="43">
        <v>4946334</v>
      </c>
      <c r="K12" s="43">
        <v>0</v>
      </c>
      <c r="L12" s="43">
        <v>0</v>
      </c>
      <c r="M12" s="43">
        <v>0</v>
      </c>
      <c r="N12" s="43">
        <f t="shared" si="2"/>
        <v>7910661</v>
      </c>
      <c r="O12" s="44">
        <f t="shared" si="1"/>
        <v>332.1295238894953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8542662</v>
      </c>
      <c r="E13" s="29">
        <f t="shared" si="3"/>
        <v>10000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8552662</v>
      </c>
      <c r="O13" s="41">
        <f t="shared" si="1"/>
        <v>359.083970106642</v>
      </c>
      <c r="P13" s="10"/>
    </row>
    <row r="14" spans="1:16" ht="15">
      <c r="A14" s="12"/>
      <c r="B14" s="42">
        <v>521</v>
      </c>
      <c r="C14" s="19" t="s">
        <v>28</v>
      </c>
      <c r="D14" s="43">
        <v>4313538</v>
      </c>
      <c r="E14" s="43">
        <v>10000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4323538</v>
      </c>
      <c r="O14" s="44">
        <f t="shared" si="1"/>
        <v>181.5239734654463</v>
      </c>
      <c r="P14" s="9"/>
    </row>
    <row r="15" spans="1:16" ht="15">
      <c r="A15" s="12"/>
      <c r="B15" s="42">
        <v>522</v>
      </c>
      <c r="C15" s="19" t="s">
        <v>29</v>
      </c>
      <c r="D15" s="43">
        <v>3895338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3895338</v>
      </c>
      <c r="O15" s="44">
        <f t="shared" si="1"/>
        <v>163.54597363338652</v>
      </c>
      <c r="P15" s="9"/>
    </row>
    <row r="16" spans="1:16" ht="15">
      <c r="A16" s="12"/>
      <c r="B16" s="42">
        <v>529</v>
      </c>
      <c r="C16" s="19" t="s">
        <v>47</v>
      </c>
      <c r="D16" s="43">
        <v>333786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333786</v>
      </c>
      <c r="O16" s="44">
        <f t="shared" si="1"/>
        <v>14.01402300780922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13927631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13927631</v>
      </c>
      <c r="O17" s="41">
        <f t="shared" si="1"/>
        <v>584.7523301704593</v>
      </c>
      <c r="P17" s="10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2835006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2835006</v>
      </c>
      <c r="O18" s="44">
        <f t="shared" si="1"/>
        <v>119.02787807540516</v>
      </c>
      <c r="P18" s="9"/>
    </row>
    <row r="19" spans="1:16" ht="15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9682719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9682719</v>
      </c>
      <c r="O19" s="44">
        <f t="shared" si="1"/>
        <v>406.52947350743136</v>
      </c>
      <c r="P19" s="9"/>
    </row>
    <row r="20" spans="1:16" ht="15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1409906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1409906</v>
      </c>
      <c r="O20" s="44">
        <f t="shared" si="1"/>
        <v>59.194978587622806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993271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993271</v>
      </c>
      <c r="O21" s="41">
        <f t="shared" si="1"/>
        <v>41.70253589722059</v>
      </c>
      <c r="P21" s="10"/>
    </row>
    <row r="22" spans="1:16" ht="15">
      <c r="A22" s="12"/>
      <c r="B22" s="42">
        <v>541</v>
      </c>
      <c r="C22" s="19" t="s">
        <v>63</v>
      </c>
      <c r="D22" s="43">
        <v>993271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993271</v>
      </c>
      <c r="O22" s="44">
        <f t="shared" si="1"/>
        <v>41.70253589722059</v>
      </c>
      <c r="P22" s="9"/>
    </row>
    <row r="23" spans="1:16" ht="15.75">
      <c r="A23" s="26" t="s">
        <v>40</v>
      </c>
      <c r="B23" s="27"/>
      <c r="C23" s="28"/>
      <c r="D23" s="29">
        <f aca="true" t="shared" si="7" ref="D23:M23">SUM(D24:D24)</f>
        <v>1385564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1385564</v>
      </c>
      <c r="O23" s="41">
        <f t="shared" si="1"/>
        <v>58.17297841968259</v>
      </c>
      <c r="P23" s="9"/>
    </row>
    <row r="24" spans="1:16" ht="15">
      <c r="A24" s="12"/>
      <c r="B24" s="42">
        <v>572</v>
      </c>
      <c r="C24" s="19" t="s">
        <v>64</v>
      </c>
      <c r="D24" s="43">
        <v>1385564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1385564</v>
      </c>
      <c r="O24" s="44">
        <f t="shared" si="1"/>
        <v>58.17297841968259</v>
      </c>
      <c r="P24" s="9"/>
    </row>
    <row r="25" spans="1:16" ht="15.75">
      <c r="A25" s="26" t="s">
        <v>65</v>
      </c>
      <c r="B25" s="27"/>
      <c r="C25" s="28"/>
      <c r="D25" s="29">
        <f aca="true" t="shared" si="8" ref="D25:M25">SUM(D26:D26)</f>
        <v>2081719</v>
      </c>
      <c r="E25" s="29">
        <f t="shared" si="8"/>
        <v>16367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2234283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61847</v>
      </c>
      <c r="N25" s="29">
        <f t="shared" si="4"/>
        <v>4394216</v>
      </c>
      <c r="O25" s="41">
        <f t="shared" si="1"/>
        <v>184.4913930640692</v>
      </c>
      <c r="P25" s="9"/>
    </row>
    <row r="26" spans="1:16" ht="15.75" thickBot="1">
      <c r="A26" s="12"/>
      <c r="B26" s="42">
        <v>581</v>
      </c>
      <c r="C26" s="19" t="s">
        <v>66</v>
      </c>
      <c r="D26" s="43">
        <v>2081719</v>
      </c>
      <c r="E26" s="43">
        <v>16367</v>
      </c>
      <c r="F26" s="43">
        <v>0</v>
      </c>
      <c r="G26" s="43">
        <v>0</v>
      </c>
      <c r="H26" s="43">
        <v>0</v>
      </c>
      <c r="I26" s="43">
        <v>2234283</v>
      </c>
      <c r="J26" s="43">
        <v>0</v>
      </c>
      <c r="K26" s="43">
        <v>0</v>
      </c>
      <c r="L26" s="43">
        <v>0</v>
      </c>
      <c r="M26" s="43">
        <v>61847</v>
      </c>
      <c r="N26" s="43">
        <f t="shared" si="4"/>
        <v>4394216</v>
      </c>
      <c r="O26" s="44">
        <f t="shared" si="1"/>
        <v>184.4913930640692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16697473</v>
      </c>
      <c r="E27" s="14">
        <f aca="true" t="shared" si="9" ref="E27:M27">SUM(E5,E13,E17,E21,E23,E25)</f>
        <v>107133</v>
      </c>
      <c r="F27" s="14">
        <f t="shared" si="9"/>
        <v>433940</v>
      </c>
      <c r="G27" s="14">
        <f t="shared" si="9"/>
        <v>2244976</v>
      </c>
      <c r="H27" s="14">
        <f t="shared" si="9"/>
        <v>0</v>
      </c>
      <c r="I27" s="14">
        <f t="shared" si="9"/>
        <v>16187898</v>
      </c>
      <c r="J27" s="14">
        <f t="shared" si="9"/>
        <v>4946334</v>
      </c>
      <c r="K27" s="14">
        <f t="shared" si="9"/>
        <v>3453989</v>
      </c>
      <c r="L27" s="14">
        <f t="shared" si="9"/>
        <v>0</v>
      </c>
      <c r="M27" s="14">
        <f t="shared" si="9"/>
        <v>61847</v>
      </c>
      <c r="N27" s="14">
        <f t="shared" si="4"/>
        <v>44133590</v>
      </c>
      <c r="O27" s="35">
        <f t="shared" si="1"/>
        <v>1852.9511293979344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85</v>
      </c>
      <c r="M29" s="93"/>
      <c r="N29" s="93"/>
      <c r="O29" s="39">
        <v>23818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4187181</v>
      </c>
      <c r="E5" s="24">
        <f t="shared" si="0"/>
        <v>65764</v>
      </c>
      <c r="F5" s="24">
        <f t="shared" si="0"/>
        <v>434995</v>
      </c>
      <c r="G5" s="24">
        <f t="shared" si="0"/>
        <v>2098876</v>
      </c>
      <c r="H5" s="24">
        <f t="shared" si="0"/>
        <v>0</v>
      </c>
      <c r="I5" s="24">
        <f t="shared" si="0"/>
        <v>2064</v>
      </c>
      <c r="J5" s="24">
        <f t="shared" si="0"/>
        <v>4766277</v>
      </c>
      <c r="K5" s="24">
        <f t="shared" si="0"/>
        <v>3316292</v>
      </c>
      <c r="L5" s="24">
        <f t="shared" si="0"/>
        <v>0</v>
      </c>
      <c r="M5" s="24">
        <f t="shared" si="0"/>
        <v>0</v>
      </c>
      <c r="N5" s="25">
        <f>SUM(D5:M5)</f>
        <v>14871449</v>
      </c>
      <c r="O5" s="30">
        <f aca="true" t="shared" si="1" ref="O5:O28">(N5/O$30)</f>
        <v>634.0417395011724</v>
      </c>
      <c r="P5" s="6"/>
    </row>
    <row r="6" spans="1:16" ht="15">
      <c r="A6" s="12"/>
      <c r="B6" s="42">
        <v>511</v>
      </c>
      <c r="C6" s="19" t="s">
        <v>19</v>
      </c>
      <c r="D6" s="43">
        <v>99990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99990</v>
      </c>
      <c r="O6" s="44">
        <f t="shared" si="1"/>
        <v>4.263056917501599</v>
      </c>
      <c r="P6" s="9"/>
    </row>
    <row r="7" spans="1:16" ht="15">
      <c r="A7" s="12"/>
      <c r="B7" s="42">
        <v>512</v>
      </c>
      <c r="C7" s="19" t="s">
        <v>20</v>
      </c>
      <c r="D7" s="43">
        <v>757013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757013</v>
      </c>
      <c r="O7" s="44">
        <f t="shared" si="1"/>
        <v>32.27512257514389</v>
      </c>
      <c r="P7" s="9"/>
    </row>
    <row r="8" spans="1:16" ht="15">
      <c r="A8" s="12"/>
      <c r="B8" s="42">
        <v>513</v>
      </c>
      <c r="C8" s="19" t="s">
        <v>21</v>
      </c>
      <c r="D8" s="43">
        <v>2048885</v>
      </c>
      <c r="E8" s="43">
        <v>65764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2114649</v>
      </c>
      <c r="O8" s="44">
        <f t="shared" si="1"/>
        <v>90.15770624600299</v>
      </c>
      <c r="P8" s="9"/>
    </row>
    <row r="9" spans="1:16" ht="15">
      <c r="A9" s="12"/>
      <c r="B9" s="42">
        <v>514</v>
      </c>
      <c r="C9" s="19" t="s">
        <v>22</v>
      </c>
      <c r="D9" s="43">
        <v>113682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113682</v>
      </c>
      <c r="O9" s="44">
        <f t="shared" si="1"/>
        <v>4.846813046258793</v>
      </c>
      <c r="P9" s="9"/>
    </row>
    <row r="10" spans="1:16" ht="15">
      <c r="A10" s="12"/>
      <c r="B10" s="42">
        <v>515</v>
      </c>
      <c r="C10" s="19" t="s">
        <v>23</v>
      </c>
      <c r="D10" s="43">
        <v>727135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727135</v>
      </c>
      <c r="O10" s="44">
        <f t="shared" si="1"/>
        <v>31.00127904497975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3316292</v>
      </c>
      <c r="L11" s="43">
        <v>0</v>
      </c>
      <c r="M11" s="43">
        <v>0</v>
      </c>
      <c r="N11" s="43">
        <f t="shared" si="2"/>
        <v>3316292</v>
      </c>
      <c r="O11" s="44">
        <f t="shared" si="1"/>
        <v>141.3895544659987</v>
      </c>
      <c r="P11" s="9"/>
    </row>
    <row r="12" spans="1:16" ht="15">
      <c r="A12" s="12"/>
      <c r="B12" s="42">
        <v>519</v>
      </c>
      <c r="C12" s="19" t="s">
        <v>59</v>
      </c>
      <c r="D12" s="43">
        <v>440476</v>
      </c>
      <c r="E12" s="43">
        <v>0</v>
      </c>
      <c r="F12" s="43">
        <v>434995</v>
      </c>
      <c r="G12" s="43">
        <v>2098876</v>
      </c>
      <c r="H12" s="43">
        <v>0</v>
      </c>
      <c r="I12" s="43">
        <v>2064</v>
      </c>
      <c r="J12" s="43">
        <v>4766277</v>
      </c>
      <c r="K12" s="43">
        <v>0</v>
      </c>
      <c r="L12" s="43">
        <v>0</v>
      </c>
      <c r="M12" s="43">
        <v>0</v>
      </c>
      <c r="N12" s="43">
        <f t="shared" si="2"/>
        <v>7742688</v>
      </c>
      <c r="O12" s="44">
        <f t="shared" si="1"/>
        <v>330.1082072052867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7956688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7956688</v>
      </c>
      <c r="O13" s="41">
        <f t="shared" si="1"/>
        <v>339.232061394159</v>
      </c>
      <c r="P13" s="10"/>
    </row>
    <row r="14" spans="1:16" ht="15">
      <c r="A14" s="12"/>
      <c r="B14" s="42">
        <v>521</v>
      </c>
      <c r="C14" s="19" t="s">
        <v>28</v>
      </c>
      <c r="D14" s="43">
        <v>4057517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4057517</v>
      </c>
      <c r="O14" s="44">
        <f t="shared" si="1"/>
        <v>172.99155830313367</v>
      </c>
      <c r="P14" s="9"/>
    </row>
    <row r="15" spans="1:16" ht="15">
      <c r="A15" s="12"/>
      <c r="B15" s="42">
        <v>522</v>
      </c>
      <c r="C15" s="19" t="s">
        <v>29</v>
      </c>
      <c r="D15" s="43">
        <v>3588602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3588602</v>
      </c>
      <c r="O15" s="44">
        <f t="shared" si="1"/>
        <v>152.99944574717543</v>
      </c>
      <c r="P15" s="9"/>
    </row>
    <row r="16" spans="1:16" ht="15">
      <c r="A16" s="12"/>
      <c r="B16" s="42">
        <v>529</v>
      </c>
      <c r="C16" s="19" t="s">
        <v>47</v>
      </c>
      <c r="D16" s="43">
        <v>310569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310569</v>
      </c>
      <c r="O16" s="44">
        <f t="shared" si="1"/>
        <v>13.241057343849926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13572149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305</v>
      </c>
      <c r="N17" s="40">
        <f t="shared" si="4"/>
        <v>13572454</v>
      </c>
      <c r="O17" s="41">
        <f t="shared" si="1"/>
        <v>578.6593050522276</v>
      </c>
      <c r="P17" s="10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2939631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2939631</v>
      </c>
      <c r="O18" s="44">
        <f t="shared" si="1"/>
        <v>125.33067576209763</v>
      </c>
      <c r="P18" s="9"/>
    </row>
    <row r="19" spans="1:16" ht="15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9084520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9084520</v>
      </c>
      <c r="O19" s="44">
        <f t="shared" si="1"/>
        <v>387.3169899808143</v>
      </c>
      <c r="P19" s="9"/>
    </row>
    <row r="20" spans="1:16" ht="15">
      <c r="A20" s="12"/>
      <c r="B20" s="42">
        <v>537</v>
      </c>
      <c r="C20" s="19" t="s">
        <v>82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305</v>
      </c>
      <c r="N20" s="43">
        <f t="shared" si="4"/>
        <v>305</v>
      </c>
      <c r="O20" s="44">
        <f t="shared" si="1"/>
        <v>0.013003623960775954</v>
      </c>
      <c r="P20" s="9"/>
    </row>
    <row r="21" spans="1:16" ht="15">
      <c r="A21" s="12"/>
      <c r="B21" s="42">
        <v>538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1547998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1547998</v>
      </c>
      <c r="O21" s="44">
        <f t="shared" si="1"/>
        <v>65.99863568535494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788345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788345</v>
      </c>
      <c r="O22" s="41">
        <f t="shared" si="1"/>
        <v>33.610957151993176</v>
      </c>
      <c r="P22" s="10"/>
    </row>
    <row r="23" spans="1:16" ht="15">
      <c r="A23" s="12"/>
      <c r="B23" s="42">
        <v>541</v>
      </c>
      <c r="C23" s="19" t="s">
        <v>63</v>
      </c>
      <c r="D23" s="43">
        <v>788345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788345</v>
      </c>
      <c r="O23" s="44">
        <f t="shared" si="1"/>
        <v>33.610957151993176</v>
      </c>
      <c r="P23" s="9"/>
    </row>
    <row r="24" spans="1:16" ht="15.75">
      <c r="A24" s="26" t="s">
        <v>40</v>
      </c>
      <c r="B24" s="27"/>
      <c r="C24" s="28"/>
      <c r="D24" s="29">
        <f aca="true" t="shared" si="7" ref="D24:M24">SUM(D25:D25)</f>
        <v>1244309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1244309</v>
      </c>
      <c r="O24" s="41">
        <f t="shared" si="1"/>
        <v>53.05090599019399</v>
      </c>
      <c r="P24" s="9"/>
    </row>
    <row r="25" spans="1:16" ht="15">
      <c r="A25" s="12"/>
      <c r="B25" s="42">
        <v>572</v>
      </c>
      <c r="C25" s="19" t="s">
        <v>64</v>
      </c>
      <c r="D25" s="43">
        <v>1244309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1244309</v>
      </c>
      <c r="O25" s="44">
        <f t="shared" si="1"/>
        <v>53.05090599019399</v>
      </c>
      <c r="P25" s="9"/>
    </row>
    <row r="26" spans="1:16" ht="15.75">
      <c r="A26" s="26" t="s">
        <v>65</v>
      </c>
      <c r="B26" s="27"/>
      <c r="C26" s="28"/>
      <c r="D26" s="29">
        <f aca="true" t="shared" si="8" ref="D26:M26">SUM(D27:D27)</f>
        <v>904981</v>
      </c>
      <c r="E26" s="29">
        <f t="shared" si="8"/>
        <v>121828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971498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1998307</v>
      </c>
      <c r="O26" s="41">
        <f t="shared" si="1"/>
        <v>85.19748454487316</v>
      </c>
      <c r="P26" s="9"/>
    </row>
    <row r="27" spans="1:16" ht="15.75" thickBot="1">
      <c r="A27" s="12"/>
      <c r="B27" s="42">
        <v>581</v>
      </c>
      <c r="C27" s="19" t="s">
        <v>66</v>
      </c>
      <c r="D27" s="43">
        <v>904981</v>
      </c>
      <c r="E27" s="43">
        <v>121828</v>
      </c>
      <c r="F27" s="43">
        <v>0</v>
      </c>
      <c r="G27" s="43">
        <v>0</v>
      </c>
      <c r="H27" s="43">
        <v>0</v>
      </c>
      <c r="I27" s="43">
        <v>971498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1998307</v>
      </c>
      <c r="O27" s="44">
        <f t="shared" si="1"/>
        <v>85.19748454487316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15081504</v>
      </c>
      <c r="E28" s="14">
        <f aca="true" t="shared" si="9" ref="E28:M28">SUM(E5,E13,E17,E22,E24,E26)</f>
        <v>187592</v>
      </c>
      <c r="F28" s="14">
        <f t="shared" si="9"/>
        <v>434995</v>
      </c>
      <c r="G28" s="14">
        <f t="shared" si="9"/>
        <v>2098876</v>
      </c>
      <c r="H28" s="14">
        <f t="shared" si="9"/>
        <v>0</v>
      </c>
      <c r="I28" s="14">
        <f t="shared" si="9"/>
        <v>14545711</v>
      </c>
      <c r="J28" s="14">
        <f t="shared" si="9"/>
        <v>4766277</v>
      </c>
      <c r="K28" s="14">
        <f t="shared" si="9"/>
        <v>3316292</v>
      </c>
      <c r="L28" s="14">
        <f t="shared" si="9"/>
        <v>0</v>
      </c>
      <c r="M28" s="14">
        <f t="shared" si="9"/>
        <v>305</v>
      </c>
      <c r="N28" s="14">
        <f t="shared" si="4"/>
        <v>40431552</v>
      </c>
      <c r="O28" s="35">
        <f t="shared" si="1"/>
        <v>1723.7924536346195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83</v>
      </c>
      <c r="M30" s="93"/>
      <c r="N30" s="93"/>
      <c r="O30" s="39">
        <v>23455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3876196</v>
      </c>
      <c r="E5" s="24">
        <f t="shared" si="0"/>
        <v>0</v>
      </c>
      <c r="F5" s="24">
        <f t="shared" si="0"/>
        <v>428257</v>
      </c>
      <c r="G5" s="24">
        <f t="shared" si="0"/>
        <v>3218941</v>
      </c>
      <c r="H5" s="24">
        <f t="shared" si="0"/>
        <v>0</v>
      </c>
      <c r="I5" s="24">
        <f t="shared" si="0"/>
        <v>1950</v>
      </c>
      <c r="J5" s="24">
        <f t="shared" si="0"/>
        <v>4535291</v>
      </c>
      <c r="K5" s="24">
        <f t="shared" si="0"/>
        <v>3207467</v>
      </c>
      <c r="L5" s="24">
        <f t="shared" si="0"/>
        <v>0</v>
      </c>
      <c r="M5" s="24">
        <f t="shared" si="0"/>
        <v>2806</v>
      </c>
      <c r="N5" s="25">
        <f>SUM(D5:M5)</f>
        <v>15270908</v>
      </c>
      <c r="O5" s="30">
        <f aca="true" t="shared" si="1" ref="O5:O28">(N5/O$30)</f>
        <v>654.8697628543248</v>
      </c>
      <c r="P5" s="6"/>
    </row>
    <row r="6" spans="1:16" ht="15">
      <c r="A6" s="12"/>
      <c r="B6" s="42">
        <v>511</v>
      </c>
      <c r="C6" s="19" t="s">
        <v>19</v>
      </c>
      <c r="D6" s="43">
        <v>103794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103794</v>
      </c>
      <c r="O6" s="44">
        <f t="shared" si="1"/>
        <v>4.451048501222179</v>
      </c>
      <c r="P6" s="9"/>
    </row>
    <row r="7" spans="1:16" ht="15">
      <c r="A7" s="12"/>
      <c r="B7" s="42">
        <v>512</v>
      </c>
      <c r="C7" s="19" t="s">
        <v>20</v>
      </c>
      <c r="D7" s="43">
        <v>521481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521481</v>
      </c>
      <c r="O7" s="44">
        <f t="shared" si="1"/>
        <v>22.362922938376432</v>
      </c>
      <c r="P7" s="9"/>
    </row>
    <row r="8" spans="1:16" ht="15">
      <c r="A8" s="12"/>
      <c r="B8" s="42">
        <v>513</v>
      </c>
      <c r="C8" s="19" t="s">
        <v>21</v>
      </c>
      <c r="D8" s="43">
        <v>1745121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1745121</v>
      </c>
      <c r="O8" s="44">
        <f t="shared" si="1"/>
        <v>74.83687122089283</v>
      </c>
      <c r="P8" s="9"/>
    </row>
    <row r="9" spans="1:16" ht="15">
      <c r="A9" s="12"/>
      <c r="B9" s="42">
        <v>514</v>
      </c>
      <c r="C9" s="19" t="s">
        <v>22</v>
      </c>
      <c r="D9" s="43">
        <v>113286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113286</v>
      </c>
      <c r="O9" s="44">
        <f t="shared" si="1"/>
        <v>4.858098546249839</v>
      </c>
      <c r="P9" s="9"/>
    </row>
    <row r="10" spans="1:16" ht="15">
      <c r="A10" s="12"/>
      <c r="B10" s="42">
        <v>515</v>
      </c>
      <c r="C10" s="19" t="s">
        <v>23</v>
      </c>
      <c r="D10" s="43">
        <v>610156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2806</v>
      </c>
      <c r="N10" s="43">
        <f t="shared" si="2"/>
        <v>612962</v>
      </c>
      <c r="O10" s="44">
        <f t="shared" si="1"/>
        <v>26.285947081778808</v>
      </c>
      <c r="P10" s="9"/>
    </row>
    <row r="11" spans="1:16" ht="15">
      <c r="A11" s="12"/>
      <c r="B11" s="42">
        <v>517</v>
      </c>
      <c r="C11" s="19" t="s">
        <v>24</v>
      </c>
      <c r="D11" s="43">
        <v>205211</v>
      </c>
      <c r="E11" s="43">
        <v>0</v>
      </c>
      <c r="F11" s="43">
        <v>428257</v>
      </c>
      <c r="G11" s="43">
        <v>0</v>
      </c>
      <c r="H11" s="43">
        <v>0</v>
      </c>
      <c r="I11" s="43">
        <v>1950</v>
      </c>
      <c r="J11" s="43">
        <v>1661</v>
      </c>
      <c r="K11" s="43">
        <v>0</v>
      </c>
      <c r="L11" s="43">
        <v>0</v>
      </c>
      <c r="M11" s="43">
        <v>0</v>
      </c>
      <c r="N11" s="43">
        <f t="shared" si="2"/>
        <v>637079</v>
      </c>
      <c r="O11" s="44">
        <f t="shared" si="1"/>
        <v>27.320168103263434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3207467</v>
      </c>
      <c r="L12" s="43">
        <v>0</v>
      </c>
      <c r="M12" s="43">
        <v>0</v>
      </c>
      <c r="N12" s="43">
        <f t="shared" si="2"/>
        <v>3207467</v>
      </c>
      <c r="O12" s="44">
        <f t="shared" si="1"/>
        <v>137.54736480981174</v>
      </c>
      <c r="P12" s="9"/>
    </row>
    <row r="13" spans="1:16" ht="15">
      <c r="A13" s="12"/>
      <c r="B13" s="42">
        <v>519</v>
      </c>
      <c r="C13" s="19" t="s">
        <v>59</v>
      </c>
      <c r="D13" s="43">
        <v>577147</v>
      </c>
      <c r="E13" s="43">
        <v>0</v>
      </c>
      <c r="F13" s="43">
        <v>0</v>
      </c>
      <c r="G13" s="43">
        <v>3218941</v>
      </c>
      <c r="H13" s="43">
        <v>0</v>
      </c>
      <c r="I13" s="43">
        <v>0</v>
      </c>
      <c r="J13" s="43">
        <v>4533630</v>
      </c>
      <c r="K13" s="43">
        <v>0</v>
      </c>
      <c r="L13" s="43">
        <v>0</v>
      </c>
      <c r="M13" s="43">
        <v>0</v>
      </c>
      <c r="N13" s="43">
        <f t="shared" si="2"/>
        <v>8329718</v>
      </c>
      <c r="O13" s="44">
        <f t="shared" si="1"/>
        <v>357.20734165272955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7675267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7675267</v>
      </c>
      <c r="O14" s="41">
        <f t="shared" si="1"/>
        <v>329.1422016381492</v>
      </c>
      <c r="P14" s="10"/>
    </row>
    <row r="15" spans="1:16" ht="15">
      <c r="A15" s="12"/>
      <c r="B15" s="42">
        <v>521</v>
      </c>
      <c r="C15" s="19" t="s">
        <v>28</v>
      </c>
      <c r="D15" s="43">
        <v>3994659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3994659</v>
      </c>
      <c r="O15" s="44">
        <f t="shared" si="1"/>
        <v>171.30490158240062</v>
      </c>
      <c r="P15" s="9"/>
    </row>
    <row r="16" spans="1:16" ht="15">
      <c r="A16" s="12"/>
      <c r="B16" s="42">
        <v>522</v>
      </c>
      <c r="C16" s="19" t="s">
        <v>29</v>
      </c>
      <c r="D16" s="43">
        <v>3408441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3408441</v>
      </c>
      <c r="O16" s="44">
        <f t="shared" si="1"/>
        <v>146.16583043869807</v>
      </c>
      <c r="P16" s="9"/>
    </row>
    <row r="17" spans="1:16" ht="15">
      <c r="A17" s="12"/>
      <c r="B17" s="42">
        <v>529</v>
      </c>
      <c r="C17" s="19" t="s">
        <v>47</v>
      </c>
      <c r="D17" s="43">
        <v>272167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272167</v>
      </c>
      <c r="O17" s="44">
        <f t="shared" si="1"/>
        <v>11.671469617050473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13217349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13217349</v>
      </c>
      <c r="O18" s="41">
        <f t="shared" si="1"/>
        <v>566.8059951112826</v>
      </c>
      <c r="P18" s="10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2678923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2678923</v>
      </c>
      <c r="O19" s="44">
        <f t="shared" si="1"/>
        <v>114.88155581285648</v>
      </c>
      <c r="P19" s="9"/>
    </row>
    <row r="20" spans="1:16" ht="15">
      <c r="A20" s="12"/>
      <c r="B20" s="42">
        <v>536</v>
      </c>
      <c r="C20" s="19" t="s">
        <v>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9165086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9165086</v>
      </c>
      <c r="O20" s="44">
        <f t="shared" si="1"/>
        <v>393.0308332261246</v>
      </c>
      <c r="P20" s="9"/>
    </row>
    <row r="21" spans="1:16" ht="15">
      <c r="A21" s="12"/>
      <c r="B21" s="42">
        <v>538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1373340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1373340</v>
      </c>
      <c r="O21" s="44">
        <f t="shared" si="1"/>
        <v>58.89360607230156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809839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809839</v>
      </c>
      <c r="O22" s="41">
        <f t="shared" si="1"/>
        <v>34.72871907028603</v>
      </c>
      <c r="P22" s="10"/>
    </row>
    <row r="23" spans="1:16" ht="15">
      <c r="A23" s="12"/>
      <c r="B23" s="42">
        <v>541</v>
      </c>
      <c r="C23" s="19" t="s">
        <v>63</v>
      </c>
      <c r="D23" s="43">
        <v>809839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809839</v>
      </c>
      <c r="O23" s="44">
        <f t="shared" si="1"/>
        <v>34.72871907028603</v>
      </c>
      <c r="P23" s="9"/>
    </row>
    <row r="24" spans="1:16" ht="15.75">
      <c r="A24" s="26" t="s">
        <v>40</v>
      </c>
      <c r="B24" s="27"/>
      <c r="C24" s="28"/>
      <c r="D24" s="29">
        <f aca="true" t="shared" si="7" ref="D24:M24">SUM(D25:D25)</f>
        <v>1072753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1072753</v>
      </c>
      <c r="O24" s="41">
        <f t="shared" si="1"/>
        <v>46.003387795360005</v>
      </c>
      <c r="P24" s="9"/>
    </row>
    <row r="25" spans="1:16" ht="15">
      <c r="A25" s="12"/>
      <c r="B25" s="42">
        <v>572</v>
      </c>
      <c r="C25" s="19" t="s">
        <v>64</v>
      </c>
      <c r="D25" s="43">
        <v>1072753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1072753</v>
      </c>
      <c r="O25" s="44">
        <f t="shared" si="1"/>
        <v>46.003387795360005</v>
      </c>
      <c r="P25" s="9"/>
    </row>
    <row r="26" spans="1:16" ht="15.75">
      <c r="A26" s="26" t="s">
        <v>65</v>
      </c>
      <c r="B26" s="27"/>
      <c r="C26" s="28"/>
      <c r="D26" s="29">
        <f aca="true" t="shared" si="8" ref="D26:M26">SUM(D27:D27)</f>
        <v>928845</v>
      </c>
      <c r="E26" s="29">
        <f t="shared" si="8"/>
        <v>14411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1634653</v>
      </c>
      <c r="J26" s="29">
        <f t="shared" si="8"/>
        <v>7879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2585788</v>
      </c>
      <c r="O26" s="41">
        <f t="shared" si="1"/>
        <v>110.8876023843218</v>
      </c>
      <c r="P26" s="9"/>
    </row>
    <row r="27" spans="1:16" ht="15.75" thickBot="1">
      <c r="A27" s="12"/>
      <c r="B27" s="42">
        <v>581</v>
      </c>
      <c r="C27" s="19" t="s">
        <v>66</v>
      </c>
      <c r="D27" s="43">
        <v>928845</v>
      </c>
      <c r="E27" s="43">
        <v>14411</v>
      </c>
      <c r="F27" s="43">
        <v>0</v>
      </c>
      <c r="G27" s="43">
        <v>0</v>
      </c>
      <c r="H27" s="43">
        <v>0</v>
      </c>
      <c r="I27" s="43">
        <v>1634653</v>
      </c>
      <c r="J27" s="43">
        <v>7879</v>
      </c>
      <c r="K27" s="43">
        <v>0</v>
      </c>
      <c r="L27" s="43">
        <v>0</v>
      </c>
      <c r="M27" s="43">
        <v>0</v>
      </c>
      <c r="N27" s="43">
        <f t="shared" si="4"/>
        <v>2585788</v>
      </c>
      <c r="O27" s="44">
        <f t="shared" si="1"/>
        <v>110.8876023843218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14362900</v>
      </c>
      <c r="E28" s="14">
        <f aca="true" t="shared" si="9" ref="E28:M28">SUM(E5,E14,E18,E22,E24,E26)</f>
        <v>14411</v>
      </c>
      <c r="F28" s="14">
        <f t="shared" si="9"/>
        <v>428257</v>
      </c>
      <c r="G28" s="14">
        <f t="shared" si="9"/>
        <v>3218941</v>
      </c>
      <c r="H28" s="14">
        <f t="shared" si="9"/>
        <v>0</v>
      </c>
      <c r="I28" s="14">
        <f t="shared" si="9"/>
        <v>14853952</v>
      </c>
      <c r="J28" s="14">
        <f t="shared" si="9"/>
        <v>4543170</v>
      </c>
      <c r="K28" s="14">
        <f t="shared" si="9"/>
        <v>3207467</v>
      </c>
      <c r="L28" s="14">
        <f t="shared" si="9"/>
        <v>0</v>
      </c>
      <c r="M28" s="14">
        <f t="shared" si="9"/>
        <v>2806</v>
      </c>
      <c r="N28" s="14">
        <f t="shared" si="4"/>
        <v>40631904</v>
      </c>
      <c r="O28" s="35">
        <f t="shared" si="1"/>
        <v>1742.4376688537245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80</v>
      </c>
      <c r="M30" s="93"/>
      <c r="N30" s="93"/>
      <c r="O30" s="39">
        <v>23319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7314246</v>
      </c>
      <c r="E5" s="24">
        <f t="shared" si="0"/>
        <v>43407</v>
      </c>
      <c r="F5" s="24">
        <f t="shared" si="0"/>
        <v>100460</v>
      </c>
      <c r="G5" s="24">
        <f t="shared" si="0"/>
        <v>4072225</v>
      </c>
      <c r="H5" s="24">
        <f t="shared" si="0"/>
        <v>0</v>
      </c>
      <c r="I5" s="24">
        <f t="shared" si="0"/>
        <v>0</v>
      </c>
      <c r="J5" s="24">
        <f t="shared" si="0"/>
        <v>4623951</v>
      </c>
      <c r="K5" s="24">
        <f t="shared" si="0"/>
        <v>2903860</v>
      </c>
      <c r="L5" s="24">
        <f t="shared" si="0"/>
        <v>0</v>
      </c>
      <c r="M5" s="24">
        <f t="shared" si="0"/>
        <v>7075</v>
      </c>
      <c r="N5" s="25">
        <f>SUM(D5:M5)</f>
        <v>19065224</v>
      </c>
      <c r="O5" s="30">
        <f aca="true" t="shared" si="1" ref="O5:O27">(N5/O$29)</f>
        <v>886.3835603700776</v>
      </c>
      <c r="P5" s="6"/>
    </row>
    <row r="6" spans="1:16" ht="15">
      <c r="A6" s="12"/>
      <c r="B6" s="42">
        <v>511</v>
      </c>
      <c r="C6" s="19" t="s">
        <v>19</v>
      </c>
      <c r="D6" s="43">
        <v>109422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109422</v>
      </c>
      <c r="O6" s="44">
        <f t="shared" si="1"/>
        <v>5.087265795713423</v>
      </c>
      <c r="P6" s="9"/>
    </row>
    <row r="7" spans="1:16" ht="15">
      <c r="A7" s="12"/>
      <c r="B7" s="42">
        <v>512</v>
      </c>
      <c r="C7" s="19" t="s">
        <v>20</v>
      </c>
      <c r="D7" s="43">
        <v>560939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560939</v>
      </c>
      <c r="O7" s="44">
        <f t="shared" si="1"/>
        <v>26.07926914314938</v>
      </c>
      <c r="P7" s="9"/>
    </row>
    <row r="8" spans="1:16" ht="15">
      <c r="A8" s="12"/>
      <c r="B8" s="42">
        <v>513</v>
      </c>
      <c r="C8" s="19" t="s">
        <v>21</v>
      </c>
      <c r="D8" s="43">
        <v>1720388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1720388</v>
      </c>
      <c r="O8" s="44">
        <f t="shared" si="1"/>
        <v>79.98456460086476</v>
      </c>
      <c r="P8" s="9"/>
    </row>
    <row r="9" spans="1:16" ht="15">
      <c r="A9" s="12"/>
      <c r="B9" s="42">
        <v>514</v>
      </c>
      <c r="C9" s="19" t="s">
        <v>22</v>
      </c>
      <c r="D9" s="43">
        <v>89708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89708</v>
      </c>
      <c r="O9" s="44">
        <f t="shared" si="1"/>
        <v>4.170719233809103</v>
      </c>
      <c r="P9" s="9"/>
    </row>
    <row r="10" spans="1:16" ht="15">
      <c r="A10" s="12"/>
      <c r="B10" s="42">
        <v>515</v>
      </c>
      <c r="C10" s="19" t="s">
        <v>23</v>
      </c>
      <c r="D10" s="43">
        <v>618696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7075</v>
      </c>
      <c r="N10" s="43">
        <f t="shared" si="2"/>
        <v>625771</v>
      </c>
      <c r="O10" s="44">
        <f t="shared" si="1"/>
        <v>29.093449253800735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2903860</v>
      </c>
      <c r="L11" s="43">
        <v>0</v>
      </c>
      <c r="M11" s="43">
        <v>0</v>
      </c>
      <c r="N11" s="43">
        <f t="shared" si="2"/>
        <v>2903860</v>
      </c>
      <c r="O11" s="44">
        <f t="shared" si="1"/>
        <v>135.00674136408014</v>
      </c>
      <c r="P11" s="9"/>
    </row>
    <row r="12" spans="1:16" ht="15">
      <c r="A12" s="12"/>
      <c r="B12" s="42">
        <v>519</v>
      </c>
      <c r="C12" s="19" t="s">
        <v>59</v>
      </c>
      <c r="D12" s="43">
        <v>4215093</v>
      </c>
      <c r="E12" s="43">
        <v>43407</v>
      </c>
      <c r="F12" s="43">
        <v>100460</v>
      </c>
      <c r="G12" s="43">
        <v>4072225</v>
      </c>
      <c r="H12" s="43">
        <v>0</v>
      </c>
      <c r="I12" s="43">
        <v>0</v>
      </c>
      <c r="J12" s="43">
        <v>4623951</v>
      </c>
      <c r="K12" s="43">
        <v>0</v>
      </c>
      <c r="L12" s="43">
        <v>0</v>
      </c>
      <c r="M12" s="43">
        <v>0</v>
      </c>
      <c r="N12" s="43">
        <f t="shared" si="2"/>
        <v>13055136</v>
      </c>
      <c r="O12" s="44">
        <f t="shared" si="1"/>
        <v>606.9615509786601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7600444</v>
      </c>
      <c r="E13" s="29">
        <f t="shared" si="3"/>
        <v>7904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7608348</v>
      </c>
      <c r="O13" s="41">
        <f t="shared" si="1"/>
        <v>353.7285787344832</v>
      </c>
      <c r="P13" s="10"/>
    </row>
    <row r="14" spans="1:16" ht="15">
      <c r="A14" s="12"/>
      <c r="B14" s="42">
        <v>521</v>
      </c>
      <c r="C14" s="19" t="s">
        <v>28</v>
      </c>
      <c r="D14" s="43">
        <v>3717742</v>
      </c>
      <c r="E14" s="43">
        <v>7904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3725646</v>
      </c>
      <c r="O14" s="44">
        <f t="shared" si="1"/>
        <v>173.21335255009532</v>
      </c>
      <c r="P14" s="9"/>
    </row>
    <row r="15" spans="1:16" ht="15">
      <c r="A15" s="12"/>
      <c r="B15" s="42">
        <v>522</v>
      </c>
      <c r="C15" s="19" t="s">
        <v>29</v>
      </c>
      <c r="D15" s="43">
        <v>3656329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3656329</v>
      </c>
      <c r="O15" s="44">
        <f t="shared" si="1"/>
        <v>169.99065507461992</v>
      </c>
      <c r="P15" s="9"/>
    </row>
    <row r="16" spans="1:16" ht="15">
      <c r="A16" s="12"/>
      <c r="B16" s="42">
        <v>529</v>
      </c>
      <c r="C16" s="19" t="s">
        <v>47</v>
      </c>
      <c r="D16" s="43">
        <v>226373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226373</v>
      </c>
      <c r="O16" s="44">
        <f t="shared" si="1"/>
        <v>10.524571109768004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14760163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14760163</v>
      </c>
      <c r="O17" s="41">
        <f t="shared" si="1"/>
        <v>686.2319494165233</v>
      </c>
      <c r="P17" s="10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3313117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3313117</v>
      </c>
      <c r="O18" s="44">
        <f t="shared" si="1"/>
        <v>154.03398577339718</v>
      </c>
      <c r="P18" s="9"/>
    </row>
    <row r="19" spans="1:16" ht="15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10016059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10016059</v>
      </c>
      <c r="O19" s="44">
        <f t="shared" si="1"/>
        <v>465.66827839509045</v>
      </c>
      <c r="P19" s="9"/>
    </row>
    <row r="20" spans="1:16" ht="15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1430987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1430987</v>
      </c>
      <c r="O20" s="44">
        <f t="shared" si="1"/>
        <v>66.5296852480357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739971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739971</v>
      </c>
      <c r="O21" s="41">
        <f t="shared" si="1"/>
        <v>34.4028546189967</v>
      </c>
      <c r="P21" s="10"/>
    </row>
    <row r="22" spans="1:16" ht="15">
      <c r="A22" s="12"/>
      <c r="B22" s="42">
        <v>541</v>
      </c>
      <c r="C22" s="19" t="s">
        <v>63</v>
      </c>
      <c r="D22" s="43">
        <v>739971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739971</v>
      </c>
      <c r="O22" s="44">
        <f t="shared" si="1"/>
        <v>34.4028546189967</v>
      </c>
      <c r="P22" s="9"/>
    </row>
    <row r="23" spans="1:16" ht="15.75">
      <c r="A23" s="26" t="s">
        <v>40</v>
      </c>
      <c r="B23" s="27"/>
      <c r="C23" s="28"/>
      <c r="D23" s="29">
        <f aca="true" t="shared" si="7" ref="D23:M23">SUM(D24:D24)</f>
        <v>1154816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1154816</v>
      </c>
      <c r="O23" s="41">
        <f t="shared" si="1"/>
        <v>53.68989725231299</v>
      </c>
      <c r="P23" s="9"/>
    </row>
    <row r="24" spans="1:16" ht="15">
      <c r="A24" s="12"/>
      <c r="B24" s="42">
        <v>572</v>
      </c>
      <c r="C24" s="19" t="s">
        <v>64</v>
      </c>
      <c r="D24" s="43">
        <v>1154816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1154816</v>
      </c>
      <c r="O24" s="44">
        <f t="shared" si="1"/>
        <v>53.68989725231299</v>
      </c>
      <c r="P24" s="9"/>
    </row>
    <row r="25" spans="1:16" ht="15.75">
      <c r="A25" s="26" t="s">
        <v>65</v>
      </c>
      <c r="B25" s="27"/>
      <c r="C25" s="28"/>
      <c r="D25" s="29">
        <f aca="true" t="shared" si="8" ref="D25:M25">SUM(D26:D26)</f>
        <v>928228</v>
      </c>
      <c r="E25" s="29">
        <f t="shared" si="8"/>
        <v>45000</v>
      </c>
      <c r="F25" s="29">
        <f t="shared" si="8"/>
        <v>2000000</v>
      </c>
      <c r="G25" s="29">
        <f t="shared" si="8"/>
        <v>0</v>
      </c>
      <c r="H25" s="29">
        <f t="shared" si="8"/>
        <v>0</v>
      </c>
      <c r="I25" s="29">
        <f t="shared" si="8"/>
        <v>1379009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4352237</v>
      </c>
      <c r="O25" s="41">
        <f t="shared" si="1"/>
        <v>202.34492538007345</v>
      </c>
      <c r="P25" s="9"/>
    </row>
    <row r="26" spans="1:16" ht="15.75" thickBot="1">
      <c r="A26" s="12"/>
      <c r="B26" s="42">
        <v>581</v>
      </c>
      <c r="C26" s="19" t="s">
        <v>66</v>
      </c>
      <c r="D26" s="43">
        <v>928228</v>
      </c>
      <c r="E26" s="43">
        <v>45000</v>
      </c>
      <c r="F26" s="43">
        <v>2000000</v>
      </c>
      <c r="G26" s="43">
        <v>0</v>
      </c>
      <c r="H26" s="43">
        <v>0</v>
      </c>
      <c r="I26" s="43">
        <v>1379009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4352237</v>
      </c>
      <c r="O26" s="44">
        <f t="shared" si="1"/>
        <v>202.34492538007345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17737705</v>
      </c>
      <c r="E27" s="14">
        <f aca="true" t="shared" si="9" ref="E27:M27">SUM(E5,E13,E17,E21,E23,E25)</f>
        <v>96311</v>
      </c>
      <c r="F27" s="14">
        <f t="shared" si="9"/>
        <v>2100460</v>
      </c>
      <c r="G27" s="14">
        <f t="shared" si="9"/>
        <v>4072225</v>
      </c>
      <c r="H27" s="14">
        <f t="shared" si="9"/>
        <v>0</v>
      </c>
      <c r="I27" s="14">
        <f t="shared" si="9"/>
        <v>16139172</v>
      </c>
      <c r="J27" s="14">
        <f t="shared" si="9"/>
        <v>4623951</v>
      </c>
      <c r="K27" s="14">
        <f t="shared" si="9"/>
        <v>2903860</v>
      </c>
      <c r="L27" s="14">
        <f t="shared" si="9"/>
        <v>0</v>
      </c>
      <c r="M27" s="14">
        <f t="shared" si="9"/>
        <v>7075</v>
      </c>
      <c r="N27" s="14">
        <f t="shared" si="4"/>
        <v>47680759</v>
      </c>
      <c r="O27" s="35">
        <f t="shared" si="1"/>
        <v>2216.781765772467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78</v>
      </c>
      <c r="M29" s="93"/>
      <c r="N29" s="93"/>
      <c r="O29" s="39">
        <v>21509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5270041</v>
      </c>
      <c r="E5" s="24">
        <f t="shared" si="0"/>
        <v>0</v>
      </c>
      <c r="F5" s="24">
        <f t="shared" si="0"/>
        <v>32112</v>
      </c>
      <c r="G5" s="24">
        <f t="shared" si="0"/>
        <v>488911</v>
      </c>
      <c r="H5" s="24">
        <f t="shared" si="0"/>
        <v>0</v>
      </c>
      <c r="I5" s="24">
        <f t="shared" si="0"/>
        <v>0</v>
      </c>
      <c r="J5" s="24">
        <f t="shared" si="0"/>
        <v>4472889</v>
      </c>
      <c r="K5" s="24">
        <f t="shared" si="0"/>
        <v>2976899</v>
      </c>
      <c r="L5" s="24">
        <f t="shared" si="0"/>
        <v>0</v>
      </c>
      <c r="M5" s="24">
        <f t="shared" si="0"/>
        <v>0</v>
      </c>
      <c r="N5" s="25">
        <f>SUM(D5:M5)</f>
        <v>13240852</v>
      </c>
      <c r="O5" s="30">
        <f aca="true" t="shared" si="1" ref="O5:O27">(N5/O$29)</f>
        <v>622.2204887218045</v>
      </c>
      <c r="P5" s="6"/>
    </row>
    <row r="6" spans="1:16" ht="15">
      <c r="A6" s="12"/>
      <c r="B6" s="42">
        <v>511</v>
      </c>
      <c r="C6" s="19" t="s">
        <v>19</v>
      </c>
      <c r="D6" s="43">
        <v>99820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99820</v>
      </c>
      <c r="O6" s="44">
        <f t="shared" si="1"/>
        <v>4.690789473684211</v>
      </c>
      <c r="P6" s="9"/>
    </row>
    <row r="7" spans="1:16" ht="15">
      <c r="A7" s="12"/>
      <c r="B7" s="42">
        <v>512</v>
      </c>
      <c r="C7" s="19" t="s">
        <v>20</v>
      </c>
      <c r="D7" s="43">
        <v>619910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619910</v>
      </c>
      <c r="O7" s="44">
        <f t="shared" si="1"/>
        <v>29.13110902255639</v>
      </c>
      <c r="P7" s="9"/>
    </row>
    <row r="8" spans="1:16" ht="15">
      <c r="A8" s="12"/>
      <c r="B8" s="42">
        <v>513</v>
      </c>
      <c r="C8" s="19" t="s">
        <v>21</v>
      </c>
      <c r="D8" s="43">
        <v>2254076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2254076</v>
      </c>
      <c r="O8" s="44">
        <f t="shared" si="1"/>
        <v>105.92462406015038</v>
      </c>
      <c r="P8" s="9"/>
    </row>
    <row r="9" spans="1:16" ht="15">
      <c r="A9" s="12"/>
      <c r="B9" s="42">
        <v>514</v>
      </c>
      <c r="C9" s="19" t="s">
        <v>22</v>
      </c>
      <c r="D9" s="43">
        <v>158443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158443</v>
      </c>
      <c r="O9" s="44">
        <f t="shared" si="1"/>
        <v>7.44562969924812</v>
      </c>
      <c r="P9" s="9"/>
    </row>
    <row r="10" spans="1:16" ht="15">
      <c r="A10" s="12"/>
      <c r="B10" s="42">
        <v>515</v>
      </c>
      <c r="C10" s="19" t="s">
        <v>23</v>
      </c>
      <c r="D10" s="43">
        <v>983354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983354</v>
      </c>
      <c r="O10" s="44">
        <f t="shared" si="1"/>
        <v>46.21024436090226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2976899</v>
      </c>
      <c r="L11" s="43">
        <v>0</v>
      </c>
      <c r="M11" s="43">
        <v>0</v>
      </c>
      <c r="N11" s="43">
        <f t="shared" si="2"/>
        <v>2976899</v>
      </c>
      <c r="O11" s="44">
        <f t="shared" si="1"/>
        <v>139.8918703007519</v>
      </c>
      <c r="P11" s="9"/>
    </row>
    <row r="12" spans="1:16" ht="15">
      <c r="A12" s="12"/>
      <c r="B12" s="42">
        <v>519</v>
      </c>
      <c r="C12" s="19" t="s">
        <v>59</v>
      </c>
      <c r="D12" s="43">
        <v>1154438</v>
      </c>
      <c r="E12" s="43">
        <v>0</v>
      </c>
      <c r="F12" s="43">
        <v>32112</v>
      </c>
      <c r="G12" s="43">
        <v>488911</v>
      </c>
      <c r="H12" s="43">
        <v>0</v>
      </c>
      <c r="I12" s="43">
        <v>0</v>
      </c>
      <c r="J12" s="43">
        <v>4472889</v>
      </c>
      <c r="K12" s="43">
        <v>0</v>
      </c>
      <c r="L12" s="43">
        <v>0</v>
      </c>
      <c r="M12" s="43">
        <v>0</v>
      </c>
      <c r="N12" s="43">
        <f t="shared" si="2"/>
        <v>6148350</v>
      </c>
      <c r="O12" s="44">
        <f t="shared" si="1"/>
        <v>288.9262218045113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7196867</v>
      </c>
      <c r="E13" s="29">
        <f t="shared" si="3"/>
        <v>3231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7200098</v>
      </c>
      <c r="O13" s="41">
        <f t="shared" si="1"/>
        <v>338.35046992481205</v>
      </c>
      <c r="P13" s="10"/>
    </row>
    <row r="14" spans="1:16" ht="15">
      <c r="A14" s="12"/>
      <c r="B14" s="42">
        <v>521</v>
      </c>
      <c r="C14" s="19" t="s">
        <v>28</v>
      </c>
      <c r="D14" s="43">
        <v>3521013</v>
      </c>
      <c r="E14" s="43">
        <v>3231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3524244</v>
      </c>
      <c r="O14" s="44">
        <f t="shared" si="1"/>
        <v>165.61296992481203</v>
      </c>
      <c r="P14" s="9"/>
    </row>
    <row r="15" spans="1:16" ht="15">
      <c r="A15" s="12"/>
      <c r="B15" s="42">
        <v>522</v>
      </c>
      <c r="C15" s="19" t="s">
        <v>29</v>
      </c>
      <c r="D15" s="43">
        <v>3440655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3440655</v>
      </c>
      <c r="O15" s="44">
        <f t="shared" si="1"/>
        <v>161.68491541353384</v>
      </c>
      <c r="P15" s="9"/>
    </row>
    <row r="16" spans="1:16" ht="15">
      <c r="A16" s="12"/>
      <c r="B16" s="42">
        <v>529</v>
      </c>
      <c r="C16" s="19" t="s">
        <v>47</v>
      </c>
      <c r="D16" s="43">
        <v>235199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235199</v>
      </c>
      <c r="O16" s="44">
        <f t="shared" si="1"/>
        <v>11.052584586466166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12556219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12556219</v>
      </c>
      <c r="O17" s="41">
        <f t="shared" si="1"/>
        <v>590.0478853383458</v>
      </c>
      <c r="P17" s="10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2523985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2523985</v>
      </c>
      <c r="O18" s="44">
        <f t="shared" si="1"/>
        <v>118.60831766917293</v>
      </c>
      <c r="P18" s="9"/>
    </row>
    <row r="19" spans="1:16" ht="15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8695413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8695413</v>
      </c>
      <c r="O19" s="44">
        <f t="shared" si="1"/>
        <v>408.6190319548872</v>
      </c>
      <c r="P19" s="9"/>
    </row>
    <row r="20" spans="1:16" ht="15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1336821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1336821</v>
      </c>
      <c r="O20" s="44">
        <f t="shared" si="1"/>
        <v>62.82053571428571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757743</v>
      </c>
      <c r="E21" s="29">
        <f t="shared" si="6"/>
        <v>0</v>
      </c>
      <c r="F21" s="29">
        <f t="shared" si="6"/>
        <v>0</v>
      </c>
      <c r="G21" s="29">
        <f t="shared" si="6"/>
        <v>293332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1051075</v>
      </c>
      <c r="O21" s="41">
        <f t="shared" si="1"/>
        <v>49.39262218045113</v>
      </c>
      <c r="P21" s="10"/>
    </row>
    <row r="22" spans="1:16" ht="15">
      <c r="A22" s="12"/>
      <c r="B22" s="42">
        <v>541</v>
      </c>
      <c r="C22" s="19" t="s">
        <v>63</v>
      </c>
      <c r="D22" s="43">
        <v>757743</v>
      </c>
      <c r="E22" s="43">
        <v>0</v>
      </c>
      <c r="F22" s="43">
        <v>0</v>
      </c>
      <c r="G22" s="43">
        <v>293332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1051075</v>
      </c>
      <c r="O22" s="44">
        <f t="shared" si="1"/>
        <v>49.39262218045113</v>
      </c>
      <c r="P22" s="9"/>
    </row>
    <row r="23" spans="1:16" ht="15.75">
      <c r="A23" s="26" t="s">
        <v>40</v>
      </c>
      <c r="B23" s="27"/>
      <c r="C23" s="28"/>
      <c r="D23" s="29">
        <f aca="true" t="shared" si="7" ref="D23:M23">SUM(D24:D24)</f>
        <v>1265641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1265641</v>
      </c>
      <c r="O23" s="41">
        <f t="shared" si="1"/>
        <v>59.47561090225564</v>
      </c>
      <c r="P23" s="9"/>
    </row>
    <row r="24" spans="1:16" ht="15">
      <c r="A24" s="12"/>
      <c r="B24" s="42">
        <v>572</v>
      </c>
      <c r="C24" s="19" t="s">
        <v>64</v>
      </c>
      <c r="D24" s="43">
        <v>1265641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1265641</v>
      </c>
      <c r="O24" s="44">
        <f t="shared" si="1"/>
        <v>59.47561090225564</v>
      </c>
      <c r="P24" s="9"/>
    </row>
    <row r="25" spans="1:16" ht="15.75">
      <c r="A25" s="26" t="s">
        <v>65</v>
      </c>
      <c r="B25" s="27"/>
      <c r="C25" s="28"/>
      <c r="D25" s="29">
        <f aca="true" t="shared" si="8" ref="D25:M25">SUM(D26:D26)</f>
        <v>206865</v>
      </c>
      <c r="E25" s="29">
        <f t="shared" si="8"/>
        <v>107719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926828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1241412</v>
      </c>
      <c r="O25" s="41">
        <f t="shared" si="1"/>
        <v>58.33703007518797</v>
      </c>
      <c r="P25" s="9"/>
    </row>
    <row r="26" spans="1:16" ht="15.75" thickBot="1">
      <c r="A26" s="12"/>
      <c r="B26" s="42">
        <v>581</v>
      </c>
      <c r="C26" s="19" t="s">
        <v>66</v>
      </c>
      <c r="D26" s="43">
        <v>206865</v>
      </c>
      <c r="E26" s="43">
        <v>107719</v>
      </c>
      <c r="F26" s="43">
        <v>0</v>
      </c>
      <c r="G26" s="43">
        <v>0</v>
      </c>
      <c r="H26" s="43">
        <v>0</v>
      </c>
      <c r="I26" s="43">
        <v>926828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1241412</v>
      </c>
      <c r="O26" s="44">
        <f t="shared" si="1"/>
        <v>58.33703007518797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14697157</v>
      </c>
      <c r="E27" s="14">
        <f aca="true" t="shared" si="9" ref="E27:M27">SUM(E5,E13,E17,E21,E23,E25)</f>
        <v>110950</v>
      </c>
      <c r="F27" s="14">
        <f t="shared" si="9"/>
        <v>32112</v>
      </c>
      <c r="G27" s="14">
        <f t="shared" si="9"/>
        <v>782243</v>
      </c>
      <c r="H27" s="14">
        <f t="shared" si="9"/>
        <v>0</v>
      </c>
      <c r="I27" s="14">
        <f t="shared" si="9"/>
        <v>13483047</v>
      </c>
      <c r="J27" s="14">
        <f t="shared" si="9"/>
        <v>4472889</v>
      </c>
      <c r="K27" s="14">
        <f t="shared" si="9"/>
        <v>2976899</v>
      </c>
      <c r="L27" s="14">
        <f t="shared" si="9"/>
        <v>0</v>
      </c>
      <c r="M27" s="14">
        <f t="shared" si="9"/>
        <v>0</v>
      </c>
      <c r="N27" s="14">
        <f t="shared" si="4"/>
        <v>36555297</v>
      </c>
      <c r="O27" s="35">
        <f t="shared" si="1"/>
        <v>1717.8241071428572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21280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4868417</v>
      </c>
      <c r="E5" s="24">
        <f t="shared" si="0"/>
        <v>0</v>
      </c>
      <c r="F5" s="24">
        <f t="shared" si="0"/>
        <v>32881</v>
      </c>
      <c r="G5" s="24">
        <f t="shared" si="0"/>
        <v>1566951</v>
      </c>
      <c r="H5" s="24">
        <f t="shared" si="0"/>
        <v>0</v>
      </c>
      <c r="I5" s="24">
        <f t="shared" si="0"/>
        <v>0</v>
      </c>
      <c r="J5" s="24">
        <f t="shared" si="0"/>
        <v>4202119</v>
      </c>
      <c r="K5" s="24">
        <f t="shared" si="0"/>
        <v>2551671</v>
      </c>
      <c r="L5" s="24">
        <f t="shared" si="0"/>
        <v>0</v>
      </c>
      <c r="M5" s="24">
        <f t="shared" si="0"/>
        <v>0</v>
      </c>
      <c r="N5" s="25">
        <f>SUM(D5:M5)</f>
        <v>13222039</v>
      </c>
      <c r="O5" s="30">
        <f aca="true" t="shared" si="1" ref="O5:O27">(N5/O$29)</f>
        <v>630.8826701021089</v>
      </c>
      <c r="P5" s="6"/>
    </row>
    <row r="6" spans="1:16" ht="15">
      <c r="A6" s="12"/>
      <c r="B6" s="42">
        <v>511</v>
      </c>
      <c r="C6" s="19" t="s">
        <v>19</v>
      </c>
      <c r="D6" s="43">
        <v>91954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91954</v>
      </c>
      <c r="O6" s="44">
        <f t="shared" si="1"/>
        <v>4.387536978719344</v>
      </c>
      <c r="P6" s="9"/>
    </row>
    <row r="7" spans="1:16" ht="15">
      <c r="A7" s="12"/>
      <c r="B7" s="42">
        <v>512</v>
      </c>
      <c r="C7" s="19" t="s">
        <v>20</v>
      </c>
      <c r="D7" s="43">
        <v>614357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614357</v>
      </c>
      <c r="O7" s="44">
        <f t="shared" si="1"/>
        <v>29.313722683462164</v>
      </c>
      <c r="P7" s="9"/>
    </row>
    <row r="8" spans="1:16" ht="15">
      <c r="A8" s="12"/>
      <c r="B8" s="42">
        <v>513</v>
      </c>
      <c r="C8" s="19" t="s">
        <v>21</v>
      </c>
      <c r="D8" s="43">
        <v>2198362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2198362</v>
      </c>
      <c r="O8" s="44">
        <f t="shared" si="1"/>
        <v>104.89369214619715</v>
      </c>
      <c r="P8" s="9"/>
    </row>
    <row r="9" spans="1:16" ht="15">
      <c r="A9" s="12"/>
      <c r="B9" s="42">
        <v>514</v>
      </c>
      <c r="C9" s="19" t="s">
        <v>22</v>
      </c>
      <c r="D9" s="43">
        <v>89589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89589</v>
      </c>
      <c r="O9" s="44">
        <f t="shared" si="1"/>
        <v>4.274692241626109</v>
      </c>
      <c r="P9" s="9"/>
    </row>
    <row r="10" spans="1:16" ht="15">
      <c r="A10" s="12"/>
      <c r="B10" s="42">
        <v>515</v>
      </c>
      <c r="C10" s="19" t="s">
        <v>23</v>
      </c>
      <c r="D10" s="43">
        <v>774022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774022</v>
      </c>
      <c r="O10" s="44">
        <f t="shared" si="1"/>
        <v>36.9320545853612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2551671</v>
      </c>
      <c r="L11" s="43">
        <v>0</v>
      </c>
      <c r="M11" s="43">
        <v>0</v>
      </c>
      <c r="N11" s="43">
        <f t="shared" si="2"/>
        <v>2551671</v>
      </c>
      <c r="O11" s="44">
        <f t="shared" si="1"/>
        <v>121.75164614944174</v>
      </c>
      <c r="P11" s="9"/>
    </row>
    <row r="12" spans="1:16" ht="15">
      <c r="A12" s="12"/>
      <c r="B12" s="42">
        <v>519</v>
      </c>
      <c r="C12" s="19" t="s">
        <v>59</v>
      </c>
      <c r="D12" s="43">
        <v>1100133</v>
      </c>
      <c r="E12" s="43">
        <v>0</v>
      </c>
      <c r="F12" s="43">
        <v>32881</v>
      </c>
      <c r="G12" s="43">
        <v>1566951</v>
      </c>
      <c r="H12" s="43">
        <v>0</v>
      </c>
      <c r="I12" s="43">
        <v>0</v>
      </c>
      <c r="J12" s="43">
        <v>4202119</v>
      </c>
      <c r="K12" s="43">
        <v>0</v>
      </c>
      <c r="L12" s="43">
        <v>0</v>
      </c>
      <c r="M12" s="43">
        <v>0</v>
      </c>
      <c r="N12" s="43">
        <f t="shared" si="2"/>
        <v>6902084</v>
      </c>
      <c r="O12" s="44">
        <f t="shared" si="1"/>
        <v>329.32932531730125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6566859</v>
      </c>
      <c r="E13" s="29">
        <f t="shared" si="3"/>
        <v>32858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6599717</v>
      </c>
      <c r="O13" s="41">
        <f t="shared" si="1"/>
        <v>314.9020421795973</v>
      </c>
      <c r="P13" s="10"/>
    </row>
    <row r="14" spans="1:16" ht="15">
      <c r="A14" s="12"/>
      <c r="B14" s="42">
        <v>521</v>
      </c>
      <c r="C14" s="19" t="s">
        <v>28</v>
      </c>
      <c r="D14" s="43">
        <v>3252286</v>
      </c>
      <c r="E14" s="43">
        <v>32858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3285144</v>
      </c>
      <c r="O14" s="44">
        <f t="shared" si="1"/>
        <v>156.74892642427713</v>
      </c>
      <c r="P14" s="9"/>
    </row>
    <row r="15" spans="1:16" ht="15">
      <c r="A15" s="12"/>
      <c r="B15" s="42">
        <v>522</v>
      </c>
      <c r="C15" s="19" t="s">
        <v>29</v>
      </c>
      <c r="D15" s="43">
        <v>3103765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3103765</v>
      </c>
      <c r="O15" s="44">
        <f t="shared" si="1"/>
        <v>148.09452237808952</v>
      </c>
      <c r="P15" s="9"/>
    </row>
    <row r="16" spans="1:16" ht="15">
      <c r="A16" s="12"/>
      <c r="B16" s="42">
        <v>529</v>
      </c>
      <c r="C16" s="19" t="s">
        <v>47</v>
      </c>
      <c r="D16" s="43">
        <v>210808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210808</v>
      </c>
      <c r="O16" s="44">
        <f t="shared" si="1"/>
        <v>10.058593377230652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12543067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12543067</v>
      </c>
      <c r="O17" s="41">
        <f t="shared" si="1"/>
        <v>598.4858765149346</v>
      </c>
      <c r="P17" s="10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2588581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2588581</v>
      </c>
      <c r="O18" s="44">
        <f t="shared" si="1"/>
        <v>123.51278747972135</v>
      </c>
      <c r="P18" s="9"/>
    </row>
    <row r="19" spans="1:16" ht="15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8715414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8715414</v>
      </c>
      <c r="O19" s="44">
        <f t="shared" si="1"/>
        <v>415.8514171199542</v>
      </c>
      <c r="P19" s="9"/>
    </row>
    <row r="20" spans="1:16" ht="15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1239072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1239072</v>
      </c>
      <c r="O20" s="44">
        <f t="shared" si="1"/>
        <v>59.12167191525909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658475</v>
      </c>
      <c r="E21" s="29">
        <f t="shared" si="6"/>
        <v>0</v>
      </c>
      <c r="F21" s="29">
        <f t="shared" si="6"/>
        <v>0</v>
      </c>
      <c r="G21" s="29">
        <f t="shared" si="6"/>
        <v>469515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1127990</v>
      </c>
      <c r="O21" s="41">
        <f t="shared" si="1"/>
        <v>53.82145242866686</v>
      </c>
      <c r="P21" s="10"/>
    </row>
    <row r="22" spans="1:16" ht="15">
      <c r="A22" s="12"/>
      <c r="B22" s="42">
        <v>541</v>
      </c>
      <c r="C22" s="19" t="s">
        <v>63</v>
      </c>
      <c r="D22" s="43">
        <v>658475</v>
      </c>
      <c r="E22" s="43">
        <v>0</v>
      </c>
      <c r="F22" s="43">
        <v>0</v>
      </c>
      <c r="G22" s="43">
        <v>469515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1127990</v>
      </c>
      <c r="O22" s="44">
        <f t="shared" si="1"/>
        <v>53.82145242866686</v>
      </c>
      <c r="P22" s="9"/>
    </row>
    <row r="23" spans="1:16" ht="15.75">
      <c r="A23" s="26" t="s">
        <v>40</v>
      </c>
      <c r="B23" s="27"/>
      <c r="C23" s="28"/>
      <c r="D23" s="29">
        <f aca="true" t="shared" si="7" ref="D23:M23">SUM(D24:D24)</f>
        <v>1289790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1289790</v>
      </c>
      <c r="O23" s="41">
        <f t="shared" si="1"/>
        <v>61.54165473804753</v>
      </c>
      <c r="P23" s="9"/>
    </row>
    <row r="24" spans="1:16" ht="15">
      <c r="A24" s="12"/>
      <c r="B24" s="42">
        <v>572</v>
      </c>
      <c r="C24" s="19" t="s">
        <v>64</v>
      </c>
      <c r="D24" s="43">
        <v>1289790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1289790</v>
      </c>
      <c r="O24" s="44">
        <f t="shared" si="1"/>
        <v>61.54165473804753</v>
      </c>
      <c r="P24" s="9"/>
    </row>
    <row r="25" spans="1:16" ht="15.75">
      <c r="A25" s="26" t="s">
        <v>65</v>
      </c>
      <c r="B25" s="27"/>
      <c r="C25" s="28"/>
      <c r="D25" s="29">
        <f aca="true" t="shared" si="8" ref="D25:M25">SUM(D26:D26)</f>
        <v>255000</v>
      </c>
      <c r="E25" s="29">
        <f t="shared" si="8"/>
        <v>360000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727491</v>
      </c>
      <c r="J25" s="29">
        <f t="shared" si="8"/>
        <v>117591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1460082</v>
      </c>
      <c r="O25" s="41">
        <f t="shared" si="1"/>
        <v>69.66704838247925</v>
      </c>
      <c r="P25" s="9"/>
    </row>
    <row r="26" spans="1:16" ht="15.75" thickBot="1">
      <c r="A26" s="12"/>
      <c r="B26" s="42">
        <v>581</v>
      </c>
      <c r="C26" s="19" t="s">
        <v>66</v>
      </c>
      <c r="D26" s="43">
        <v>255000</v>
      </c>
      <c r="E26" s="43">
        <v>360000</v>
      </c>
      <c r="F26" s="43">
        <v>0</v>
      </c>
      <c r="G26" s="43">
        <v>0</v>
      </c>
      <c r="H26" s="43">
        <v>0</v>
      </c>
      <c r="I26" s="43">
        <v>727491</v>
      </c>
      <c r="J26" s="43">
        <v>117591</v>
      </c>
      <c r="K26" s="43">
        <v>0</v>
      </c>
      <c r="L26" s="43">
        <v>0</v>
      </c>
      <c r="M26" s="43">
        <v>0</v>
      </c>
      <c r="N26" s="43">
        <f t="shared" si="4"/>
        <v>1460082</v>
      </c>
      <c r="O26" s="44">
        <f t="shared" si="1"/>
        <v>69.66704838247925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13638541</v>
      </c>
      <c r="E27" s="14">
        <f aca="true" t="shared" si="9" ref="E27:M27">SUM(E5,E13,E17,E21,E23,E25)</f>
        <v>392858</v>
      </c>
      <c r="F27" s="14">
        <f t="shared" si="9"/>
        <v>32881</v>
      </c>
      <c r="G27" s="14">
        <f t="shared" si="9"/>
        <v>2036466</v>
      </c>
      <c r="H27" s="14">
        <f t="shared" si="9"/>
        <v>0</v>
      </c>
      <c r="I27" s="14">
        <f t="shared" si="9"/>
        <v>13270558</v>
      </c>
      <c r="J27" s="14">
        <f t="shared" si="9"/>
        <v>4319710</v>
      </c>
      <c r="K27" s="14">
        <f t="shared" si="9"/>
        <v>2551671</v>
      </c>
      <c r="L27" s="14">
        <f t="shared" si="9"/>
        <v>0</v>
      </c>
      <c r="M27" s="14">
        <f t="shared" si="9"/>
        <v>0</v>
      </c>
      <c r="N27" s="14">
        <f t="shared" si="4"/>
        <v>36242685</v>
      </c>
      <c r="O27" s="35">
        <f t="shared" si="1"/>
        <v>1729.3007443458346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20958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3734814</v>
      </c>
      <c r="E5" s="56">
        <f t="shared" si="0"/>
        <v>80082</v>
      </c>
      <c r="F5" s="56">
        <f t="shared" si="0"/>
        <v>33650</v>
      </c>
      <c r="G5" s="56">
        <f t="shared" si="0"/>
        <v>412234</v>
      </c>
      <c r="H5" s="56">
        <f t="shared" si="0"/>
        <v>0</v>
      </c>
      <c r="I5" s="56">
        <f t="shared" si="0"/>
        <v>0</v>
      </c>
      <c r="J5" s="56">
        <f t="shared" si="0"/>
        <v>3984257</v>
      </c>
      <c r="K5" s="56">
        <f t="shared" si="0"/>
        <v>2488534</v>
      </c>
      <c r="L5" s="56">
        <f t="shared" si="0"/>
        <v>0</v>
      </c>
      <c r="M5" s="56">
        <f t="shared" si="0"/>
        <v>0</v>
      </c>
      <c r="N5" s="57">
        <f>SUM(D5:M5)</f>
        <v>10733571</v>
      </c>
      <c r="O5" s="58">
        <f aca="true" t="shared" si="1" ref="O5:O27">(N5/O$29)</f>
        <v>517.3303932909196</v>
      </c>
      <c r="P5" s="59"/>
    </row>
    <row r="6" spans="1:16" ht="15">
      <c r="A6" s="61"/>
      <c r="B6" s="62">
        <v>511</v>
      </c>
      <c r="C6" s="63" t="s">
        <v>19</v>
      </c>
      <c r="D6" s="64">
        <v>96597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96597</v>
      </c>
      <c r="O6" s="65">
        <f t="shared" si="1"/>
        <v>4.655725853094274</v>
      </c>
      <c r="P6" s="66"/>
    </row>
    <row r="7" spans="1:16" ht="15">
      <c r="A7" s="61"/>
      <c r="B7" s="62">
        <v>512</v>
      </c>
      <c r="C7" s="63" t="s">
        <v>20</v>
      </c>
      <c r="D7" s="64">
        <v>567755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567755</v>
      </c>
      <c r="O7" s="65">
        <f t="shared" si="1"/>
        <v>27.364324272219008</v>
      </c>
      <c r="P7" s="66"/>
    </row>
    <row r="8" spans="1:16" ht="15">
      <c r="A8" s="61"/>
      <c r="B8" s="62">
        <v>513</v>
      </c>
      <c r="C8" s="63" t="s">
        <v>21</v>
      </c>
      <c r="D8" s="64">
        <v>1680375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1680375</v>
      </c>
      <c r="O8" s="65">
        <f t="shared" si="1"/>
        <v>80.98973395026026</v>
      </c>
      <c r="P8" s="66"/>
    </row>
    <row r="9" spans="1:16" ht="15">
      <c r="A9" s="61"/>
      <c r="B9" s="62">
        <v>514</v>
      </c>
      <c r="C9" s="63" t="s">
        <v>22</v>
      </c>
      <c r="D9" s="64">
        <v>101398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101398</v>
      </c>
      <c r="O9" s="65">
        <f t="shared" si="1"/>
        <v>4.887121650279545</v>
      </c>
      <c r="P9" s="66"/>
    </row>
    <row r="10" spans="1:16" ht="15">
      <c r="A10" s="61"/>
      <c r="B10" s="62">
        <v>515</v>
      </c>
      <c r="C10" s="63" t="s">
        <v>23</v>
      </c>
      <c r="D10" s="64">
        <v>459651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459651</v>
      </c>
      <c r="O10" s="65">
        <f t="shared" si="1"/>
        <v>22.15399074609601</v>
      </c>
      <c r="P10" s="66"/>
    </row>
    <row r="11" spans="1:16" ht="15">
      <c r="A11" s="61"/>
      <c r="B11" s="62">
        <v>518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2488534</v>
      </c>
      <c r="L11" s="64">
        <v>0</v>
      </c>
      <c r="M11" s="64">
        <v>0</v>
      </c>
      <c r="N11" s="64">
        <f t="shared" si="2"/>
        <v>2488534</v>
      </c>
      <c r="O11" s="65">
        <f t="shared" si="1"/>
        <v>119.94090996722575</v>
      </c>
      <c r="P11" s="66"/>
    </row>
    <row r="12" spans="1:16" ht="15">
      <c r="A12" s="61"/>
      <c r="B12" s="62">
        <v>519</v>
      </c>
      <c r="C12" s="63" t="s">
        <v>59</v>
      </c>
      <c r="D12" s="64">
        <v>829038</v>
      </c>
      <c r="E12" s="64">
        <v>80082</v>
      </c>
      <c r="F12" s="64">
        <v>33650</v>
      </c>
      <c r="G12" s="64">
        <v>412234</v>
      </c>
      <c r="H12" s="64">
        <v>0</v>
      </c>
      <c r="I12" s="64">
        <v>0</v>
      </c>
      <c r="J12" s="64">
        <v>3984257</v>
      </c>
      <c r="K12" s="64">
        <v>0</v>
      </c>
      <c r="L12" s="64">
        <v>0</v>
      </c>
      <c r="M12" s="64">
        <v>0</v>
      </c>
      <c r="N12" s="64">
        <f t="shared" si="2"/>
        <v>5339261</v>
      </c>
      <c r="O12" s="65">
        <f t="shared" si="1"/>
        <v>257.33858685174476</v>
      </c>
      <c r="P12" s="66"/>
    </row>
    <row r="13" spans="1:16" ht="15.75">
      <c r="A13" s="67" t="s">
        <v>27</v>
      </c>
      <c r="B13" s="68"/>
      <c r="C13" s="69"/>
      <c r="D13" s="70">
        <f aca="true" t="shared" si="3" ref="D13:M13">SUM(D14:D16)</f>
        <v>6375378</v>
      </c>
      <c r="E13" s="70">
        <f t="shared" si="3"/>
        <v>16639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7">SUM(D13:M13)</f>
        <v>6392017</v>
      </c>
      <c r="O13" s="72">
        <f t="shared" si="1"/>
        <v>308.07870638133795</v>
      </c>
      <c r="P13" s="73"/>
    </row>
    <row r="14" spans="1:16" ht="15">
      <c r="A14" s="61"/>
      <c r="B14" s="62">
        <v>521</v>
      </c>
      <c r="C14" s="63" t="s">
        <v>28</v>
      </c>
      <c r="D14" s="64">
        <v>3246220</v>
      </c>
      <c r="E14" s="64">
        <v>16639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3262859</v>
      </c>
      <c r="O14" s="65">
        <f t="shared" si="1"/>
        <v>157.26137459032196</v>
      </c>
      <c r="P14" s="66"/>
    </row>
    <row r="15" spans="1:16" ht="15">
      <c r="A15" s="61"/>
      <c r="B15" s="62">
        <v>522</v>
      </c>
      <c r="C15" s="63" t="s">
        <v>29</v>
      </c>
      <c r="D15" s="64">
        <v>2942624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2942624</v>
      </c>
      <c r="O15" s="65">
        <f t="shared" si="1"/>
        <v>141.82687487950645</v>
      </c>
      <c r="P15" s="66"/>
    </row>
    <row r="16" spans="1:16" ht="15">
      <c r="A16" s="61"/>
      <c r="B16" s="62">
        <v>529</v>
      </c>
      <c r="C16" s="63" t="s">
        <v>47</v>
      </c>
      <c r="D16" s="64">
        <v>186534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186534</v>
      </c>
      <c r="O16" s="65">
        <f t="shared" si="1"/>
        <v>8.990456911509543</v>
      </c>
      <c r="P16" s="66"/>
    </row>
    <row r="17" spans="1:16" ht="15.75">
      <c r="A17" s="67" t="s">
        <v>31</v>
      </c>
      <c r="B17" s="68"/>
      <c r="C17" s="69"/>
      <c r="D17" s="70">
        <f aca="true" t="shared" si="5" ref="D17:M17">SUM(D18:D20)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12423950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12423950</v>
      </c>
      <c r="O17" s="72">
        <f t="shared" si="1"/>
        <v>598.8022941970311</v>
      </c>
      <c r="P17" s="73"/>
    </row>
    <row r="18" spans="1:16" ht="15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2697843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2697843</v>
      </c>
      <c r="O18" s="65">
        <f t="shared" si="1"/>
        <v>130.02906304222094</v>
      </c>
      <c r="P18" s="66"/>
    </row>
    <row r="19" spans="1:16" ht="15">
      <c r="A19" s="61"/>
      <c r="B19" s="62">
        <v>536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8477077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8477077</v>
      </c>
      <c r="O19" s="65">
        <f t="shared" si="1"/>
        <v>408.57321187584347</v>
      </c>
      <c r="P19" s="66"/>
    </row>
    <row r="20" spans="1:16" ht="15">
      <c r="A20" s="61"/>
      <c r="B20" s="62">
        <v>538</v>
      </c>
      <c r="C20" s="63" t="s">
        <v>62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1249030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1249030</v>
      </c>
      <c r="O20" s="65">
        <f t="shared" si="1"/>
        <v>60.20001927896665</v>
      </c>
      <c r="P20" s="66"/>
    </row>
    <row r="21" spans="1:16" ht="15.75">
      <c r="A21" s="67" t="s">
        <v>35</v>
      </c>
      <c r="B21" s="68"/>
      <c r="C21" s="69"/>
      <c r="D21" s="70">
        <f aca="true" t="shared" si="6" ref="D21:M21">SUM(D22:D22)</f>
        <v>588415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588415</v>
      </c>
      <c r="O21" s="72">
        <f t="shared" si="1"/>
        <v>28.360082899556584</v>
      </c>
      <c r="P21" s="73"/>
    </row>
    <row r="22" spans="1:16" ht="15">
      <c r="A22" s="61"/>
      <c r="B22" s="62">
        <v>541</v>
      </c>
      <c r="C22" s="63" t="s">
        <v>63</v>
      </c>
      <c r="D22" s="64">
        <v>588415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588415</v>
      </c>
      <c r="O22" s="65">
        <f t="shared" si="1"/>
        <v>28.360082899556584</v>
      </c>
      <c r="P22" s="66"/>
    </row>
    <row r="23" spans="1:16" ht="15.75">
      <c r="A23" s="67" t="s">
        <v>40</v>
      </c>
      <c r="B23" s="68"/>
      <c r="C23" s="69"/>
      <c r="D23" s="70">
        <f aca="true" t="shared" si="7" ref="D23:M23">SUM(D24:D24)</f>
        <v>1198951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1198951</v>
      </c>
      <c r="O23" s="72">
        <f t="shared" si="1"/>
        <v>57.78634085213032</v>
      </c>
      <c r="P23" s="66"/>
    </row>
    <row r="24" spans="1:16" ht="15">
      <c r="A24" s="61"/>
      <c r="B24" s="62">
        <v>572</v>
      </c>
      <c r="C24" s="63" t="s">
        <v>64</v>
      </c>
      <c r="D24" s="64">
        <v>1198951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1198951</v>
      </c>
      <c r="O24" s="65">
        <f t="shared" si="1"/>
        <v>57.78634085213032</v>
      </c>
      <c r="P24" s="66"/>
    </row>
    <row r="25" spans="1:16" ht="15.75">
      <c r="A25" s="67" t="s">
        <v>65</v>
      </c>
      <c r="B25" s="68"/>
      <c r="C25" s="69"/>
      <c r="D25" s="70">
        <f aca="true" t="shared" si="8" ref="D25:M25">SUM(D26:D26)</f>
        <v>309056</v>
      </c>
      <c r="E25" s="70">
        <f t="shared" si="8"/>
        <v>70215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717647</v>
      </c>
      <c r="J25" s="70">
        <f t="shared" si="8"/>
        <v>84671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4"/>
        <v>1181589</v>
      </c>
      <c r="O25" s="72">
        <f t="shared" si="1"/>
        <v>56.949537304800465</v>
      </c>
      <c r="P25" s="66"/>
    </row>
    <row r="26" spans="1:16" ht="15.75" thickBot="1">
      <c r="A26" s="61"/>
      <c r="B26" s="62">
        <v>581</v>
      </c>
      <c r="C26" s="63" t="s">
        <v>66</v>
      </c>
      <c r="D26" s="64">
        <v>309056</v>
      </c>
      <c r="E26" s="64">
        <v>70215</v>
      </c>
      <c r="F26" s="64">
        <v>0</v>
      </c>
      <c r="G26" s="64">
        <v>0</v>
      </c>
      <c r="H26" s="64">
        <v>0</v>
      </c>
      <c r="I26" s="64">
        <v>717647</v>
      </c>
      <c r="J26" s="64">
        <v>84671</v>
      </c>
      <c r="K26" s="64">
        <v>0</v>
      </c>
      <c r="L26" s="64">
        <v>0</v>
      </c>
      <c r="M26" s="64">
        <v>0</v>
      </c>
      <c r="N26" s="64">
        <f t="shared" si="4"/>
        <v>1181589</v>
      </c>
      <c r="O26" s="65">
        <f t="shared" si="1"/>
        <v>56.949537304800465</v>
      </c>
      <c r="P26" s="66"/>
    </row>
    <row r="27" spans="1:119" ht="16.5" thickBot="1">
      <c r="A27" s="74" t="s">
        <v>10</v>
      </c>
      <c r="B27" s="75"/>
      <c r="C27" s="76"/>
      <c r="D27" s="77">
        <f>SUM(D5,D13,D17,D21,D23,D25)</f>
        <v>12206614</v>
      </c>
      <c r="E27" s="77">
        <f aca="true" t="shared" si="9" ref="E27:M27">SUM(E5,E13,E17,E21,E23,E25)</f>
        <v>166936</v>
      </c>
      <c r="F27" s="77">
        <f t="shared" si="9"/>
        <v>33650</v>
      </c>
      <c r="G27" s="77">
        <f t="shared" si="9"/>
        <v>412234</v>
      </c>
      <c r="H27" s="77">
        <f t="shared" si="9"/>
        <v>0</v>
      </c>
      <c r="I27" s="77">
        <f t="shared" si="9"/>
        <v>13141597</v>
      </c>
      <c r="J27" s="77">
        <f t="shared" si="9"/>
        <v>4068928</v>
      </c>
      <c r="K27" s="77">
        <f t="shared" si="9"/>
        <v>2488534</v>
      </c>
      <c r="L27" s="77">
        <f t="shared" si="9"/>
        <v>0</v>
      </c>
      <c r="M27" s="77">
        <f t="shared" si="9"/>
        <v>0</v>
      </c>
      <c r="N27" s="77">
        <f t="shared" si="4"/>
        <v>32518493</v>
      </c>
      <c r="O27" s="78">
        <f t="shared" si="1"/>
        <v>1567.307354925776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5" ht="15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15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67</v>
      </c>
      <c r="M29" s="117"/>
      <c r="N29" s="117"/>
      <c r="O29" s="88">
        <v>20748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3475774</v>
      </c>
      <c r="E5" s="24">
        <f t="shared" si="0"/>
        <v>0</v>
      </c>
      <c r="F5" s="24">
        <f t="shared" si="0"/>
        <v>34419</v>
      </c>
      <c r="G5" s="24">
        <f t="shared" si="0"/>
        <v>1059900</v>
      </c>
      <c r="H5" s="24">
        <f t="shared" si="0"/>
        <v>0</v>
      </c>
      <c r="I5" s="24">
        <f t="shared" si="0"/>
        <v>0</v>
      </c>
      <c r="J5" s="24">
        <f t="shared" si="0"/>
        <v>3841975</v>
      </c>
      <c r="K5" s="24">
        <f t="shared" si="0"/>
        <v>5459976</v>
      </c>
      <c r="L5" s="24">
        <f t="shared" si="0"/>
        <v>0</v>
      </c>
      <c r="M5" s="24">
        <f t="shared" si="0"/>
        <v>0</v>
      </c>
      <c r="N5" s="25">
        <f>SUM(D5:M5)</f>
        <v>13872044</v>
      </c>
      <c r="O5" s="30">
        <f aca="true" t="shared" si="1" ref="O5:O27">(N5/O$29)</f>
        <v>668.9513430100786</v>
      </c>
      <c r="P5" s="6"/>
    </row>
    <row r="6" spans="1:16" ht="15">
      <c r="A6" s="12"/>
      <c r="B6" s="42">
        <v>511</v>
      </c>
      <c r="C6" s="19" t="s">
        <v>19</v>
      </c>
      <c r="D6" s="43">
        <v>93377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93377</v>
      </c>
      <c r="O6" s="44">
        <f t="shared" si="1"/>
        <v>4.502917490475961</v>
      </c>
      <c r="P6" s="9"/>
    </row>
    <row r="7" spans="1:16" ht="15">
      <c r="A7" s="12"/>
      <c r="B7" s="42">
        <v>512</v>
      </c>
      <c r="C7" s="19" t="s">
        <v>20</v>
      </c>
      <c r="D7" s="43">
        <v>558357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558357</v>
      </c>
      <c r="O7" s="44">
        <f t="shared" si="1"/>
        <v>26.925640160100304</v>
      </c>
      <c r="P7" s="9"/>
    </row>
    <row r="8" spans="1:16" ht="15">
      <c r="A8" s="12"/>
      <c r="B8" s="42">
        <v>513</v>
      </c>
      <c r="C8" s="19" t="s">
        <v>21</v>
      </c>
      <c r="D8" s="43">
        <v>1590455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1590455</v>
      </c>
      <c r="O8" s="44">
        <f t="shared" si="1"/>
        <v>76.69648454453393</v>
      </c>
      <c r="P8" s="9"/>
    </row>
    <row r="9" spans="1:16" ht="15">
      <c r="A9" s="12"/>
      <c r="B9" s="42">
        <v>514</v>
      </c>
      <c r="C9" s="19" t="s">
        <v>22</v>
      </c>
      <c r="D9" s="43">
        <v>89195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89195</v>
      </c>
      <c r="O9" s="44">
        <f t="shared" si="1"/>
        <v>4.301248975261609</v>
      </c>
      <c r="P9" s="9"/>
    </row>
    <row r="10" spans="1:16" ht="15">
      <c r="A10" s="12"/>
      <c r="B10" s="42">
        <v>515</v>
      </c>
      <c r="C10" s="19" t="s">
        <v>23</v>
      </c>
      <c r="D10" s="43">
        <v>413255</v>
      </c>
      <c r="E10" s="43">
        <v>0</v>
      </c>
      <c r="F10" s="43">
        <v>0</v>
      </c>
      <c r="G10" s="43">
        <v>6221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419476</v>
      </c>
      <c r="O10" s="44">
        <f t="shared" si="1"/>
        <v>20.2283840478372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5459976</v>
      </c>
      <c r="L11" s="43">
        <v>0</v>
      </c>
      <c r="M11" s="43">
        <v>0</v>
      </c>
      <c r="N11" s="43">
        <f t="shared" si="2"/>
        <v>5459976</v>
      </c>
      <c r="O11" s="44">
        <f t="shared" si="1"/>
        <v>263.2963302309881</v>
      </c>
      <c r="P11" s="9"/>
    </row>
    <row r="12" spans="1:16" ht="15">
      <c r="A12" s="12"/>
      <c r="B12" s="42">
        <v>519</v>
      </c>
      <c r="C12" s="19" t="s">
        <v>26</v>
      </c>
      <c r="D12" s="43">
        <v>731135</v>
      </c>
      <c r="E12" s="43">
        <v>0</v>
      </c>
      <c r="F12" s="43">
        <v>34419</v>
      </c>
      <c r="G12" s="43">
        <v>1053679</v>
      </c>
      <c r="H12" s="43">
        <v>0</v>
      </c>
      <c r="I12" s="43">
        <v>0</v>
      </c>
      <c r="J12" s="43">
        <v>3841975</v>
      </c>
      <c r="K12" s="43">
        <v>0</v>
      </c>
      <c r="L12" s="43">
        <v>0</v>
      </c>
      <c r="M12" s="43">
        <v>0</v>
      </c>
      <c r="N12" s="43">
        <f t="shared" si="2"/>
        <v>5661208</v>
      </c>
      <c r="O12" s="44">
        <f t="shared" si="1"/>
        <v>273.0003375608815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6411687</v>
      </c>
      <c r="E13" s="29">
        <f t="shared" si="3"/>
        <v>40796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6452483</v>
      </c>
      <c r="O13" s="41">
        <f t="shared" si="1"/>
        <v>311.15797849254955</v>
      </c>
      <c r="P13" s="10"/>
    </row>
    <row r="14" spans="1:16" ht="15">
      <c r="A14" s="12"/>
      <c r="B14" s="42">
        <v>521</v>
      </c>
      <c r="C14" s="19" t="s">
        <v>28</v>
      </c>
      <c r="D14" s="43">
        <v>3191318</v>
      </c>
      <c r="E14" s="43">
        <v>40796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3232114</v>
      </c>
      <c r="O14" s="44">
        <f t="shared" si="1"/>
        <v>155.86217871437526</v>
      </c>
      <c r="P14" s="9"/>
    </row>
    <row r="15" spans="1:16" ht="15">
      <c r="A15" s="12"/>
      <c r="B15" s="42">
        <v>522</v>
      </c>
      <c r="C15" s="19" t="s">
        <v>29</v>
      </c>
      <c r="D15" s="43">
        <v>2942859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2942859</v>
      </c>
      <c r="O15" s="44">
        <f t="shared" si="1"/>
        <v>141.91343974538265</v>
      </c>
      <c r="P15" s="9"/>
    </row>
    <row r="16" spans="1:16" ht="15">
      <c r="A16" s="12"/>
      <c r="B16" s="42">
        <v>529</v>
      </c>
      <c r="C16" s="19" t="s">
        <v>47</v>
      </c>
      <c r="D16" s="43">
        <v>277510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277510</v>
      </c>
      <c r="O16" s="44">
        <f t="shared" si="1"/>
        <v>13.38236003279163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11802397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11802397</v>
      </c>
      <c r="O17" s="41">
        <f t="shared" si="1"/>
        <v>569.1467907604764</v>
      </c>
      <c r="P17" s="10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2558753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2558753</v>
      </c>
      <c r="O18" s="44">
        <f t="shared" si="1"/>
        <v>123.39070260886338</v>
      </c>
      <c r="P18" s="9"/>
    </row>
    <row r="19" spans="1:16" ht="15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8086388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8086388</v>
      </c>
      <c r="O19" s="44">
        <f t="shared" si="1"/>
        <v>389.94975165163714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1157256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1157256</v>
      </c>
      <c r="O20" s="44">
        <f t="shared" si="1"/>
        <v>55.80633649997589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562286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562286</v>
      </c>
      <c r="O21" s="41">
        <f t="shared" si="1"/>
        <v>27.115108260597</v>
      </c>
      <c r="P21" s="10"/>
    </row>
    <row r="22" spans="1:16" ht="15">
      <c r="A22" s="12"/>
      <c r="B22" s="42">
        <v>541</v>
      </c>
      <c r="C22" s="19" t="s">
        <v>36</v>
      </c>
      <c r="D22" s="43">
        <v>562286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562286</v>
      </c>
      <c r="O22" s="44">
        <f t="shared" si="1"/>
        <v>27.115108260597</v>
      </c>
      <c r="P22" s="9"/>
    </row>
    <row r="23" spans="1:16" ht="15.75">
      <c r="A23" s="26" t="s">
        <v>40</v>
      </c>
      <c r="B23" s="27"/>
      <c r="C23" s="28"/>
      <c r="D23" s="29">
        <f aca="true" t="shared" si="7" ref="D23:M23">SUM(D24:D24)</f>
        <v>1237586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1237586</v>
      </c>
      <c r="O23" s="41">
        <f t="shared" si="1"/>
        <v>59.68008873028886</v>
      </c>
      <c r="P23" s="9"/>
    </row>
    <row r="24" spans="1:16" ht="15">
      <c r="A24" s="12"/>
      <c r="B24" s="42">
        <v>572</v>
      </c>
      <c r="C24" s="19" t="s">
        <v>41</v>
      </c>
      <c r="D24" s="43">
        <v>1237586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1237586</v>
      </c>
      <c r="O24" s="44">
        <f t="shared" si="1"/>
        <v>59.68008873028886</v>
      </c>
      <c r="P24" s="9"/>
    </row>
    <row r="25" spans="1:16" ht="15.75">
      <c r="A25" s="26" t="s">
        <v>43</v>
      </c>
      <c r="B25" s="27"/>
      <c r="C25" s="28"/>
      <c r="D25" s="29">
        <f aca="true" t="shared" si="8" ref="D25:M25">SUM(D26:D26)</f>
        <v>438994</v>
      </c>
      <c r="E25" s="29">
        <f t="shared" si="8"/>
        <v>130000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150566</v>
      </c>
      <c r="J25" s="29">
        <f t="shared" si="8"/>
        <v>160671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880231</v>
      </c>
      <c r="O25" s="41">
        <f t="shared" si="1"/>
        <v>42.44736461397502</v>
      </c>
      <c r="P25" s="9"/>
    </row>
    <row r="26" spans="1:16" ht="15.75" thickBot="1">
      <c r="A26" s="12"/>
      <c r="B26" s="42">
        <v>581</v>
      </c>
      <c r="C26" s="19" t="s">
        <v>42</v>
      </c>
      <c r="D26" s="43">
        <v>438994</v>
      </c>
      <c r="E26" s="43">
        <v>130000</v>
      </c>
      <c r="F26" s="43">
        <v>0</v>
      </c>
      <c r="G26" s="43">
        <v>0</v>
      </c>
      <c r="H26" s="43">
        <v>0</v>
      </c>
      <c r="I26" s="43">
        <v>150566</v>
      </c>
      <c r="J26" s="43">
        <v>160671</v>
      </c>
      <c r="K26" s="43">
        <v>0</v>
      </c>
      <c r="L26" s="43">
        <v>0</v>
      </c>
      <c r="M26" s="43">
        <v>0</v>
      </c>
      <c r="N26" s="43">
        <f t="shared" si="4"/>
        <v>880231</v>
      </c>
      <c r="O26" s="44">
        <f t="shared" si="1"/>
        <v>42.44736461397502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12126327</v>
      </c>
      <c r="E27" s="14">
        <f aca="true" t="shared" si="9" ref="E27:M27">SUM(E5,E13,E17,E21,E23,E25)</f>
        <v>170796</v>
      </c>
      <c r="F27" s="14">
        <f t="shared" si="9"/>
        <v>34419</v>
      </c>
      <c r="G27" s="14">
        <f t="shared" si="9"/>
        <v>1059900</v>
      </c>
      <c r="H27" s="14">
        <f t="shared" si="9"/>
        <v>0</v>
      </c>
      <c r="I27" s="14">
        <f t="shared" si="9"/>
        <v>11952963</v>
      </c>
      <c r="J27" s="14">
        <f t="shared" si="9"/>
        <v>4002646</v>
      </c>
      <c r="K27" s="14">
        <f t="shared" si="9"/>
        <v>5459976</v>
      </c>
      <c r="L27" s="14">
        <f t="shared" si="9"/>
        <v>0</v>
      </c>
      <c r="M27" s="14">
        <f t="shared" si="9"/>
        <v>0</v>
      </c>
      <c r="N27" s="14">
        <f t="shared" si="4"/>
        <v>34807027</v>
      </c>
      <c r="O27" s="35">
        <f t="shared" si="1"/>
        <v>1678.4986738679654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57</v>
      </c>
      <c r="M29" s="93"/>
      <c r="N29" s="93"/>
      <c r="O29" s="39">
        <v>20737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2022-04-13T18:44:48Z</cp:lastPrinted>
  <dcterms:created xsi:type="dcterms:W3CDTF">2000-08-31T21:26:31Z</dcterms:created>
  <dcterms:modified xsi:type="dcterms:W3CDTF">2022-04-13T18:44:52Z</dcterms:modified>
  <cp:category/>
  <cp:version/>
  <cp:contentType/>
  <cp:contentStatus/>
</cp:coreProperties>
</file>