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'2008'!$A$1:$O$34</definedName>
    <definedName name="_xlnm.Print_Area" localSheetId="12">'2009'!$A$1:$O$34</definedName>
    <definedName name="_xlnm.Print_Area" localSheetId="11">'2010'!$A$1:$O$34</definedName>
    <definedName name="_xlnm.Print_Area" localSheetId="10">'2011'!$A$1:$O$34</definedName>
    <definedName name="_xlnm.Print_Area" localSheetId="9">'2012'!$A$1:$O$34</definedName>
    <definedName name="_xlnm.Print_Area" localSheetId="8">'2013'!$A$1:$O$33</definedName>
    <definedName name="_xlnm.Print_Area" localSheetId="7">'2014'!$A$1:$O$34</definedName>
    <definedName name="_xlnm.Print_Area" localSheetId="6">'2015'!$A$1:$O$37</definedName>
    <definedName name="_xlnm.Print_Area" localSheetId="5">'2016'!$A$1:$O$34</definedName>
    <definedName name="_xlnm.Print_Area" localSheetId="4">'2017'!$A$1:$O$35</definedName>
    <definedName name="_xlnm.Print_Area" localSheetId="3">'2018'!$A$1:$O$33</definedName>
    <definedName name="_xlnm.Print_Area" localSheetId="2">'2019'!$A$1:$O$33</definedName>
    <definedName name="_xlnm.Print_Area" localSheetId="1">'2020'!$A$1:$O$33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<sst xmlns="http://schemas.openxmlformats.org/spreadsheetml/2006/main" count="695" uniqueCount="90">
  <si>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</si>
  <si>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</si>
  <si>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</si>
  <si>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</si>
  <si>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</si>
  <si>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</si>
  <si>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</si>
  <si>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</si>
  <si>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</si>
  <si>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</si>
  <si>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</si>
  <si>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</si>
  <si>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</si>
  <si>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</si>
  <si>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</si>
  <si>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</si>
  <si>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</si>
  <si>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</si>
  <si>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</si>
  <si>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</si>
  <si>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</si>
  <si>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</si>
  <si>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</si>
  <si>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</si>
  <si>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</si>
  <si>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</si>
  <si>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</si>
  <si>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</si>
  <si>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</si>
  <si>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</si>
  <si>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</si>
  <si>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</si>
  <si>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</si>
  <si>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</si>
  <si>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</si>
  <si>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</si>
  <si>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</si>
  <si>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</si>
  <si>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</si>
  <si>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</si>
  <si>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</si>
  <si>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</si>
  <si>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</si>
  <si>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</si>
  <si>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Eatonville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</si>
  <si>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</si>
  <si>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</si>
  <si>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</si>
  <si>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</si>
  <si>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</si>
  <si>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</si>
  <si>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</si>
  <si>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</si>
  <si>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</si>
  <si>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Water Utility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</si>
  <si>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</si>
  <si>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</si>
  <si>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</si>
  <si>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</si>
  <si>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Pension Benefits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</si>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</sst>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 aca="true" t="shared" si="0" ref="D5:N5">SUM(D6:D12)</f>
        <v>1329041</v>
      </c>
      <c r="E5" s="26">
        <f t="shared" si="0"/>
        <v>542686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32611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1904338</v>
      </c>
      <c r="P5" s="32">
        <f aca="true" t="shared" si="1" ref="P5:P31">(O5/P$33)</f>
        <v>812.4308873720137</v>
      </c>
      <c r="Q5" s="6"/>
    </row>
    <row r="6" spans="1:17" ht="15">
      <c r="A6" s="12"/>
      <c r="B6" s="44">
        <v>511</v>
      </c>
      <c r="C6" s="20" t="s">
        <v>19</v>
      </c>
      <c r="D6" s="46">
        <v>296829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296829</v>
      </c>
      <c r="P6" s="47">
        <f t="shared" si="1"/>
        <v>126.6335324232082</v>
      </c>
      <c r="Q6" s="9"/>
    </row>
    <row r="7" spans="1:17" ht="15">
      <c r="A7" s="12"/>
      <c r="B7" s="44">
        <v>512</v>
      </c>
      <c r="C7" s="20" t="s">
        <v>20</v>
      </c>
      <c r="D7" s="46">
        <v>360358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360358</v>
      </c>
      <c r="P7" s="47">
        <f t="shared" si="1"/>
        <v>153.7363481228669</v>
      </c>
      <c r="Q7" s="9"/>
    </row>
    <row r="8" spans="1:17" ht="15">
      <c r="A8" s="12"/>
      <c r="B8" s="44">
        <v>513</v>
      </c>
      <c r="C8" s="20" t="s">
        <v>21</v>
      </c>
      <c r="D8" s="46">
        <v>245037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245037</v>
      </c>
      <c r="P8" s="47">
        <f t="shared" si="1"/>
        <v>104.53796928327645</v>
      </c>
      <c r="Q8" s="9"/>
    </row>
    <row r="9" spans="1:17" ht="15">
      <c r="A9" s="12"/>
      <c r="B9" s="44">
        <v>514</v>
      </c>
      <c r="C9" s="20" t="s">
        <v>22</v>
      </c>
      <c r="D9" s="46">
        <v>81598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81598</v>
      </c>
      <c r="P9" s="47">
        <f t="shared" si="1"/>
        <v>34.81143344709898</v>
      </c>
      <c r="Q9" s="9"/>
    </row>
    <row r="10" spans="1:17" ht="15">
      <c r="A10" s="12"/>
      <c r="B10" s="44">
        <v>515</v>
      </c>
      <c r="C10" s="20" t="s">
        <v>23</v>
      </c>
      <c r="D10" s="46">
        <v>258014</v>
      </c>
      <c r="E10" s="46">
        <v>541054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799068</v>
      </c>
      <c r="P10" s="47">
        <f t="shared" si="1"/>
        <v>340.8993174061433</v>
      </c>
      <c r="Q10" s="9"/>
    </row>
    <row r="11" spans="1:17" ht="15">
      <c r="A11" s="12"/>
      <c r="B11" s="44">
        <v>517</v>
      </c>
      <c r="C11" s="20" t="s">
        <v>24</v>
      </c>
      <c r="D11" s="46">
        <v>87205</v>
      </c>
      <c r="E11" s="46">
        <v>1632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88837</v>
      </c>
      <c r="P11" s="47">
        <f t="shared" si="1"/>
        <v>37.899744027303754</v>
      </c>
      <c r="Q11" s="9"/>
    </row>
    <row r="12" spans="1:17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32611</v>
      </c>
      <c r="L12" s="46">
        <v>0</v>
      </c>
      <c r="M12" s="46">
        <v>0</v>
      </c>
      <c r="N12" s="46">
        <v>0</v>
      </c>
      <c r="O12" s="46">
        <f t="shared" si="2"/>
        <v>32611</v>
      </c>
      <c r="P12" s="47">
        <f t="shared" si="1"/>
        <v>13.91254266211604</v>
      </c>
      <c r="Q12" s="9"/>
    </row>
    <row r="13" spans="1:17" ht="15.75">
      <c r="A13" s="28" t="s">
        <v>25</v>
      </c>
      <c r="B13" s="29"/>
      <c r="C13" s="30"/>
      <c r="D13" s="31">
        <f aca="true" t="shared" si="3" ref="D13:N13">SUM(D14:D15)</f>
        <v>1465529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aca="true" t="shared" si="4" ref="O13:O31">SUM(D13:N13)</f>
        <v>1465529</v>
      </c>
      <c r="P13" s="43">
        <f t="shared" si="1"/>
        <v>625.2256825938566</v>
      </c>
      <c r="Q13" s="10"/>
    </row>
    <row r="14" spans="1:17" ht="15">
      <c r="A14" s="12"/>
      <c r="B14" s="44">
        <v>521</v>
      </c>
      <c r="C14" s="20" t="s">
        <v>26</v>
      </c>
      <c r="D14" s="46">
        <v>1148934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1148934</v>
      </c>
      <c r="P14" s="47">
        <f t="shared" si="1"/>
        <v>490.15955631399316</v>
      </c>
      <c r="Q14" s="9"/>
    </row>
    <row r="15" spans="1:17" ht="15">
      <c r="A15" s="12"/>
      <c r="B15" s="44">
        <v>522</v>
      </c>
      <c r="C15" s="20" t="s">
        <v>27</v>
      </c>
      <c r="D15" s="46">
        <v>316595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316595</v>
      </c>
      <c r="P15" s="47">
        <f t="shared" si="1"/>
        <v>135.06612627986348</v>
      </c>
      <c r="Q15" s="9"/>
    </row>
    <row r="16" spans="1:17" ht="15.75">
      <c r="A16" s="28" t="s">
        <v>28</v>
      </c>
      <c r="B16" s="29"/>
      <c r="C16" s="30"/>
      <c r="D16" s="31">
        <f aca="true" t="shared" si="5" ref="D16:N16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1380367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42">
        <f t="shared" si="4"/>
        <v>1380367</v>
      </c>
      <c r="P16" s="43">
        <f t="shared" si="1"/>
        <v>588.893771331058</v>
      </c>
      <c r="Q16" s="10"/>
    </row>
    <row r="17" spans="1:17" ht="15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301010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301010</v>
      </c>
      <c r="P17" s="47">
        <f t="shared" si="1"/>
        <v>128.41723549488054</v>
      </c>
      <c r="Q17" s="9"/>
    </row>
    <row r="18" spans="1:17" ht="15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954746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954746</v>
      </c>
      <c r="P18" s="47">
        <f t="shared" si="1"/>
        <v>407.31484641638224</v>
      </c>
      <c r="Q18" s="9"/>
    </row>
    <row r="19" spans="1:17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124611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124611</v>
      </c>
      <c r="P19" s="47">
        <f t="shared" si="1"/>
        <v>53.16168941979522</v>
      </c>
      <c r="Q19" s="9"/>
    </row>
    <row r="20" spans="1:17" ht="15.75">
      <c r="A20" s="28" t="s">
        <v>33</v>
      </c>
      <c r="B20" s="29"/>
      <c r="C20" s="30"/>
      <c r="D20" s="31">
        <f aca="true" t="shared" si="6" ref="D20:N20">SUM(D21:D21)</f>
        <v>204341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4"/>
        <v>204341</v>
      </c>
      <c r="P20" s="43">
        <f t="shared" si="1"/>
        <v>87.17619453924915</v>
      </c>
      <c r="Q20" s="10"/>
    </row>
    <row r="21" spans="1:17" ht="15">
      <c r="A21" s="12"/>
      <c r="B21" s="44">
        <v>541</v>
      </c>
      <c r="C21" s="20" t="s">
        <v>34</v>
      </c>
      <c r="D21" s="46">
        <v>204341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204341</v>
      </c>
      <c r="P21" s="47">
        <f t="shared" si="1"/>
        <v>87.17619453924915</v>
      </c>
      <c r="Q21" s="9"/>
    </row>
    <row r="22" spans="1:17" ht="15.75">
      <c r="A22" s="28" t="s">
        <v>35</v>
      </c>
      <c r="B22" s="29"/>
      <c r="C22" s="30"/>
      <c r="D22" s="31">
        <f aca="true" t="shared" si="7" ref="D22:N22">SUM(D23:D23)</f>
        <v>28708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4"/>
        <v>28708</v>
      </c>
      <c r="P22" s="43">
        <f t="shared" si="1"/>
        <v>12.247440273037542</v>
      </c>
      <c r="Q22" s="10"/>
    </row>
    <row r="23" spans="1:17" ht="15">
      <c r="A23" s="13"/>
      <c r="B23" s="45">
        <v>559</v>
      </c>
      <c r="C23" s="21" t="s">
        <v>36</v>
      </c>
      <c r="D23" s="46">
        <v>28708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28708</v>
      </c>
      <c r="P23" s="47">
        <f t="shared" si="1"/>
        <v>12.247440273037542</v>
      </c>
      <c r="Q23" s="9"/>
    </row>
    <row r="24" spans="1:17" ht="15.75">
      <c r="A24" s="28" t="s">
        <v>37</v>
      </c>
      <c r="B24" s="29"/>
      <c r="C24" s="30"/>
      <c r="D24" s="31">
        <f aca="true" t="shared" si="8" ref="D24:N24">SUM(D25:D25)</f>
        <v>33842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4"/>
        <v>33842</v>
      </c>
      <c r="P24" s="43">
        <f t="shared" si="1"/>
        <v>14.437713310580206</v>
      </c>
      <c r="Q24" s="10"/>
    </row>
    <row r="25" spans="1:17" ht="15">
      <c r="A25" s="12"/>
      <c r="B25" s="44">
        <v>569</v>
      </c>
      <c r="C25" s="20" t="s">
        <v>38</v>
      </c>
      <c r="D25" s="46">
        <v>33842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33842</v>
      </c>
      <c r="P25" s="47">
        <f t="shared" si="1"/>
        <v>14.437713310580206</v>
      </c>
      <c r="Q25" s="9"/>
    </row>
    <row r="26" spans="1:17" ht="15.75">
      <c r="A26" s="28" t="s">
        <v>39</v>
      </c>
      <c r="B26" s="29"/>
      <c r="C26" s="30"/>
      <c r="D26" s="31">
        <f aca="true" t="shared" si="9" ref="D26:N26">SUM(D27:D28)</f>
        <v>84698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4"/>
        <v>84698</v>
      </c>
      <c r="P26" s="43">
        <f t="shared" si="1"/>
        <v>36.1339590443686</v>
      </c>
      <c r="Q26" s="9"/>
    </row>
    <row r="27" spans="1:17" ht="15">
      <c r="A27" s="12"/>
      <c r="B27" s="44">
        <v>572</v>
      </c>
      <c r="C27" s="20" t="s">
        <v>40</v>
      </c>
      <c r="D27" s="46">
        <v>81602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81602</v>
      </c>
      <c r="P27" s="47">
        <f t="shared" si="1"/>
        <v>34.813139931740615</v>
      </c>
      <c r="Q27" s="9"/>
    </row>
    <row r="28" spans="1:17" ht="15">
      <c r="A28" s="12"/>
      <c r="B28" s="44">
        <v>574</v>
      </c>
      <c r="C28" s="20" t="s">
        <v>46</v>
      </c>
      <c r="D28" s="46">
        <v>3096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3096</v>
      </c>
      <c r="P28" s="47">
        <f t="shared" si="1"/>
        <v>1.3208191126279865</v>
      </c>
      <c r="Q28" s="9"/>
    </row>
    <row r="29" spans="1:17" ht="15.75">
      <c r="A29" s="28" t="s">
        <v>42</v>
      </c>
      <c r="B29" s="29"/>
      <c r="C29" s="30"/>
      <c r="D29" s="31">
        <f aca="true" t="shared" si="10" ref="D29:N29">SUM(D30:D30)</f>
        <v>72837</v>
      </c>
      <c r="E29" s="31">
        <f t="shared" si="10"/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10"/>
        <v>0</v>
      </c>
      <c r="O29" s="31">
        <f t="shared" si="4"/>
        <v>72837</v>
      </c>
      <c r="P29" s="43">
        <f t="shared" si="1"/>
        <v>31.073805460750854</v>
      </c>
      <c r="Q29" s="9"/>
    </row>
    <row r="30" spans="1:17" ht="15.75" thickBot="1">
      <c r="A30" s="12"/>
      <c r="B30" s="44">
        <v>581</v>
      </c>
      <c r="C30" s="20" t="s">
        <v>88</v>
      </c>
      <c r="D30" s="46">
        <v>72837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72837</v>
      </c>
      <c r="P30" s="47">
        <f t="shared" si="1"/>
        <v>31.073805460750854</v>
      </c>
      <c r="Q30" s="9"/>
    </row>
    <row r="31" spans="1:120" ht="16.5" thickBot="1">
      <c r="A31" s="14" t="s">
        <v>10</v>
      </c>
      <c r="B31" s="23"/>
      <c r="C31" s="22"/>
      <c r="D31" s="15">
        <f>SUM(D5,D13,D16,D20,D22,D24,D26,D29)</f>
        <v>3218996</v>
      </c>
      <c r="E31" s="15">
        <f aca="true" t="shared" si="11" ref="E31:N31">SUM(E5,E13,E16,E20,E22,E24,E26,E29)</f>
        <v>542686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1380367</v>
      </c>
      <c r="J31" s="15">
        <f t="shared" si="11"/>
        <v>0</v>
      </c>
      <c r="K31" s="15">
        <f t="shared" si="11"/>
        <v>32611</v>
      </c>
      <c r="L31" s="15">
        <f t="shared" si="11"/>
        <v>0</v>
      </c>
      <c r="M31" s="15">
        <f t="shared" si="11"/>
        <v>0</v>
      </c>
      <c r="N31" s="15">
        <f t="shared" si="11"/>
        <v>0</v>
      </c>
      <c r="O31" s="15">
        <f t="shared" si="4"/>
        <v>5174660</v>
      </c>
      <c r="P31" s="37">
        <f t="shared" si="1"/>
        <v>2207.6194539249145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89</v>
      </c>
      <c r="N33" s="93"/>
      <c r="O33" s="93"/>
      <c r="P33" s="41">
        <v>2344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1391478</v>
      </c>
      <c r="E5" s="26">
        <f t="shared" si="0"/>
        <v>96706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1488184</v>
      </c>
      <c r="O5" s="32">
        <f aca="true" t="shared" si="2" ref="O5:O30">(N5/O$32)</f>
        <v>666.7491039426524</v>
      </c>
      <c r="P5" s="6"/>
    </row>
    <row r="6" spans="1:16" ht="15">
      <c r="A6" s="12"/>
      <c r="B6" s="44">
        <v>511</v>
      </c>
      <c r="C6" s="20" t="s">
        <v>19</v>
      </c>
      <c r="D6" s="46">
        <v>247624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247624</v>
      </c>
      <c r="O6" s="47">
        <f t="shared" si="2"/>
        <v>110.94265232974911</v>
      </c>
      <c r="P6" s="9"/>
    </row>
    <row r="7" spans="1:16" ht="15">
      <c r="A7" s="12"/>
      <c r="B7" s="44">
        <v>512</v>
      </c>
      <c r="C7" s="20" t="s">
        <v>20</v>
      </c>
      <c r="D7" s="46">
        <v>435222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435222</v>
      </c>
      <c r="O7" s="47">
        <f t="shared" si="2"/>
        <v>194.99193548387098</v>
      </c>
      <c r="P7" s="9"/>
    </row>
    <row r="8" spans="1:16" ht="15">
      <c r="A8" s="12"/>
      <c r="B8" s="44">
        <v>513</v>
      </c>
      <c r="C8" s="20" t="s">
        <v>21</v>
      </c>
      <c r="D8" s="46">
        <v>297832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297832</v>
      </c>
      <c r="O8" s="47">
        <f t="shared" si="2"/>
        <v>133.4372759856631</v>
      </c>
      <c r="P8" s="9"/>
    </row>
    <row r="9" spans="1:16" ht="15">
      <c r="A9" s="12"/>
      <c r="B9" s="44">
        <v>514</v>
      </c>
      <c r="C9" s="20" t="s">
        <v>22</v>
      </c>
      <c r="D9" s="46">
        <v>70685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70685</v>
      </c>
      <c r="O9" s="47">
        <f t="shared" si="2"/>
        <v>31.668906810035843</v>
      </c>
      <c r="P9" s="9"/>
    </row>
    <row r="10" spans="1:16" ht="15">
      <c r="A10" s="12"/>
      <c r="B10" s="44">
        <v>515</v>
      </c>
      <c r="C10" s="20" t="s">
        <v>23</v>
      </c>
      <c r="D10" s="46">
        <v>150459</v>
      </c>
      <c r="E10" s="46">
        <v>96706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247165</v>
      </c>
      <c r="O10" s="47">
        <f t="shared" si="2"/>
        <v>110.73700716845879</v>
      </c>
      <c r="P10" s="9"/>
    </row>
    <row r="11" spans="1:16" ht="15">
      <c r="A11" s="12"/>
      <c r="B11" s="44">
        <v>517</v>
      </c>
      <c r="C11" s="20" t="s">
        <v>24</v>
      </c>
      <c r="D11" s="46">
        <v>189656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189656</v>
      </c>
      <c r="O11" s="47">
        <f t="shared" si="2"/>
        <v>84.97132616487455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1454725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22440</v>
      </c>
      <c r="L12" s="31">
        <f t="shared" si="3"/>
        <v>0</v>
      </c>
      <c r="M12" s="31">
        <f t="shared" si="3"/>
        <v>0</v>
      </c>
      <c r="N12" s="42">
        <f t="shared" si="1"/>
        <v>1477165</v>
      </c>
      <c r="O12" s="43">
        <f t="shared" si="2"/>
        <v>661.8122759856631</v>
      </c>
      <c r="P12" s="10"/>
    </row>
    <row r="13" spans="1:16" ht="15">
      <c r="A13" s="12"/>
      <c r="B13" s="44">
        <v>521</v>
      </c>
      <c r="C13" s="20" t="s">
        <v>26</v>
      </c>
      <c r="D13" s="46">
        <v>1031451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22440</v>
      </c>
      <c r="L13" s="46">
        <v>0</v>
      </c>
      <c r="M13" s="46">
        <v>0</v>
      </c>
      <c r="N13" s="46">
        <f t="shared" si="1"/>
        <v>1053891</v>
      </c>
      <c r="O13" s="47">
        <f t="shared" si="2"/>
        <v>472.1733870967742</v>
      </c>
      <c r="P13" s="9"/>
    </row>
    <row r="14" spans="1:16" ht="15">
      <c r="A14" s="12"/>
      <c r="B14" s="44">
        <v>522</v>
      </c>
      <c r="C14" s="20" t="s">
        <v>27</v>
      </c>
      <c r="D14" s="46">
        <v>423274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423274</v>
      </c>
      <c r="O14" s="47">
        <f t="shared" si="2"/>
        <v>189.63888888888889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1172684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1172684</v>
      </c>
      <c r="O15" s="43">
        <f t="shared" si="2"/>
        <v>525.3960573476703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269027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269027</v>
      </c>
      <c r="O16" s="47">
        <f t="shared" si="2"/>
        <v>120.5318100358423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762166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762166</v>
      </c>
      <c r="O17" s="47">
        <f t="shared" si="2"/>
        <v>341.47222222222223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141491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141491</v>
      </c>
      <c r="O18" s="47">
        <f t="shared" si="2"/>
        <v>63.39202508960574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174594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174594</v>
      </c>
      <c r="O19" s="43">
        <f t="shared" si="2"/>
        <v>78.22311827956989</v>
      </c>
      <c r="P19" s="10"/>
    </row>
    <row r="20" spans="1:16" ht="15">
      <c r="A20" s="12"/>
      <c r="B20" s="44">
        <v>541</v>
      </c>
      <c r="C20" s="20" t="s">
        <v>34</v>
      </c>
      <c r="D20" s="46">
        <v>174594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174594</v>
      </c>
      <c r="O20" s="47">
        <f t="shared" si="2"/>
        <v>78.22311827956989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28638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28638</v>
      </c>
      <c r="O21" s="43">
        <f t="shared" si="2"/>
        <v>12.830645161290322</v>
      </c>
      <c r="P21" s="10"/>
    </row>
    <row r="22" spans="1:16" ht="15">
      <c r="A22" s="13"/>
      <c r="B22" s="45">
        <v>559</v>
      </c>
      <c r="C22" s="21" t="s">
        <v>36</v>
      </c>
      <c r="D22" s="46">
        <v>28638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28638</v>
      </c>
      <c r="O22" s="47">
        <f t="shared" si="2"/>
        <v>12.830645161290322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44172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44172</v>
      </c>
      <c r="O23" s="43">
        <f t="shared" si="2"/>
        <v>19.79032258064516</v>
      </c>
      <c r="P23" s="10"/>
    </row>
    <row r="24" spans="1:16" ht="15">
      <c r="A24" s="12"/>
      <c r="B24" s="44">
        <v>569</v>
      </c>
      <c r="C24" s="20" t="s">
        <v>38</v>
      </c>
      <c r="D24" s="46">
        <v>44172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44172</v>
      </c>
      <c r="O24" s="47">
        <f t="shared" si="2"/>
        <v>19.79032258064516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SUM(D26:D27)</f>
        <v>315962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315962</v>
      </c>
      <c r="O25" s="43">
        <f t="shared" si="2"/>
        <v>141.5600358422939</v>
      </c>
      <c r="P25" s="9"/>
    </row>
    <row r="26" spans="1:16" ht="15">
      <c r="A26" s="12"/>
      <c r="B26" s="44">
        <v>572</v>
      </c>
      <c r="C26" s="20" t="s">
        <v>40</v>
      </c>
      <c r="D26" s="46">
        <v>272631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272631</v>
      </c>
      <c r="O26" s="47">
        <f t="shared" si="2"/>
        <v>122.14650537634408</v>
      </c>
      <c r="P26" s="9"/>
    </row>
    <row r="27" spans="1:16" ht="15">
      <c r="A27" s="12"/>
      <c r="B27" s="44">
        <v>574</v>
      </c>
      <c r="C27" s="20" t="s">
        <v>46</v>
      </c>
      <c r="D27" s="46">
        <v>43331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43331</v>
      </c>
      <c r="O27" s="47">
        <f t="shared" si="2"/>
        <v>19.413530465949822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350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345884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346234</v>
      </c>
      <c r="O28" s="43">
        <f t="shared" si="2"/>
        <v>155.12275985663084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350</v>
      </c>
      <c r="E29" s="46">
        <v>0</v>
      </c>
      <c r="F29" s="46">
        <v>0</v>
      </c>
      <c r="G29" s="46">
        <v>0</v>
      </c>
      <c r="H29" s="46">
        <v>0</v>
      </c>
      <c r="I29" s="46">
        <v>345884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346234</v>
      </c>
      <c r="O29" s="47">
        <f t="shared" si="2"/>
        <v>155.12275985663084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SUM(D5,D12,D15,D19,D21,D23,D25,D28)</f>
        <v>3409919</v>
      </c>
      <c r="E30" s="15">
        <f t="shared" si="10"/>
        <v>96706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1518568</v>
      </c>
      <c r="J30" s="15">
        <f t="shared" si="10"/>
        <v>0</v>
      </c>
      <c r="K30" s="15">
        <f t="shared" si="10"/>
        <v>22440</v>
      </c>
      <c r="L30" s="15">
        <f t="shared" si="10"/>
        <v>0</v>
      </c>
      <c r="M30" s="15">
        <f t="shared" si="10"/>
        <v>0</v>
      </c>
      <c r="N30" s="15">
        <f t="shared" si="1"/>
        <v>5047633</v>
      </c>
      <c r="O30" s="37">
        <f t="shared" si="2"/>
        <v>2261.484318996416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52</v>
      </c>
      <c r="M32" s="93"/>
      <c r="N32" s="93"/>
      <c r="O32" s="41">
        <v>2232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2041162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2041162</v>
      </c>
      <c r="O5" s="32">
        <f aca="true" t="shared" si="2" ref="O5:O30">(N5/O$32)</f>
        <v>928.6451319381256</v>
      </c>
      <c r="P5" s="6"/>
    </row>
    <row r="6" spans="1:16" ht="15">
      <c r="A6" s="12"/>
      <c r="B6" s="44">
        <v>511</v>
      </c>
      <c r="C6" s="20" t="s">
        <v>19</v>
      </c>
      <c r="D6" s="46">
        <v>339643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339643</v>
      </c>
      <c r="O6" s="47">
        <f t="shared" si="2"/>
        <v>154.52365787079162</v>
      </c>
      <c r="P6" s="9"/>
    </row>
    <row r="7" spans="1:16" ht="15">
      <c r="A7" s="12"/>
      <c r="B7" s="44">
        <v>512</v>
      </c>
      <c r="C7" s="20" t="s">
        <v>20</v>
      </c>
      <c r="D7" s="46">
        <v>501771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501771</v>
      </c>
      <c r="O7" s="47">
        <f t="shared" si="2"/>
        <v>228.2852593266606</v>
      </c>
      <c r="P7" s="9"/>
    </row>
    <row r="8" spans="1:16" ht="15">
      <c r="A8" s="12"/>
      <c r="B8" s="44">
        <v>513</v>
      </c>
      <c r="C8" s="20" t="s">
        <v>21</v>
      </c>
      <c r="D8" s="46">
        <v>363190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363190</v>
      </c>
      <c r="O8" s="47">
        <f t="shared" si="2"/>
        <v>165.2365787079163</v>
      </c>
      <c r="P8" s="9"/>
    </row>
    <row r="9" spans="1:16" ht="15">
      <c r="A9" s="12"/>
      <c r="B9" s="44">
        <v>514</v>
      </c>
      <c r="C9" s="20" t="s">
        <v>22</v>
      </c>
      <c r="D9" s="46">
        <v>61159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61159</v>
      </c>
      <c r="O9" s="47">
        <f t="shared" si="2"/>
        <v>27.82484076433121</v>
      </c>
      <c r="P9" s="9"/>
    </row>
    <row r="10" spans="1:16" ht="15">
      <c r="A10" s="12"/>
      <c r="B10" s="44">
        <v>515</v>
      </c>
      <c r="C10" s="20" t="s">
        <v>23</v>
      </c>
      <c r="D10" s="46">
        <v>586485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586485</v>
      </c>
      <c r="O10" s="47">
        <f t="shared" si="2"/>
        <v>266.82666060054595</v>
      </c>
      <c r="P10" s="9"/>
    </row>
    <row r="11" spans="1:16" ht="15">
      <c r="A11" s="12"/>
      <c r="B11" s="44">
        <v>517</v>
      </c>
      <c r="C11" s="20" t="s">
        <v>24</v>
      </c>
      <c r="D11" s="46">
        <v>188914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188914</v>
      </c>
      <c r="O11" s="47">
        <f t="shared" si="2"/>
        <v>85.94813466787988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1609438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39763</v>
      </c>
      <c r="L12" s="31">
        <f t="shared" si="3"/>
        <v>0</v>
      </c>
      <c r="M12" s="31">
        <f t="shared" si="3"/>
        <v>0</v>
      </c>
      <c r="N12" s="42">
        <f t="shared" si="1"/>
        <v>1649201</v>
      </c>
      <c r="O12" s="43">
        <f t="shared" si="2"/>
        <v>750.3189262966333</v>
      </c>
      <c r="P12" s="10"/>
    </row>
    <row r="13" spans="1:16" ht="15">
      <c r="A13" s="12"/>
      <c r="B13" s="44">
        <v>521</v>
      </c>
      <c r="C13" s="20" t="s">
        <v>26</v>
      </c>
      <c r="D13" s="46">
        <v>1127032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39763</v>
      </c>
      <c r="L13" s="46">
        <v>0</v>
      </c>
      <c r="M13" s="46">
        <v>0</v>
      </c>
      <c r="N13" s="46">
        <f t="shared" si="1"/>
        <v>1166795</v>
      </c>
      <c r="O13" s="47">
        <f t="shared" si="2"/>
        <v>530.843949044586</v>
      </c>
      <c r="P13" s="9"/>
    </row>
    <row r="14" spans="1:16" ht="15">
      <c r="A14" s="12"/>
      <c r="B14" s="44">
        <v>522</v>
      </c>
      <c r="C14" s="20" t="s">
        <v>27</v>
      </c>
      <c r="D14" s="46">
        <v>482406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482406</v>
      </c>
      <c r="O14" s="47">
        <f t="shared" si="2"/>
        <v>219.47497725204732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1160453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1160453</v>
      </c>
      <c r="O15" s="43">
        <f t="shared" si="2"/>
        <v>527.9585987261147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269525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269525</v>
      </c>
      <c r="O16" s="47">
        <f t="shared" si="2"/>
        <v>122.622838944495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758519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758519</v>
      </c>
      <c r="O17" s="47">
        <f t="shared" si="2"/>
        <v>345.0950864422202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132409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132409</v>
      </c>
      <c r="O18" s="47">
        <f t="shared" si="2"/>
        <v>60.24067333939946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206926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206926</v>
      </c>
      <c r="O19" s="43">
        <f t="shared" si="2"/>
        <v>94.14285714285714</v>
      </c>
      <c r="P19" s="10"/>
    </row>
    <row r="20" spans="1:16" ht="15">
      <c r="A20" s="12"/>
      <c r="B20" s="44">
        <v>541</v>
      </c>
      <c r="C20" s="20" t="s">
        <v>34</v>
      </c>
      <c r="D20" s="46">
        <v>206926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206926</v>
      </c>
      <c r="O20" s="47">
        <f t="shared" si="2"/>
        <v>94.14285714285714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28084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28084</v>
      </c>
      <c r="O21" s="43">
        <f t="shared" si="2"/>
        <v>12.777070063694268</v>
      </c>
      <c r="P21" s="10"/>
    </row>
    <row r="22" spans="1:16" ht="15">
      <c r="A22" s="13"/>
      <c r="B22" s="45">
        <v>559</v>
      </c>
      <c r="C22" s="21" t="s">
        <v>36</v>
      </c>
      <c r="D22" s="46">
        <v>28084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28084</v>
      </c>
      <c r="O22" s="47">
        <f t="shared" si="2"/>
        <v>12.777070063694268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38890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38890</v>
      </c>
      <c r="O23" s="43">
        <f t="shared" si="2"/>
        <v>17.693357597816195</v>
      </c>
      <c r="P23" s="10"/>
    </row>
    <row r="24" spans="1:16" ht="15">
      <c r="A24" s="12"/>
      <c r="B24" s="44">
        <v>569</v>
      </c>
      <c r="C24" s="20" t="s">
        <v>38</v>
      </c>
      <c r="D24" s="46">
        <v>38890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38890</v>
      </c>
      <c r="O24" s="47">
        <f t="shared" si="2"/>
        <v>17.693357597816195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SUM(D26:D27)</f>
        <v>370715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370715</v>
      </c>
      <c r="O25" s="43">
        <f t="shared" si="2"/>
        <v>168.6601455868972</v>
      </c>
      <c r="P25" s="9"/>
    </row>
    <row r="26" spans="1:16" ht="15">
      <c r="A26" s="12"/>
      <c r="B26" s="44">
        <v>572</v>
      </c>
      <c r="C26" s="20" t="s">
        <v>40</v>
      </c>
      <c r="D26" s="46">
        <v>345252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345252</v>
      </c>
      <c r="O26" s="47">
        <f t="shared" si="2"/>
        <v>157.07552320291174</v>
      </c>
      <c r="P26" s="9"/>
    </row>
    <row r="27" spans="1:16" ht="15">
      <c r="A27" s="12"/>
      <c r="B27" s="44">
        <v>574</v>
      </c>
      <c r="C27" s="20" t="s">
        <v>46</v>
      </c>
      <c r="D27" s="46">
        <v>25463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25463</v>
      </c>
      <c r="O27" s="47">
        <f t="shared" si="2"/>
        <v>11.584622383985442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243000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243000</v>
      </c>
      <c r="O28" s="43">
        <f t="shared" si="2"/>
        <v>110.5550500454959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243000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243000</v>
      </c>
      <c r="O29" s="47">
        <f t="shared" si="2"/>
        <v>110.5550500454959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SUM(D5,D12,D15,D19,D21,D23,D25,D28)</f>
        <v>4295215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1403453</v>
      </c>
      <c r="J30" s="15">
        <f t="shared" si="10"/>
        <v>0</v>
      </c>
      <c r="K30" s="15">
        <f t="shared" si="10"/>
        <v>39763</v>
      </c>
      <c r="L30" s="15">
        <f t="shared" si="10"/>
        <v>0</v>
      </c>
      <c r="M30" s="15">
        <f t="shared" si="10"/>
        <v>0</v>
      </c>
      <c r="N30" s="15">
        <f t="shared" si="1"/>
        <v>5738431</v>
      </c>
      <c r="O30" s="37">
        <f t="shared" si="2"/>
        <v>2610.751137397634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50</v>
      </c>
      <c r="M32" s="93"/>
      <c r="N32" s="93"/>
      <c r="O32" s="41">
        <v>2198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1509267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1509267</v>
      </c>
      <c r="O5" s="32">
        <f aca="true" t="shared" si="2" ref="O5:O30">(N5/O$32)</f>
        <v>699.0583603520148</v>
      </c>
      <c r="P5" s="6"/>
    </row>
    <row r="6" spans="1:16" ht="15">
      <c r="A6" s="12"/>
      <c r="B6" s="44">
        <v>511</v>
      </c>
      <c r="C6" s="20" t="s">
        <v>19</v>
      </c>
      <c r="D6" s="46">
        <v>302999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302999</v>
      </c>
      <c r="O6" s="47">
        <f t="shared" si="2"/>
        <v>140.3422880963409</v>
      </c>
      <c r="P6" s="9"/>
    </row>
    <row r="7" spans="1:16" ht="15">
      <c r="A7" s="12"/>
      <c r="B7" s="44">
        <v>512</v>
      </c>
      <c r="C7" s="20" t="s">
        <v>20</v>
      </c>
      <c r="D7" s="46">
        <v>469822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469822</v>
      </c>
      <c r="O7" s="47">
        <f t="shared" si="2"/>
        <v>217.61093098656787</v>
      </c>
      <c r="P7" s="9"/>
    </row>
    <row r="8" spans="1:16" ht="15">
      <c r="A8" s="12"/>
      <c r="B8" s="44">
        <v>513</v>
      </c>
      <c r="C8" s="20" t="s">
        <v>21</v>
      </c>
      <c r="D8" s="46">
        <v>301907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301907</v>
      </c>
      <c r="O8" s="47">
        <f t="shared" si="2"/>
        <v>139.8364983788791</v>
      </c>
      <c r="P8" s="9"/>
    </row>
    <row r="9" spans="1:16" ht="15">
      <c r="A9" s="12"/>
      <c r="B9" s="44">
        <v>514</v>
      </c>
      <c r="C9" s="20" t="s">
        <v>22</v>
      </c>
      <c r="D9" s="46">
        <v>60352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60352</v>
      </c>
      <c r="O9" s="47">
        <f t="shared" si="2"/>
        <v>27.953682260305698</v>
      </c>
      <c r="P9" s="9"/>
    </row>
    <row r="10" spans="1:16" ht="15">
      <c r="A10" s="12"/>
      <c r="B10" s="44">
        <v>515</v>
      </c>
      <c r="C10" s="20" t="s">
        <v>23</v>
      </c>
      <c r="D10" s="46">
        <v>210752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210752</v>
      </c>
      <c r="O10" s="47">
        <f t="shared" si="2"/>
        <v>97.61556276053729</v>
      </c>
      <c r="P10" s="9"/>
    </row>
    <row r="11" spans="1:16" ht="15">
      <c r="A11" s="12"/>
      <c r="B11" s="44">
        <v>517</v>
      </c>
      <c r="C11" s="20" t="s">
        <v>24</v>
      </c>
      <c r="D11" s="46">
        <v>163435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163435</v>
      </c>
      <c r="O11" s="47">
        <f t="shared" si="2"/>
        <v>75.69939786938397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1732295</v>
      </c>
      <c r="E12" s="31">
        <f t="shared" si="3"/>
        <v>61715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13724</v>
      </c>
      <c r="L12" s="31">
        <f t="shared" si="3"/>
        <v>0</v>
      </c>
      <c r="M12" s="31">
        <f t="shared" si="3"/>
        <v>0</v>
      </c>
      <c r="N12" s="42">
        <f t="shared" si="1"/>
        <v>1807734</v>
      </c>
      <c r="O12" s="43">
        <f t="shared" si="2"/>
        <v>837.3015284854099</v>
      </c>
      <c r="P12" s="10"/>
    </row>
    <row r="13" spans="1:16" ht="15">
      <c r="A13" s="12"/>
      <c r="B13" s="44">
        <v>521</v>
      </c>
      <c r="C13" s="20" t="s">
        <v>26</v>
      </c>
      <c r="D13" s="46">
        <v>1190663</v>
      </c>
      <c r="E13" s="46">
        <v>61715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13724</v>
      </c>
      <c r="L13" s="46">
        <v>0</v>
      </c>
      <c r="M13" s="46">
        <v>0</v>
      </c>
      <c r="N13" s="46">
        <f t="shared" si="1"/>
        <v>1266102</v>
      </c>
      <c r="O13" s="47">
        <f t="shared" si="2"/>
        <v>586.4298286243632</v>
      </c>
      <c r="P13" s="9"/>
    </row>
    <row r="14" spans="1:16" ht="15">
      <c r="A14" s="12"/>
      <c r="B14" s="44">
        <v>522</v>
      </c>
      <c r="C14" s="20" t="s">
        <v>27</v>
      </c>
      <c r="D14" s="46">
        <v>541632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541632</v>
      </c>
      <c r="O14" s="47">
        <f t="shared" si="2"/>
        <v>250.87169986104678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1185648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1185648</v>
      </c>
      <c r="O15" s="43">
        <f t="shared" si="2"/>
        <v>549.1653543307086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269894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269894</v>
      </c>
      <c r="O16" s="47">
        <f t="shared" si="2"/>
        <v>125.00880037054192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804243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804243</v>
      </c>
      <c r="O17" s="47">
        <f t="shared" si="2"/>
        <v>372.5071792496526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111511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111511</v>
      </c>
      <c r="O18" s="47">
        <f t="shared" si="2"/>
        <v>51.649374710514124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249369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249369</v>
      </c>
      <c r="O19" s="43">
        <f t="shared" si="2"/>
        <v>115.50208429828625</v>
      </c>
      <c r="P19" s="10"/>
    </row>
    <row r="20" spans="1:16" ht="15">
      <c r="A20" s="12"/>
      <c r="B20" s="44">
        <v>541</v>
      </c>
      <c r="C20" s="20" t="s">
        <v>34</v>
      </c>
      <c r="D20" s="46">
        <v>249369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249369</v>
      </c>
      <c r="O20" s="47">
        <f t="shared" si="2"/>
        <v>115.50208429828625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33048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33048</v>
      </c>
      <c r="O21" s="43">
        <f t="shared" si="2"/>
        <v>15.307086614173228</v>
      </c>
      <c r="P21" s="10"/>
    </row>
    <row r="22" spans="1:16" ht="15">
      <c r="A22" s="13"/>
      <c r="B22" s="45">
        <v>559</v>
      </c>
      <c r="C22" s="21" t="s">
        <v>36</v>
      </c>
      <c r="D22" s="46">
        <v>33048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33048</v>
      </c>
      <c r="O22" s="47">
        <f t="shared" si="2"/>
        <v>15.307086614173228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0</v>
      </c>
      <c r="E23" s="31">
        <f t="shared" si="7"/>
        <v>42511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42511</v>
      </c>
      <c r="O23" s="43">
        <f t="shared" si="2"/>
        <v>19.690134321445115</v>
      </c>
      <c r="P23" s="10"/>
    </row>
    <row r="24" spans="1:16" ht="15">
      <c r="A24" s="12"/>
      <c r="B24" s="44">
        <v>569</v>
      </c>
      <c r="C24" s="20" t="s">
        <v>38</v>
      </c>
      <c r="D24" s="46">
        <v>0</v>
      </c>
      <c r="E24" s="46">
        <v>42511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42511</v>
      </c>
      <c r="O24" s="47">
        <f t="shared" si="2"/>
        <v>19.690134321445115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SUM(D26:D27)</f>
        <v>189663</v>
      </c>
      <c r="E25" s="31">
        <f t="shared" si="8"/>
        <v>25253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214916</v>
      </c>
      <c r="O25" s="43">
        <f t="shared" si="2"/>
        <v>99.54423344140805</v>
      </c>
      <c r="P25" s="9"/>
    </row>
    <row r="26" spans="1:16" ht="15">
      <c r="A26" s="12"/>
      <c r="B26" s="44">
        <v>572</v>
      </c>
      <c r="C26" s="20" t="s">
        <v>40</v>
      </c>
      <c r="D26" s="46">
        <v>189663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189663</v>
      </c>
      <c r="O26" s="47">
        <f t="shared" si="2"/>
        <v>87.84761463640574</v>
      </c>
      <c r="P26" s="9"/>
    </row>
    <row r="27" spans="1:16" ht="15">
      <c r="A27" s="12"/>
      <c r="B27" s="44">
        <v>574</v>
      </c>
      <c r="C27" s="20" t="s">
        <v>46</v>
      </c>
      <c r="D27" s="46">
        <v>0</v>
      </c>
      <c r="E27" s="46">
        <v>25253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25253</v>
      </c>
      <c r="O27" s="47">
        <f t="shared" si="2"/>
        <v>11.696618805002316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245000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245000</v>
      </c>
      <c r="O28" s="43">
        <f t="shared" si="2"/>
        <v>113.47846225104215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245000</v>
      </c>
      <c r="O29" s="47">
        <f t="shared" si="2"/>
        <v>113.47846225104215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SUM(D5,D12,D15,D19,D21,D23,D25,D28)</f>
        <v>3713642</v>
      </c>
      <c r="E30" s="15">
        <f t="shared" si="10"/>
        <v>129479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1430648</v>
      </c>
      <c r="J30" s="15">
        <f t="shared" si="10"/>
        <v>0</v>
      </c>
      <c r="K30" s="15">
        <f t="shared" si="10"/>
        <v>13724</v>
      </c>
      <c r="L30" s="15">
        <f t="shared" si="10"/>
        <v>0</v>
      </c>
      <c r="M30" s="15">
        <f t="shared" si="10"/>
        <v>0</v>
      </c>
      <c r="N30" s="15">
        <f t="shared" si="1"/>
        <v>5287493</v>
      </c>
      <c r="O30" s="37">
        <f t="shared" si="2"/>
        <v>2449.047244094488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47</v>
      </c>
      <c r="M32" s="93"/>
      <c r="N32" s="93"/>
      <c r="O32" s="41">
        <v>2159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1474559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1474559</v>
      </c>
      <c r="O5" s="32">
        <f aca="true" t="shared" si="2" ref="O5:O30">(N5/O$32)</f>
        <v>614.3995833333333</v>
      </c>
      <c r="P5" s="6"/>
    </row>
    <row r="6" spans="1:16" ht="15">
      <c r="A6" s="12"/>
      <c r="B6" s="44">
        <v>511</v>
      </c>
      <c r="C6" s="20" t="s">
        <v>19</v>
      </c>
      <c r="D6" s="46">
        <v>416615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416615</v>
      </c>
      <c r="O6" s="47">
        <f t="shared" si="2"/>
        <v>173.58958333333334</v>
      </c>
      <c r="P6" s="9"/>
    </row>
    <row r="7" spans="1:16" ht="15">
      <c r="A7" s="12"/>
      <c r="B7" s="44">
        <v>512</v>
      </c>
      <c r="C7" s="20" t="s">
        <v>20</v>
      </c>
      <c r="D7" s="46">
        <v>405495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405495</v>
      </c>
      <c r="O7" s="47">
        <f t="shared" si="2"/>
        <v>168.95625</v>
      </c>
      <c r="P7" s="9"/>
    </row>
    <row r="8" spans="1:16" ht="15">
      <c r="A8" s="12"/>
      <c r="B8" s="44">
        <v>513</v>
      </c>
      <c r="C8" s="20" t="s">
        <v>21</v>
      </c>
      <c r="D8" s="46">
        <v>330298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330298</v>
      </c>
      <c r="O8" s="47">
        <f t="shared" si="2"/>
        <v>137.62416666666667</v>
      </c>
      <c r="P8" s="9"/>
    </row>
    <row r="9" spans="1:16" ht="15">
      <c r="A9" s="12"/>
      <c r="B9" s="44">
        <v>514</v>
      </c>
      <c r="C9" s="20" t="s">
        <v>22</v>
      </c>
      <c r="D9" s="46">
        <v>35921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35921</v>
      </c>
      <c r="O9" s="47">
        <f t="shared" si="2"/>
        <v>14.967083333333333</v>
      </c>
      <c r="P9" s="9"/>
    </row>
    <row r="10" spans="1:16" ht="15">
      <c r="A10" s="12"/>
      <c r="B10" s="44">
        <v>515</v>
      </c>
      <c r="C10" s="20" t="s">
        <v>23</v>
      </c>
      <c r="D10" s="46">
        <v>80368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80368</v>
      </c>
      <c r="O10" s="47">
        <f t="shared" si="2"/>
        <v>33.486666666666665</v>
      </c>
      <c r="P10" s="9"/>
    </row>
    <row r="11" spans="1:16" ht="15">
      <c r="A11" s="12"/>
      <c r="B11" s="44">
        <v>517</v>
      </c>
      <c r="C11" s="20" t="s">
        <v>24</v>
      </c>
      <c r="D11" s="46">
        <v>205862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205862</v>
      </c>
      <c r="O11" s="47">
        <f t="shared" si="2"/>
        <v>85.77583333333334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1727929</v>
      </c>
      <c r="E12" s="31">
        <f t="shared" si="3"/>
        <v>4686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15349</v>
      </c>
      <c r="L12" s="31">
        <f t="shared" si="3"/>
        <v>0</v>
      </c>
      <c r="M12" s="31">
        <f t="shared" si="3"/>
        <v>0</v>
      </c>
      <c r="N12" s="42">
        <f t="shared" si="1"/>
        <v>1747964</v>
      </c>
      <c r="O12" s="43">
        <f t="shared" si="2"/>
        <v>728.3183333333334</v>
      </c>
      <c r="P12" s="10"/>
    </row>
    <row r="13" spans="1:16" ht="15">
      <c r="A13" s="12"/>
      <c r="B13" s="44">
        <v>521</v>
      </c>
      <c r="C13" s="20" t="s">
        <v>26</v>
      </c>
      <c r="D13" s="46">
        <v>1201587</v>
      </c>
      <c r="E13" s="46">
        <v>4686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15349</v>
      </c>
      <c r="L13" s="46">
        <v>0</v>
      </c>
      <c r="M13" s="46">
        <v>0</v>
      </c>
      <c r="N13" s="46">
        <f t="shared" si="1"/>
        <v>1221622</v>
      </c>
      <c r="O13" s="47">
        <f t="shared" si="2"/>
        <v>509.00916666666666</v>
      </c>
      <c r="P13" s="9"/>
    </row>
    <row r="14" spans="1:16" ht="15">
      <c r="A14" s="12"/>
      <c r="B14" s="44">
        <v>522</v>
      </c>
      <c r="C14" s="20" t="s">
        <v>27</v>
      </c>
      <c r="D14" s="46">
        <v>526342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526342</v>
      </c>
      <c r="O14" s="47">
        <f t="shared" si="2"/>
        <v>219.30916666666667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227</v>
      </c>
      <c r="H15" s="31">
        <f t="shared" si="4"/>
        <v>0</v>
      </c>
      <c r="I15" s="31">
        <f t="shared" si="4"/>
        <v>1074628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1074855</v>
      </c>
      <c r="O15" s="43">
        <f t="shared" si="2"/>
        <v>447.85625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282322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282322</v>
      </c>
      <c r="O16" s="47">
        <f t="shared" si="2"/>
        <v>117.63416666666667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711580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711580</v>
      </c>
      <c r="O17" s="47">
        <f t="shared" si="2"/>
        <v>296.4916666666667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80726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80726</v>
      </c>
      <c r="O18" s="47">
        <f t="shared" si="2"/>
        <v>33.63583333333333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0</v>
      </c>
      <c r="F19" s="46">
        <v>0</v>
      </c>
      <c r="G19" s="46">
        <v>227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227</v>
      </c>
      <c r="O19" s="47">
        <f t="shared" si="2"/>
        <v>0.09458333333333334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241052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241052</v>
      </c>
      <c r="O20" s="43">
        <f t="shared" si="2"/>
        <v>100.43833333333333</v>
      </c>
      <c r="P20" s="10"/>
    </row>
    <row r="21" spans="1:16" ht="15">
      <c r="A21" s="12"/>
      <c r="B21" s="44">
        <v>541</v>
      </c>
      <c r="C21" s="20" t="s">
        <v>34</v>
      </c>
      <c r="D21" s="46">
        <v>241052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241052</v>
      </c>
      <c r="O21" s="47">
        <f t="shared" si="2"/>
        <v>100.43833333333333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30175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30175</v>
      </c>
      <c r="O22" s="43">
        <f t="shared" si="2"/>
        <v>12.572916666666666</v>
      </c>
      <c r="P22" s="10"/>
    </row>
    <row r="23" spans="1:16" ht="15">
      <c r="A23" s="13"/>
      <c r="B23" s="45">
        <v>559</v>
      </c>
      <c r="C23" s="21" t="s">
        <v>36</v>
      </c>
      <c r="D23" s="46">
        <v>30175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30175</v>
      </c>
      <c r="O23" s="47">
        <f t="shared" si="2"/>
        <v>12.572916666666666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41230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41230</v>
      </c>
      <c r="O24" s="43">
        <f t="shared" si="2"/>
        <v>17.179166666666667</v>
      </c>
      <c r="P24" s="10"/>
    </row>
    <row r="25" spans="1:16" ht="15">
      <c r="A25" s="12"/>
      <c r="B25" s="44">
        <v>569</v>
      </c>
      <c r="C25" s="20" t="s">
        <v>38</v>
      </c>
      <c r="D25" s="46">
        <v>0</v>
      </c>
      <c r="E25" s="46">
        <v>41230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41230</v>
      </c>
      <c r="O25" s="47">
        <f t="shared" si="2"/>
        <v>17.179166666666667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270049</v>
      </c>
      <c r="E26" s="31">
        <f t="shared" si="8"/>
        <v>38142</v>
      </c>
      <c r="F26" s="31">
        <f t="shared" si="8"/>
        <v>0</v>
      </c>
      <c r="G26" s="31">
        <f t="shared" si="8"/>
        <v>46718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354909</v>
      </c>
      <c r="O26" s="43">
        <f t="shared" si="2"/>
        <v>147.87875</v>
      </c>
      <c r="P26" s="9"/>
    </row>
    <row r="27" spans="1:16" ht="15">
      <c r="A27" s="12"/>
      <c r="B27" s="44">
        <v>572</v>
      </c>
      <c r="C27" s="20" t="s">
        <v>40</v>
      </c>
      <c r="D27" s="46">
        <v>270049</v>
      </c>
      <c r="E27" s="46">
        <v>38142</v>
      </c>
      <c r="F27" s="46">
        <v>0</v>
      </c>
      <c r="G27" s="46">
        <v>46718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354909</v>
      </c>
      <c r="O27" s="47">
        <f t="shared" si="2"/>
        <v>147.87875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12700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155000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167700</v>
      </c>
      <c r="O28" s="43">
        <f t="shared" si="2"/>
        <v>69.875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12700</v>
      </c>
      <c r="E29" s="46">
        <v>0</v>
      </c>
      <c r="F29" s="46">
        <v>0</v>
      </c>
      <c r="G29" s="46">
        <v>0</v>
      </c>
      <c r="H29" s="46">
        <v>0</v>
      </c>
      <c r="I29" s="46">
        <v>155000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167700</v>
      </c>
      <c r="O29" s="47">
        <f t="shared" si="2"/>
        <v>69.875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SUM(D5,D12,D15,D20,D22,D24,D26,D28)</f>
        <v>3756464</v>
      </c>
      <c r="E30" s="15">
        <f t="shared" si="10"/>
        <v>84058</v>
      </c>
      <c r="F30" s="15">
        <f t="shared" si="10"/>
        <v>0</v>
      </c>
      <c r="G30" s="15">
        <f t="shared" si="10"/>
        <v>46945</v>
      </c>
      <c r="H30" s="15">
        <f t="shared" si="10"/>
        <v>0</v>
      </c>
      <c r="I30" s="15">
        <f t="shared" si="10"/>
        <v>1229628</v>
      </c>
      <c r="J30" s="15">
        <f t="shared" si="10"/>
        <v>0</v>
      </c>
      <c r="K30" s="15">
        <f t="shared" si="10"/>
        <v>15349</v>
      </c>
      <c r="L30" s="15">
        <f t="shared" si="10"/>
        <v>0</v>
      </c>
      <c r="M30" s="15">
        <f t="shared" si="10"/>
        <v>0</v>
      </c>
      <c r="N30" s="15">
        <f t="shared" si="1"/>
        <v>5132444</v>
      </c>
      <c r="O30" s="37">
        <f t="shared" si="2"/>
        <v>2138.5183333333334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2400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1698800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57978</v>
      </c>
      <c r="N5" s="27">
        <f aca="true" t="shared" si="1" ref="N5:N30">SUM(D5:M5)</f>
        <v>1756778</v>
      </c>
      <c r="O5" s="32">
        <f aca="true" t="shared" si="2" ref="O5:O30">(N5/O$32)</f>
        <v>704.6843160850381</v>
      </c>
      <c r="P5" s="6"/>
    </row>
    <row r="6" spans="1:16" ht="15">
      <c r="A6" s="12"/>
      <c r="B6" s="44">
        <v>511</v>
      </c>
      <c r="C6" s="20" t="s">
        <v>19</v>
      </c>
      <c r="D6" s="46">
        <v>402889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402889</v>
      </c>
      <c r="O6" s="47">
        <f t="shared" si="2"/>
        <v>161.60810268752508</v>
      </c>
      <c r="P6" s="9"/>
    </row>
    <row r="7" spans="1:16" ht="15">
      <c r="A7" s="12"/>
      <c r="B7" s="44">
        <v>512</v>
      </c>
      <c r="C7" s="20" t="s">
        <v>20</v>
      </c>
      <c r="D7" s="46">
        <v>445018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445018</v>
      </c>
      <c r="O7" s="47">
        <f t="shared" si="2"/>
        <v>178.5070196550341</v>
      </c>
      <c r="P7" s="9"/>
    </row>
    <row r="8" spans="1:16" ht="15">
      <c r="A8" s="12"/>
      <c r="B8" s="44">
        <v>513</v>
      </c>
      <c r="C8" s="20" t="s">
        <v>21</v>
      </c>
      <c r="D8" s="46">
        <v>313404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313404</v>
      </c>
      <c r="O8" s="47">
        <f t="shared" si="2"/>
        <v>125.71359807460891</v>
      </c>
      <c r="P8" s="9"/>
    </row>
    <row r="9" spans="1:16" ht="15">
      <c r="A9" s="12"/>
      <c r="B9" s="44">
        <v>514</v>
      </c>
      <c r="C9" s="20" t="s">
        <v>22</v>
      </c>
      <c r="D9" s="46">
        <v>51246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51246</v>
      </c>
      <c r="O9" s="47">
        <f t="shared" si="2"/>
        <v>20.555956678700362</v>
      </c>
      <c r="P9" s="9"/>
    </row>
    <row r="10" spans="1:16" ht="15">
      <c r="A10" s="12"/>
      <c r="B10" s="44">
        <v>515</v>
      </c>
      <c r="C10" s="20" t="s">
        <v>23</v>
      </c>
      <c r="D10" s="46">
        <v>117624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57978</v>
      </c>
      <c r="N10" s="46">
        <f t="shared" si="1"/>
        <v>175602</v>
      </c>
      <c r="O10" s="47">
        <f t="shared" si="2"/>
        <v>70.43802647412755</v>
      </c>
      <c r="P10" s="9"/>
    </row>
    <row r="11" spans="1:16" ht="15">
      <c r="A11" s="12"/>
      <c r="B11" s="44">
        <v>517</v>
      </c>
      <c r="C11" s="20" t="s">
        <v>24</v>
      </c>
      <c r="D11" s="46">
        <v>368619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368619</v>
      </c>
      <c r="O11" s="47">
        <f t="shared" si="2"/>
        <v>147.8616125150421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1524118</v>
      </c>
      <c r="E12" s="31">
        <f t="shared" si="3"/>
        <v>16199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1540317</v>
      </c>
      <c r="O12" s="43">
        <f t="shared" si="2"/>
        <v>617.8567990373044</v>
      </c>
      <c r="P12" s="10"/>
    </row>
    <row r="13" spans="1:16" ht="15">
      <c r="A13" s="12"/>
      <c r="B13" s="44">
        <v>521</v>
      </c>
      <c r="C13" s="20" t="s">
        <v>26</v>
      </c>
      <c r="D13" s="46">
        <v>1096361</v>
      </c>
      <c r="E13" s="46">
        <v>16199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1112560</v>
      </c>
      <c r="O13" s="47">
        <f t="shared" si="2"/>
        <v>446.27356598475734</v>
      </c>
      <c r="P13" s="9"/>
    </row>
    <row r="14" spans="1:16" ht="15">
      <c r="A14" s="12"/>
      <c r="B14" s="44">
        <v>522</v>
      </c>
      <c r="C14" s="20" t="s">
        <v>27</v>
      </c>
      <c r="D14" s="46">
        <v>427757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427757</v>
      </c>
      <c r="O14" s="47">
        <f t="shared" si="2"/>
        <v>171.58323305254714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955680</v>
      </c>
      <c r="H15" s="31">
        <f t="shared" si="4"/>
        <v>0</v>
      </c>
      <c r="I15" s="31">
        <f t="shared" si="4"/>
        <v>1206414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2162094</v>
      </c>
      <c r="O15" s="43">
        <f t="shared" si="2"/>
        <v>867.265944645006</v>
      </c>
      <c r="P15" s="10"/>
    </row>
    <row r="16" spans="1:16" ht="15">
      <c r="A16" s="12"/>
      <c r="B16" s="44">
        <v>533</v>
      </c>
      <c r="C16" s="20" t="s">
        <v>54</v>
      </c>
      <c r="D16" s="46">
        <v>0</v>
      </c>
      <c r="E16" s="46">
        <v>0</v>
      </c>
      <c r="F16" s="46">
        <v>0</v>
      </c>
      <c r="G16" s="46">
        <v>955605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955605</v>
      </c>
      <c r="O16" s="47">
        <f t="shared" si="2"/>
        <v>383.3152827918171</v>
      </c>
      <c r="P16" s="9"/>
    </row>
    <row r="17" spans="1:16" ht="15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264472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264472</v>
      </c>
      <c r="O17" s="47">
        <f t="shared" si="2"/>
        <v>106.08584035298837</v>
      </c>
      <c r="P17" s="9"/>
    </row>
    <row r="18" spans="1:16" ht="15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806020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806020</v>
      </c>
      <c r="O18" s="47">
        <f t="shared" si="2"/>
        <v>323.31327717609304</v>
      </c>
      <c r="P18" s="9"/>
    </row>
    <row r="19" spans="1:16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135922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135922</v>
      </c>
      <c r="O19" s="47">
        <f t="shared" si="2"/>
        <v>54.52146008824709</v>
      </c>
      <c r="P19" s="9"/>
    </row>
    <row r="20" spans="1:16" ht="15">
      <c r="A20" s="12"/>
      <c r="B20" s="44">
        <v>539</v>
      </c>
      <c r="C20" s="20" t="s">
        <v>32</v>
      </c>
      <c r="D20" s="46">
        <v>0</v>
      </c>
      <c r="E20" s="46">
        <v>0</v>
      </c>
      <c r="F20" s="46">
        <v>0</v>
      </c>
      <c r="G20" s="46">
        <v>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</v>
      </c>
      <c r="O20" s="47">
        <f t="shared" si="2"/>
        <v>0.030084235860409144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254191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254191</v>
      </c>
      <c r="O21" s="43">
        <f t="shared" si="2"/>
        <v>101.96189330124348</v>
      </c>
      <c r="P21" s="10"/>
    </row>
    <row r="22" spans="1:16" ht="15">
      <c r="A22" s="12"/>
      <c r="B22" s="44">
        <v>541</v>
      </c>
      <c r="C22" s="20" t="s">
        <v>34</v>
      </c>
      <c r="D22" s="46">
        <v>254191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254191</v>
      </c>
      <c r="O22" s="47">
        <f t="shared" si="2"/>
        <v>101.96189330124348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54423</v>
      </c>
      <c r="E23" s="31">
        <f t="shared" si="6"/>
        <v>21195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75618</v>
      </c>
      <c r="O23" s="43">
        <f t="shared" si="2"/>
        <v>30.332129963898918</v>
      </c>
      <c r="P23" s="10"/>
    </row>
    <row r="24" spans="1:16" ht="15">
      <c r="A24" s="12"/>
      <c r="B24" s="44">
        <v>569</v>
      </c>
      <c r="C24" s="20" t="s">
        <v>38</v>
      </c>
      <c r="D24" s="46">
        <v>54423</v>
      </c>
      <c r="E24" s="46">
        <v>21195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75618</v>
      </c>
      <c r="O24" s="47">
        <f t="shared" si="2"/>
        <v>30.332129963898918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320252</v>
      </c>
      <c r="E25" s="31">
        <f t="shared" si="7"/>
        <v>66871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387123</v>
      </c>
      <c r="O25" s="43">
        <f t="shared" si="2"/>
        <v>155.28399518652228</v>
      </c>
      <c r="P25" s="9"/>
    </row>
    <row r="26" spans="1:16" ht="15">
      <c r="A26" s="12"/>
      <c r="B26" s="44">
        <v>572</v>
      </c>
      <c r="C26" s="20" t="s">
        <v>40</v>
      </c>
      <c r="D26" s="46">
        <v>320252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320252</v>
      </c>
      <c r="O26" s="47">
        <f t="shared" si="2"/>
        <v>128.46048937023667</v>
      </c>
      <c r="P26" s="9"/>
    </row>
    <row r="27" spans="1:16" ht="15">
      <c r="A27" s="12"/>
      <c r="B27" s="44">
        <v>574</v>
      </c>
      <c r="C27" s="20" t="s">
        <v>46</v>
      </c>
      <c r="D27" s="46">
        <v>0</v>
      </c>
      <c r="E27" s="46">
        <v>66871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66871</v>
      </c>
      <c r="O27" s="47">
        <f t="shared" si="2"/>
        <v>26.8235058162856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7000</v>
      </c>
      <c r="E28" s="31">
        <f t="shared" si="8"/>
        <v>571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281000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288571</v>
      </c>
      <c r="O28" s="43">
        <f t="shared" si="2"/>
        <v>115.75250701965503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7000</v>
      </c>
      <c r="E29" s="46">
        <v>571</v>
      </c>
      <c r="F29" s="46">
        <v>0</v>
      </c>
      <c r="G29" s="46">
        <v>0</v>
      </c>
      <c r="H29" s="46">
        <v>0</v>
      </c>
      <c r="I29" s="46">
        <v>281000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288571</v>
      </c>
      <c r="O29" s="47">
        <f t="shared" si="2"/>
        <v>115.75250701965503</v>
      </c>
      <c r="P29" s="9"/>
    </row>
    <row r="30" spans="1:119" ht="16.5" thickBot="1">
      <c r="A30" s="14" t="s">
        <v>10</v>
      </c>
      <c r="B30" s="23"/>
      <c r="C30" s="22"/>
      <c r="D30" s="15">
        <f>SUM(D5,D12,D15,D21,D23,D25,D28)</f>
        <v>3858784</v>
      </c>
      <c r="E30" s="15">
        <f aca="true" t="shared" si="9" ref="E30:M30">SUM(E5,E12,E15,E21,E23,E25,E28)</f>
        <v>104836</v>
      </c>
      <c r="F30" s="15">
        <f t="shared" si="9"/>
        <v>0</v>
      </c>
      <c r="G30" s="15">
        <f t="shared" si="9"/>
        <v>955680</v>
      </c>
      <c r="H30" s="15">
        <f t="shared" si="9"/>
        <v>0</v>
      </c>
      <c r="I30" s="15">
        <f t="shared" si="9"/>
        <v>1487414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57978</v>
      </c>
      <c r="N30" s="15">
        <f t="shared" si="1"/>
        <v>6464692</v>
      </c>
      <c r="O30" s="37">
        <f t="shared" si="2"/>
        <v>2593.137585238668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55</v>
      </c>
      <c r="M32" s="93"/>
      <c r="N32" s="93"/>
      <c r="O32" s="41">
        <v>2493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1406607</v>
      </c>
      <c r="E5" s="26">
        <f t="shared" si="0"/>
        <v>65853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1472460</v>
      </c>
      <c r="O5" s="32">
        <f aca="true" t="shared" si="2" ref="O5:O33">(N5/O$35)</f>
        <v>579.9369830641986</v>
      </c>
      <c r="P5" s="6"/>
    </row>
    <row r="6" spans="1:16" ht="15">
      <c r="A6" s="12"/>
      <c r="B6" s="44">
        <v>511</v>
      </c>
      <c r="C6" s="20" t="s">
        <v>19</v>
      </c>
      <c r="D6" s="46">
        <v>359173</v>
      </c>
      <c r="E6" s="46">
        <v>6952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366125</v>
      </c>
      <c r="O6" s="47">
        <f t="shared" si="2"/>
        <v>144.2004726270185</v>
      </c>
      <c r="P6" s="9"/>
    </row>
    <row r="7" spans="1:16" ht="15">
      <c r="A7" s="12"/>
      <c r="B7" s="44">
        <v>512</v>
      </c>
      <c r="C7" s="20" t="s">
        <v>20</v>
      </c>
      <c r="D7" s="46">
        <v>390246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390246</v>
      </c>
      <c r="O7" s="47">
        <f t="shared" si="2"/>
        <v>153.7006695549429</v>
      </c>
      <c r="P7" s="9"/>
    </row>
    <row r="8" spans="1:16" ht="15">
      <c r="A8" s="12"/>
      <c r="B8" s="44">
        <v>513</v>
      </c>
      <c r="C8" s="20" t="s">
        <v>21</v>
      </c>
      <c r="D8" s="46">
        <v>305594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305594</v>
      </c>
      <c r="O8" s="47">
        <f t="shared" si="2"/>
        <v>120.35998424576604</v>
      </c>
      <c r="P8" s="9"/>
    </row>
    <row r="9" spans="1:16" ht="15">
      <c r="A9" s="12"/>
      <c r="B9" s="44">
        <v>514</v>
      </c>
      <c r="C9" s="20" t="s">
        <v>22</v>
      </c>
      <c r="D9" s="46">
        <v>52024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52024</v>
      </c>
      <c r="O9" s="47">
        <f t="shared" si="2"/>
        <v>20.489956675856636</v>
      </c>
      <c r="P9" s="9"/>
    </row>
    <row r="10" spans="1:16" ht="15">
      <c r="A10" s="12"/>
      <c r="B10" s="44">
        <v>515</v>
      </c>
      <c r="C10" s="20" t="s">
        <v>23</v>
      </c>
      <c r="D10" s="46">
        <v>143682</v>
      </c>
      <c r="E10" s="46">
        <v>58901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202583</v>
      </c>
      <c r="O10" s="47">
        <f t="shared" si="2"/>
        <v>79.78849940921623</v>
      </c>
      <c r="P10" s="9"/>
    </row>
    <row r="11" spans="1:16" ht="15">
      <c r="A11" s="12"/>
      <c r="B11" s="44">
        <v>517</v>
      </c>
      <c r="C11" s="20" t="s">
        <v>24</v>
      </c>
      <c r="D11" s="46">
        <v>155888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155888</v>
      </c>
      <c r="O11" s="47">
        <f t="shared" si="2"/>
        <v>61.397400551398185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1449082</v>
      </c>
      <c r="E12" s="31">
        <f t="shared" si="3"/>
        <v>33690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30017</v>
      </c>
      <c r="L12" s="31">
        <f t="shared" si="3"/>
        <v>0</v>
      </c>
      <c r="M12" s="31">
        <f t="shared" si="3"/>
        <v>0</v>
      </c>
      <c r="N12" s="42">
        <f t="shared" si="1"/>
        <v>1512789</v>
      </c>
      <c r="O12" s="43">
        <f t="shared" si="2"/>
        <v>595.8207955888145</v>
      </c>
      <c r="P12" s="10"/>
    </row>
    <row r="13" spans="1:16" ht="15">
      <c r="A13" s="12"/>
      <c r="B13" s="44">
        <v>521</v>
      </c>
      <c r="C13" s="20" t="s">
        <v>26</v>
      </c>
      <c r="D13" s="46">
        <v>1085670</v>
      </c>
      <c r="E13" s="46">
        <v>33690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30017</v>
      </c>
      <c r="L13" s="46">
        <v>0</v>
      </c>
      <c r="M13" s="46">
        <v>0</v>
      </c>
      <c r="N13" s="46">
        <f t="shared" si="1"/>
        <v>1149377</v>
      </c>
      <c r="O13" s="47">
        <f t="shared" si="2"/>
        <v>452.6888538794801</v>
      </c>
      <c r="P13" s="9"/>
    </row>
    <row r="14" spans="1:16" ht="15">
      <c r="A14" s="12"/>
      <c r="B14" s="44">
        <v>522</v>
      </c>
      <c r="C14" s="20" t="s">
        <v>27</v>
      </c>
      <c r="D14" s="46">
        <v>363412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363412</v>
      </c>
      <c r="O14" s="47">
        <f t="shared" si="2"/>
        <v>143.13194170933437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718939</v>
      </c>
      <c r="H15" s="31">
        <f t="shared" si="4"/>
        <v>0</v>
      </c>
      <c r="I15" s="31">
        <f t="shared" si="4"/>
        <v>1001731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1720670</v>
      </c>
      <c r="O15" s="43">
        <f t="shared" si="2"/>
        <v>677.6959432847577</v>
      </c>
      <c r="P15" s="10"/>
    </row>
    <row r="16" spans="1:16" ht="15">
      <c r="A16" s="12"/>
      <c r="B16" s="44">
        <v>533</v>
      </c>
      <c r="C16" s="20" t="s">
        <v>54</v>
      </c>
      <c r="D16" s="46">
        <v>0</v>
      </c>
      <c r="E16" s="46">
        <v>0</v>
      </c>
      <c r="F16" s="46">
        <v>0</v>
      </c>
      <c r="G16" s="46">
        <v>718819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718819</v>
      </c>
      <c r="O16" s="47">
        <f t="shared" si="2"/>
        <v>283.11106734935015</v>
      </c>
      <c r="P16" s="9"/>
    </row>
    <row r="17" spans="1:16" ht="15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257379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257379</v>
      </c>
      <c r="O17" s="47">
        <f t="shared" si="2"/>
        <v>101.37022449783379</v>
      </c>
      <c r="P17" s="9"/>
    </row>
    <row r="18" spans="1:16" ht="15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569207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569207</v>
      </c>
      <c r="O18" s="47">
        <f t="shared" si="2"/>
        <v>224.18550610476566</v>
      </c>
      <c r="P18" s="9"/>
    </row>
    <row r="19" spans="1:16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175145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175145</v>
      </c>
      <c r="O19" s="47">
        <f t="shared" si="2"/>
        <v>68.98188263095707</v>
      </c>
      <c r="P19" s="9"/>
    </row>
    <row r="20" spans="1:16" ht="15">
      <c r="A20" s="12"/>
      <c r="B20" s="44">
        <v>539</v>
      </c>
      <c r="C20" s="20" t="s">
        <v>32</v>
      </c>
      <c r="D20" s="46">
        <v>0</v>
      </c>
      <c r="E20" s="46">
        <v>0</v>
      </c>
      <c r="F20" s="46">
        <v>0</v>
      </c>
      <c r="G20" s="46">
        <v>120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120</v>
      </c>
      <c r="O20" s="47">
        <f t="shared" si="2"/>
        <v>0.04726270185112249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340486</v>
      </c>
      <c r="E21" s="31">
        <f t="shared" si="5"/>
        <v>0</v>
      </c>
      <c r="F21" s="31">
        <f t="shared" si="5"/>
        <v>0</v>
      </c>
      <c r="G21" s="31">
        <f t="shared" si="5"/>
        <v>166240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506726</v>
      </c>
      <c r="O21" s="43">
        <f t="shared" si="2"/>
        <v>199.57699881843246</v>
      </c>
      <c r="P21" s="10"/>
    </row>
    <row r="22" spans="1:16" ht="15">
      <c r="A22" s="12"/>
      <c r="B22" s="44">
        <v>541</v>
      </c>
      <c r="C22" s="20" t="s">
        <v>34</v>
      </c>
      <c r="D22" s="46">
        <v>340486</v>
      </c>
      <c r="E22" s="46">
        <v>0</v>
      </c>
      <c r="F22" s="46">
        <v>0</v>
      </c>
      <c r="G22" s="46">
        <v>166240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506726</v>
      </c>
      <c r="O22" s="47">
        <f t="shared" si="2"/>
        <v>199.57699881843246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SUM(D24:D24)</f>
        <v>67641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67641</v>
      </c>
      <c r="O23" s="43">
        <f t="shared" si="2"/>
        <v>26.64080346593147</v>
      </c>
      <c r="P23" s="10"/>
    </row>
    <row r="24" spans="1:16" ht="15">
      <c r="A24" s="13"/>
      <c r="B24" s="45">
        <v>559</v>
      </c>
      <c r="C24" s="21" t="s">
        <v>36</v>
      </c>
      <c r="D24" s="46">
        <v>67641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67641</v>
      </c>
      <c r="O24" s="47">
        <f t="shared" si="2"/>
        <v>26.64080346593147</v>
      </c>
      <c r="P24" s="9"/>
    </row>
    <row r="25" spans="1:16" ht="15.75">
      <c r="A25" s="28" t="s">
        <v>37</v>
      </c>
      <c r="B25" s="29"/>
      <c r="C25" s="30"/>
      <c r="D25" s="31">
        <f aca="true" t="shared" si="7" ref="D25:M25">SUM(D26:D26)</f>
        <v>0</v>
      </c>
      <c r="E25" s="31">
        <f t="shared" si="7"/>
        <v>49148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49148</v>
      </c>
      <c r="O25" s="43">
        <f t="shared" si="2"/>
        <v>19.357227254824735</v>
      </c>
      <c r="P25" s="10"/>
    </row>
    <row r="26" spans="1:16" ht="15">
      <c r="A26" s="12"/>
      <c r="B26" s="44">
        <v>569</v>
      </c>
      <c r="C26" s="20" t="s">
        <v>38</v>
      </c>
      <c r="D26" s="46">
        <v>0</v>
      </c>
      <c r="E26" s="46">
        <v>49148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49148</v>
      </c>
      <c r="O26" s="47">
        <f t="shared" si="2"/>
        <v>19.357227254824735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209805</v>
      </c>
      <c r="E27" s="31">
        <f t="shared" si="8"/>
        <v>59934</v>
      </c>
      <c r="F27" s="31">
        <f t="shared" si="8"/>
        <v>0</v>
      </c>
      <c r="G27" s="31">
        <f t="shared" si="8"/>
        <v>12675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282414</v>
      </c>
      <c r="O27" s="43">
        <f t="shared" si="2"/>
        <v>111.23040567152422</v>
      </c>
      <c r="P27" s="9"/>
    </row>
    <row r="28" spans="1:16" ht="15">
      <c r="A28" s="12"/>
      <c r="B28" s="44">
        <v>572</v>
      </c>
      <c r="C28" s="20" t="s">
        <v>40</v>
      </c>
      <c r="D28" s="46">
        <v>209805</v>
      </c>
      <c r="E28" s="46">
        <v>2600</v>
      </c>
      <c r="F28" s="46">
        <v>0</v>
      </c>
      <c r="G28" s="46">
        <v>12675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225080</v>
      </c>
      <c r="O28" s="47">
        <f t="shared" si="2"/>
        <v>88.64907443875542</v>
      </c>
      <c r="P28" s="9"/>
    </row>
    <row r="29" spans="1:16" ht="15">
      <c r="A29" s="12"/>
      <c r="B29" s="44">
        <v>574</v>
      </c>
      <c r="C29" s="20" t="s">
        <v>46</v>
      </c>
      <c r="D29" s="46">
        <v>0</v>
      </c>
      <c r="E29" s="46">
        <v>57334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57334</v>
      </c>
      <c r="O29" s="47">
        <f t="shared" si="2"/>
        <v>22.581331232768807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SUM(D31:D32)</f>
        <v>249507</v>
      </c>
      <c r="E30" s="31">
        <f t="shared" si="9"/>
        <v>170131</v>
      </c>
      <c r="F30" s="31">
        <f t="shared" si="9"/>
        <v>0</v>
      </c>
      <c r="G30" s="31">
        <f t="shared" si="9"/>
        <v>122000</v>
      </c>
      <c r="H30" s="31">
        <f t="shared" si="9"/>
        <v>0</v>
      </c>
      <c r="I30" s="31">
        <f t="shared" si="9"/>
        <v>705452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1247090</v>
      </c>
      <c r="O30" s="43">
        <f t="shared" si="2"/>
        <v>491.1736904293029</v>
      </c>
      <c r="P30" s="9"/>
    </row>
    <row r="31" spans="1:16" ht="15">
      <c r="A31" s="12"/>
      <c r="B31" s="44">
        <v>581</v>
      </c>
      <c r="C31" s="20" t="s">
        <v>41</v>
      </c>
      <c r="D31" s="46">
        <v>249507</v>
      </c>
      <c r="E31" s="46">
        <v>170131</v>
      </c>
      <c r="F31" s="46">
        <v>0</v>
      </c>
      <c r="G31" s="46">
        <v>122000</v>
      </c>
      <c r="H31" s="46">
        <v>0</v>
      </c>
      <c r="I31" s="46">
        <v>699775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1241413</v>
      </c>
      <c r="O31" s="47">
        <f t="shared" si="2"/>
        <v>488.937770775896</v>
      </c>
      <c r="P31" s="9"/>
    </row>
    <row r="32" spans="1:16" ht="15.75" thickBot="1">
      <c r="A32" s="12"/>
      <c r="B32" s="44">
        <v>590</v>
      </c>
      <c r="C32" s="20" t="s">
        <v>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5677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5677</v>
      </c>
      <c r="O32" s="47">
        <f t="shared" si="2"/>
        <v>2.235919653406853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0" ref="D33:M33">SUM(D5,D12,D15,D21,D23,D25,D27,D30)</f>
        <v>3723128</v>
      </c>
      <c r="E33" s="15">
        <f t="shared" si="10"/>
        <v>378756</v>
      </c>
      <c r="F33" s="15">
        <f t="shared" si="10"/>
        <v>0</v>
      </c>
      <c r="G33" s="15">
        <f t="shared" si="10"/>
        <v>1019854</v>
      </c>
      <c r="H33" s="15">
        <f t="shared" si="10"/>
        <v>0</v>
      </c>
      <c r="I33" s="15">
        <f t="shared" si="10"/>
        <v>1707183</v>
      </c>
      <c r="J33" s="15">
        <f t="shared" si="10"/>
        <v>0</v>
      </c>
      <c r="K33" s="15">
        <f t="shared" si="10"/>
        <v>30017</v>
      </c>
      <c r="L33" s="15">
        <f t="shared" si="10"/>
        <v>0</v>
      </c>
      <c r="M33" s="15">
        <f t="shared" si="10"/>
        <v>0</v>
      </c>
      <c r="N33" s="15">
        <f t="shared" si="1"/>
        <v>6858938</v>
      </c>
      <c r="O33" s="37">
        <f t="shared" si="2"/>
        <v>2701.4328475777866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70</v>
      </c>
      <c r="M35" s="93"/>
      <c r="N35" s="93"/>
      <c r="O35" s="41">
        <v>2539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1379542</v>
      </c>
      <c r="E5" s="26">
        <f t="shared" si="0"/>
        <v>666889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122549</v>
      </c>
      <c r="L5" s="26">
        <f t="shared" si="0"/>
        <v>0</v>
      </c>
      <c r="M5" s="26">
        <f t="shared" si="0"/>
        <v>0</v>
      </c>
      <c r="N5" s="27">
        <f>SUM(D5:M5)</f>
        <v>2168980</v>
      </c>
      <c r="O5" s="32">
        <f aca="true" t="shared" si="1" ref="O5:O29">(N5/O$31)</f>
        <v>922.5776265418971</v>
      </c>
      <c r="P5" s="6"/>
    </row>
    <row r="6" spans="1:16" ht="15">
      <c r="A6" s="12"/>
      <c r="B6" s="44">
        <v>511</v>
      </c>
      <c r="C6" s="20" t="s">
        <v>19</v>
      </c>
      <c r="D6" s="46">
        <v>326218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326218</v>
      </c>
      <c r="O6" s="47">
        <f t="shared" si="1"/>
        <v>138.75712462781794</v>
      </c>
      <c r="P6" s="9"/>
    </row>
    <row r="7" spans="1:16" ht="15">
      <c r="A7" s="12"/>
      <c r="B7" s="44">
        <v>512</v>
      </c>
      <c r="C7" s="20" t="s">
        <v>20</v>
      </c>
      <c r="D7" s="46">
        <v>327770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327770</v>
      </c>
      <c r="O7" s="47">
        <f t="shared" si="1"/>
        <v>139.41726924712887</v>
      </c>
      <c r="P7" s="9"/>
    </row>
    <row r="8" spans="1:16" ht="15">
      <c r="A8" s="12"/>
      <c r="B8" s="44">
        <v>513</v>
      </c>
      <c r="C8" s="20" t="s">
        <v>21</v>
      </c>
      <c r="D8" s="46">
        <v>295775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295775</v>
      </c>
      <c r="O8" s="47">
        <f t="shared" si="1"/>
        <v>125.80816673755848</v>
      </c>
      <c r="P8" s="9"/>
    </row>
    <row r="9" spans="1:16" ht="15">
      <c r="A9" s="12"/>
      <c r="B9" s="44">
        <v>514</v>
      </c>
      <c r="C9" s="20" t="s">
        <v>22</v>
      </c>
      <c r="D9" s="46">
        <v>101876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101876</v>
      </c>
      <c r="O9" s="47">
        <f t="shared" si="1"/>
        <v>43.333049766056995</v>
      </c>
      <c r="P9" s="9"/>
    </row>
    <row r="10" spans="1:16" ht="15">
      <c r="A10" s="12"/>
      <c r="B10" s="44">
        <v>515</v>
      </c>
      <c r="C10" s="20" t="s">
        <v>23</v>
      </c>
      <c r="D10" s="46">
        <v>210734</v>
      </c>
      <c r="E10" s="46">
        <v>665257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875991</v>
      </c>
      <c r="O10" s="47">
        <f t="shared" si="1"/>
        <v>372.6035729476818</v>
      </c>
      <c r="P10" s="9"/>
    </row>
    <row r="11" spans="1:16" ht="15">
      <c r="A11" s="12"/>
      <c r="B11" s="44">
        <v>517</v>
      </c>
      <c r="C11" s="20" t="s">
        <v>24</v>
      </c>
      <c r="D11" s="46">
        <v>117169</v>
      </c>
      <c r="E11" s="46">
        <v>1632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118801</v>
      </c>
      <c r="O11" s="47">
        <f t="shared" si="1"/>
        <v>50.53211399404509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122549</v>
      </c>
      <c r="L12" s="46">
        <v>0</v>
      </c>
      <c r="M12" s="46">
        <v>0</v>
      </c>
      <c r="N12" s="46">
        <f t="shared" si="2"/>
        <v>122549</v>
      </c>
      <c r="O12" s="47">
        <f t="shared" si="1"/>
        <v>52.126329221607826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1418645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1418645</v>
      </c>
      <c r="O13" s="43">
        <f t="shared" si="1"/>
        <v>603.4219481071884</v>
      </c>
      <c r="P13" s="10"/>
    </row>
    <row r="14" spans="1:16" ht="15">
      <c r="A14" s="12"/>
      <c r="B14" s="44">
        <v>521</v>
      </c>
      <c r="C14" s="20" t="s">
        <v>26</v>
      </c>
      <c r="D14" s="46">
        <v>1142935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1142935</v>
      </c>
      <c r="O14" s="47">
        <f t="shared" si="1"/>
        <v>486.1484474691621</v>
      </c>
      <c r="P14" s="9"/>
    </row>
    <row r="15" spans="1:16" ht="15">
      <c r="A15" s="12"/>
      <c r="B15" s="44">
        <v>522</v>
      </c>
      <c r="C15" s="20" t="s">
        <v>27</v>
      </c>
      <c r="D15" s="46">
        <v>275710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275710</v>
      </c>
      <c r="O15" s="47">
        <f t="shared" si="1"/>
        <v>117.27350063802638</v>
      </c>
      <c r="P15" s="9"/>
    </row>
    <row r="16" spans="1:16" ht="15.75">
      <c r="A16" s="28" t="s">
        <v>28</v>
      </c>
      <c r="B16" s="29"/>
      <c r="C16" s="30"/>
      <c r="D16" s="31">
        <f aca="true" t="shared" si="5" ref="D16:M16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1439146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1439146</v>
      </c>
      <c r="O16" s="43">
        <f t="shared" si="1"/>
        <v>612.1420672054445</v>
      </c>
      <c r="P16" s="10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311550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311550</v>
      </c>
      <c r="O17" s="47">
        <f t="shared" si="1"/>
        <v>132.51807741386645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1013253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1013253</v>
      </c>
      <c r="O18" s="47">
        <f t="shared" si="1"/>
        <v>430.98809017439385</v>
      </c>
      <c r="P18" s="9"/>
    </row>
    <row r="19" spans="1:16" ht="15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114343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114343</v>
      </c>
      <c r="O19" s="47">
        <f t="shared" si="1"/>
        <v>48.63589961718418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223100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223100</v>
      </c>
      <c r="O20" s="43">
        <f t="shared" si="1"/>
        <v>94.8957890259464</v>
      </c>
      <c r="P20" s="10"/>
    </row>
    <row r="21" spans="1:16" ht="15">
      <c r="A21" s="12"/>
      <c r="B21" s="44">
        <v>541</v>
      </c>
      <c r="C21" s="20" t="s">
        <v>63</v>
      </c>
      <c r="D21" s="46">
        <v>223100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223100</v>
      </c>
      <c r="O21" s="47">
        <f t="shared" si="1"/>
        <v>94.8957890259464</v>
      </c>
      <c r="P21" s="9"/>
    </row>
    <row r="22" spans="1:16" ht="15.75">
      <c r="A22" s="28" t="s">
        <v>35</v>
      </c>
      <c r="B22" s="29"/>
      <c r="C22" s="30"/>
      <c r="D22" s="31">
        <f aca="true" t="shared" si="7" ref="D22:M22">SUM(D23:D23)</f>
        <v>29499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29499</v>
      </c>
      <c r="O22" s="43">
        <f t="shared" si="1"/>
        <v>12.547426626967248</v>
      </c>
      <c r="P22" s="10"/>
    </row>
    <row r="23" spans="1:16" ht="15">
      <c r="A23" s="13"/>
      <c r="B23" s="45">
        <v>559</v>
      </c>
      <c r="C23" s="21" t="s">
        <v>36</v>
      </c>
      <c r="D23" s="46">
        <v>29499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29499</v>
      </c>
      <c r="O23" s="47">
        <f t="shared" si="1"/>
        <v>12.547426626967248</v>
      </c>
      <c r="P23" s="9"/>
    </row>
    <row r="24" spans="1:16" ht="15.75">
      <c r="A24" s="28" t="s">
        <v>37</v>
      </c>
      <c r="B24" s="29"/>
      <c r="C24" s="30"/>
      <c r="D24" s="31">
        <f aca="true" t="shared" si="8" ref="D24:M24">SUM(D25:D25)</f>
        <v>26363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26363</v>
      </c>
      <c r="O24" s="43">
        <f t="shared" si="1"/>
        <v>11.213526159081242</v>
      </c>
      <c r="P24" s="10"/>
    </row>
    <row r="25" spans="1:16" ht="15">
      <c r="A25" s="12"/>
      <c r="B25" s="44">
        <v>569</v>
      </c>
      <c r="C25" s="20" t="s">
        <v>38</v>
      </c>
      <c r="D25" s="46">
        <v>26363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26363</v>
      </c>
      <c r="O25" s="47">
        <f t="shared" si="1"/>
        <v>11.213526159081242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SUM(D27:D28)</f>
        <v>115628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115628</v>
      </c>
      <c r="O26" s="43">
        <f t="shared" si="1"/>
        <v>49.182475542322415</v>
      </c>
      <c r="P26" s="9"/>
    </row>
    <row r="27" spans="1:16" ht="15">
      <c r="A27" s="12"/>
      <c r="B27" s="44">
        <v>572</v>
      </c>
      <c r="C27" s="20" t="s">
        <v>64</v>
      </c>
      <c r="D27" s="46">
        <v>92795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92795</v>
      </c>
      <c r="O27" s="47">
        <f t="shared" si="1"/>
        <v>39.470438111441936</v>
      </c>
      <c r="P27" s="9"/>
    </row>
    <row r="28" spans="1:16" ht="15.75" thickBot="1">
      <c r="A28" s="12"/>
      <c r="B28" s="44">
        <v>574</v>
      </c>
      <c r="C28" s="20" t="s">
        <v>46</v>
      </c>
      <c r="D28" s="46">
        <v>22833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22833</v>
      </c>
      <c r="O28" s="47">
        <f t="shared" si="1"/>
        <v>9.712037430880477</v>
      </c>
      <c r="P28" s="9"/>
    </row>
    <row r="29" spans="1:119" ht="16.5" thickBot="1">
      <c r="A29" s="14" t="s">
        <v>10</v>
      </c>
      <c r="B29" s="23"/>
      <c r="C29" s="22"/>
      <c r="D29" s="15">
        <f>SUM(D5,D13,D16,D20,D22,D24,D26)</f>
        <v>3192777</v>
      </c>
      <c r="E29" s="15">
        <f aca="true" t="shared" si="10" ref="E29:M29">SUM(E5,E13,E16,E20,E22,E24,E26)</f>
        <v>666889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1439146</v>
      </c>
      <c r="J29" s="15">
        <f t="shared" si="10"/>
        <v>0</v>
      </c>
      <c r="K29" s="15">
        <f t="shared" si="10"/>
        <v>122549</v>
      </c>
      <c r="L29" s="15">
        <f t="shared" si="10"/>
        <v>0</v>
      </c>
      <c r="M29" s="15">
        <f t="shared" si="10"/>
        <v>0</v>
      </c>
      <c r="N29" s="15">
        <f t="shared" si="4"/>
        <v>5421361</v>
      </c>
      <c r="O29" s="37">
        <f t="shared" si="1"/>
        <v>2305.9808592088475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83</v>
      </c>
      <c r="M31" s="93"/>
      <c r="N31" s="93"/>
      <c r="O31" s="41">
        <v>2351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1296131</v>
      </c>
      <c r="E5" s="26">
        <f t="shared" si="0"/>
        <v>329350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61421</v>
      </c>
      <c r="L5" s="26">
        <f t="shared" si="0"/>
        <v>0</v>
      </c>
      <c r="M5" s="26">
        <f t="shared" si="0"/>
        <v>0</v>
      </c>
      <c r="N5" s="27">
        <f>SUM(D5:M5)</f>
        <v>1686902</v>
      </c>
      <c r="O5" s="32">
        <f aca="true" t="shared" si="1" ref="O5:O29">(N5/O$31)</f>
        <v>718.4420783645655</v>
      </c>
      <c r="P5" s="6"/>
    </row>
    <row r="6" spans="1:16" ht="15">
      <c r="A6" s="12"/>
      <c r="B6" s="44">
        <v>511</v>
      </c>
      <c r="C6" s="20" t="s">
        <v>19</v>
      </c>
      <c r="D6" s="46">
        <v>256448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256448</v>
      </c>
      <c r="O6" s="47">
        <f t="shared" si="1"/>
        <v>109.2197614991482</v>
      </c>
      <c r="P6" s="9"/>
    </row>
    <row r="7" spans="1:16" ht="15">
      <c r="A7" s="12"/>
      <c r="B7" s="44">
        <v>512</v>
      </c>
      <c r="C7" s="20" t="s">
        <v>20</v>
      </c>
      <c r="D7" s="46">
        <v>333504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333504</v>
      </c>
      <c r="O7" s="47">
        <f t="shared" si="1"/>
        <v>142.0374787052811</v>
      </c>
      <c r="P7" s="9"/>
    </row>
    <row r="8" spans="1:16" ht="15">
      <c r="A8" s="12"/>
      <c r="B8" s="44">
        <v>513</v>
      </c>
      <c r="C8" s="20" t="s">
        <v>21</v>
      </c>
      <c r="D8" s="46">
        <v>324011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324011</v>
      </c>
      <c r="O8" s="47">
        <f t="shared" si="1"/>
        <v>137.99446337308348</v>
      </c>
      <c r="P8" s="9"/>
    </row>
    <row r="9" spans="1:16" ht="15">
      <c r="A9" s="12"/>
      <c r="B9" s="44">
        <v>514</v>
      </c>
      <c r="C9" s="20" t="s">
        <v>22</v>
      </c>
      <c r="D9" s="46">
        <v>41252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41252</v>
      </c>
      <c r="O9" s="47">
        <f t="shared" si="1"/>
        <v>17.56899488926746</v>
      </c>
      <c r="P9" s="9"/>
    </row>
    <row r="10" spans="1:16" ht="15">
      <c r="A10" s="12"/>
      <c r="B10" s="44">
        <v>515</v>
      </c>
      <c r="C10" s="20" t="s">
        <v>23</v>
      </c>
      <c r="D10" s="46">
        <v>171846</v>
      </c>
      <c r="E10" s="46">
        <v>329350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501196</v>
      </c>
      <c r="O10" s="47">
        <f t="shared" si="1"/>
        <v>213.45655877342418</v>
      </c>
      <c r="P10" s="9"/>
    </row>
    <row r="11" spans="1:16" ht="15">
      <c r="A11" s="12"/>
      <c r="B11" s="44">
        <v>517</v>
      </c>
      <c r="C11" s="20" t="s">
        <v>24</v>
      </c>
      <c r="D11" s="46">
        <v>169070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169070</v>
      </c>
      <c r="O11" s="47">
        <f t="shared" si="1"/>
        <v>72.00596252129472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61421</v>
      </c>
      <c r="L12" s="46">
        <v>0</v>
      </c>
      <c r="M12" s="46">
        <v>0</v>
      </c>
      <c r="N12" s="46">
        <f t="shared" si="2"/>
        <v>61421</v>
      </c>
      <c r="O12" s="47">
        <f t="shared" si="1"/>
        <v>26.158858603066438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1416945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1416945</v>
      </c>
      <c r="O13" s="43">
        <f t="shared" si="1"/>
        <v>603.4689097103918</v>
      </c>
      <c r="P13" s="10"/>
    </row>
    <row r="14" spans="1:16" ht="15">
      <c r="A14" s="12"/>
      <c r="B14" s="44">
        <v>521</v>
      </c>
      <c r="C14" s="20" t="s">
        <v>26</v>
      </c>
      <c r="D14" s="46">
        <v>1165836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1165836</v>
      </c>
      <c r="O14" s="47">
        <f t="shared" si="1"/>
        <v>496.5229982964225</v>
      </c>
      <c r="P14" s="9"/>
    </row>
    <row r="15" spans="1:16" ht="15">
      <c r="A15" s="12"/>
      <c r="B15" s="44">
        <v>522</v>
      </c>
      <c r="C15" s="20" t="s">
        <v>27</v>
      </c>
      <c r="D15" s="46">
        <v>251109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251109</v>
      </c>
      <c r="O15" s="47">
        <f t="shared" si="1"/>
        <v>106.94591141396934</v>
      </c>
      <c r="P15" s="9"/>
    </row>
    <row r="16" spans="1:16" ht="15.75">
      <c r="A16" s="28" t="s">
        <v>28</v>
      </c>
      <c r="B16" s="29"/>
      <c r="C16" s="30"/>
      <c r="D16" s="31">
        <f aca="true" t="shared" si="5" ref="D16:M16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1920785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1920785</v>
      </c>
      <c r="O16" s="43">
        <f t="shared" si="1"/>
        <v>818.0515332197615</v>
      </c>
      <c r="P16" s="10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295476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295476</v>
      </c>
      <c r="O17" s="47">
        <f t="shared" si="1"/>
        <v>125.84156729131176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1489527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1489527</v>
      </c>
      <c r="O18" s="47">
        <f t="shared" si="1"/>
        <v>634.3811754684838</v>
      </c>
      <c r="P18" s="9"/>
    </row>
    <row r="19" spans="1:16" ht="15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135782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135782</v>
      </c>
      <c r="O19" s="47">
        <f t="shared" si="1"/>
        <v>57.82879045996593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197054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197054</v>
      </c>
      <c r="O20" s="43">
        <f t="shared" si="1"/>
        <v>83.92419080068143</v>
      </c>
      <c r="P20" s="10"/>
    </row>
    <row r="21" spans="1:16" ht="15">
      <c r="A21" s="12"/>
      <c r="B21" s="44">
        <v>541</v>
      </c>
      <c r="C21" s="20" t="s">
        <v>63</v>
      </c>
      <c r="D21" s="46">
        <v>197054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197054</v>
      </c>
      <c r="O21" s="47">
        <f t="shared" si="1"/>
        <v>83.92419080068143</v>
      </c>
      <c r="P21" s="9"/>
    </row>
    <row r="22" spans="1:16" ht="15.75">
      <c r="A22" s="28" t="s">
        <v>35</v>
      </c>
      <c r="B22" s="29"/>
      <c r="C22" s="30"/>
      <c r="D22" s="31">
        <f aca="true" t="shared" si="7" ref="D22:M22">SUM(D23:D23)</f>
        <v>28561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28561</v>
      </c>
      <c r="O22" s="43">
        <f t="shared" si="1"/>
        <v>12.16396933560477</v>
      </c>
      <c r="P22" s="10"/>
    </row>
    <row r="23" spans="1:16" ht="15">
      <c r="A23" s="13"/>
      <c r="B23" s="45">
        <v>559</v>
      </c>
      <c r="C23" s="21" t="s">
        <v>36</v>
      </c>
      <c r="D23" s="46">
        <v>28561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28561</v>
      </c>
      <c r="O23" s="47">
        <f t="shared" si="1"/>
        <v>12.16396933560477</v>
      </c>
      <c r="P23" s="9"/>
    </row>
    <row r="24" spans="1:16" ht="15.75">
      <c r="A24" s="28" t="s">
        <v>37</v>
      </c>
      <c r="B24" s="29"/>
      <c r="C24" s="30"/>
      <c r="D24" s="31">
        <f aca="true" t="shared" si="8" ref="D24:M24">SUM(D25:D25)</f>
        <v>49161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49161</v>
      </c>
      <c r="O24" s="43">
        <f t="shared" si="1"/>
        <v>20.93739352640545</v>
      </c>
      <c r="P24" s="10"/>
    </row>
    <row r="25" spans="1:16" ht="15">
      <c r="A25" s="12"/>
      <c r="B25" s="44">
        <v>569</v>
      </c>
      <c r="C25" s="20" t="s">
        <v>38</v>
      </c>
      <c r="D25" s="46">
        <v>49161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49161</v>
      </c>
      <c r="O25" s="47">
        <f t="shared" si="1"/>
        <v>20.93739352640545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SUM(D27:D28)</f>
        <v>237399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237399</v>
      </c>
      <c r="O26" s="43">
        <f t="shared" si="1"/>
        <v>101.10689948892674</v>
      </c>
      <c r="P26" s="9"/>
    </row>
    <row r="27" spans="1:16" ht="15">
      <c r="A27" s="12"/>
      <c r="B27" s="44">
        <v>572</v>
      </c>
      <c r="C27" s="20" t="s">
        <v>64</v>
      </c>
      <c r="D27" s="46">
        <v>185279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185279</v>
      </c>
      <c r="O27" s="47">
        <f t="shared" si="1"/>
        <v>78.90928449744463</v>
      </c>
      <c r="P27" s="9"/>
    </row>
    <row r="28" spans="1:16" ht="15.75" thickBot="1">
      <c r="A28" s="12"/>
      <c r="B28" s="44">
        <v>574</v>
      </c>
      <c r="C28" s="20" t="s">
        <v>46</v>
      </c>
      <c r="D28" s="46">
        <v>52120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52120</v>
      </c>
      <c r="O28" s="47">
        <f t="shared" si="1"/>
        <v>22.197614991482112</v>
      </c>
      <c r="P28" s="9"/>
    </row>
    <row r="29" spans="1:119" ht="16.5" thickBot="1">
      <c r="A29" s="14" t="s">
        <v>10</v>
      </c>
      <c r="B29" s="23"/>
      <c r="C29" s="22"/>
      <c r="D29" s="15">
        <f>SUM(D5,D13,D16,D20,D22,D24,D26)</f>
        <v>3225251</v>
      </c>
      <c r="E29" s="15">
        <f aca="true" t="shared" si="10" ref="E29:M29">SUM(E5,E13,E16,E20,E22,E24,E26)</f>
        <v>329350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1920785</v>
      </c>
      <c r="J29" s="15">
        <f t="shared" si="10"/>
        <v>0</v>
      </c>
      <c r="K29" s="15">
        <f t="shared" si="10"/>
        <v>61421</v>
      </c>
      <c r="L29" s="15">
        <f t="shared" si="10"/>
        <v>0</v>
      </c>
      <c r="M29" s="15">
        <f t="shared" si="10"/>
        <v>0</v>
      </c>
      <c r="N29" s="15">
        <f t="shared" si="4"/>
        <v>5536807</v>
      </c>
      <c r="O29" s="37">
        <f t="shared" si="1"/>
        <v>2358.0949744463373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81</v>
      </c>
      <c r="M31" s="93"/>
      <c r="N31" s="93"/>
      <c r="O31" s="41">
        <v>2348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1415743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76183</v>
      </c>
      <c r="L5" s="26">
        <f t="shared" si="0"/>
        <v>0</v>
      </c>
      <c r="M5" s="26">
        <f t="shared" si="0"/>
        <v>301962</v>
      </c>
      <c r="N5" s="27">
        <f>SUM(D5:M5)</f>
        <v>1793888</v>
      </c>
      <c r="O5" s="32">
        <f aca="true" t="shared" si="1" ref="O5:O29">(N5/O$31)</f>
        <v>772.2290142057684</v>
      </c>
      <c r="P5" s="6"/>
    </row>
    <row r="6" spans="1:16" ht="15">
      <c r="A6" s="12"/>
      <c r="B6" s="44">
        <v>511</v>
      </c>
      <c r="C6" s="20" t="s">
        <v>19</v>
      </c>
      <c r="D6" s="46">
        <v>243069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243069</v>
      </c>
      <c r="O6" s="47">
        <f t="shared" si="1"/>
        <v>104.6358157554886</v>
      </c>
      <c r="P6" s="9"/>
    </row>
    <row r="7" spans="1:16" ht="15">
      <c r="A7" s="12"/>
      <c r="B7" s="44">
        <v>512</v>
      </c>
      <c r="C7" s="20" t="s">
        <v>20</v>
      </c>
      <c r="D7" s="46">
        <v>405234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405234</v>
      </c>
      <c r="O7" s="47">
        <f t="shared" si="1"/>
        <v>174.44425312096428</v>
      </c>
      <c r="P7" s="9"/>
    </row>
    <row r="8" spans="1:16" ht="15">
      <c r="A8" s="12"/>
      <c r="B8" s="44">
        <v>513</v>
      </c>
      <c r="C8" s="20" t="s">
        <v>21</v>
      </c>
      <c r="D8" s="46">
        <v>308526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308526</v>
      </c>
      <c r="O8" s="47">
        <f t="shared" si="1"/>
        <v>132.81360309944037</v>
      </c>
      <c r="P8" s="9"/>
    </row>
    <row r="9" spans="1:16" ht="15">
      <c r="A9" s="12"/>
      <c r="B9" s="44">
        <v>514</v>
      </c>
      <c r="C9" s="20" t="s">
        <v>22</v>
      </c>
      <c r="D9" s="46">
        <v>62648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62648</v>
      </c>
      <c r="O9" s="47">
        <f t="shared" si="1"/>
        <v>26.968575118381402</v>
      </c>
      <c r="P9" s="9"/>
    </row>
    <row r="10" spans="1:16" ht="15">
      <c r="A10" s="12"/>
      <c r="B10" s="44">
        <v>515</v>
      </c>
      <c r="C10" s="20" t="s">
        <v>23</v>
      </c>
      <c r="D10" s="46">
        <v>208495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301962</v>
      </c>
      <c r="N10" s="46">
        <f t="shared" si="2"/>
        <v>510457</v>
      </c>
      <c r="O10" s="47">
        <f t="shared" si="1"/>
        <v>219.74042186827378</v>
      </c>
      <c r="P10" s="9"/>
    </row>
    <row r="11" spans="1:16" ht="15">
      <c r="A11" s="12"/>
      <c r="B11" s="44">
        <v>517</v>
      </c>
      <c r="C11" s="20" t="s">
        <v>24</v>
      </c>
      <c r="D11" s="46">
        <v>187771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187771</v>
      </c>
      <c r="O11" s="47">
        <f t="shared" si="1"/>
        <v>80.83125269048644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76183</v>
      </c>
      <c r="L12" s="46">
        <v>0</v>
      </c>
      <c r="M12" s="46">
        <v>0</v>
      </c>
      <c r="N12" s="46">
        <f t="shared" si="2"/>
        <v>76183</v>
      </c>
      <c r="O12" s="47">
        <f t="shared" si="1"/>
        <v>32.795092552733536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1593028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1593028</v>
      </c>
      <c r="O13" s="43">
        <f t="shared" si="1"/>
        <v>685.7632371932846</v>
      </c>
      <c r="P13" s="10"/>
    </row>
    <row r="14" spans="1:16" ht="15">
      <c r="A14" s="12"/>
      <c r="B14" s="44">
        <v>521</v>
      </c>
      <c r="C14" s="20" t="s">
        <v>26</v>
      </c>
      <c r="D14" s="46">
        <v>1085019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1085019</v>
      </c>
      <c r="O14" s="47">
        <f t="shared" si="1"/>
        <v>467.0766250538097</v>
      </c>
      <c r="P14" s="9"/>
    </row>
    <row r="15" spans="1:16" ht="15">
      <c r="A15" s="12"/>
      <c r="B15" s="44">
        <v>522</v>
      </c>
      <c r="C15" s="20" t="s">
        <v>27</v>
      </c>
      <c r="D15" s="46">
        <v>508009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508009</v>
      </c>
      <c r="O15" s="47">
        <f t="shared" si="1"/>
        <v>218.68661213947482</v>
      </c>
      <c r="P15" s="9"/>
    </row>
    <row r="16" spans="1:16" ht="15.75">
      <c r="A16" s="28" t="s">
        <v>28</v>
      </c>
      <c r="B16" s="29"/>
      <c r="C16" s="30"/>
      <c r="D16" s="31">
        <f aca="true" t="shared" si="5" ref="D16:M16">SUM(D17:D20)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1723948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155000</v>
      </c>
      <c r="N16" s="42">
        <f t="shared" si="4"/>
        <v>1878948</v>
      </c>
      <c r="O16" s="43">
        <f t="shared" si="1"/>
        <v>808.8454584588893</v>
      </c>
      <c r="P16" s="10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314637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314637</v>
      </c>
      <c r="O17" s="47">
        <f t="shared" si="1"/>
        <v>135.44425312096428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1258361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1258361</v>
      </c>
      <c r="O18" s="47">
        <f t="shared" si="1"/>
        <v>541.6965131295739</v>
      </c>
      <c r="P18" s="9"/>
    </row>
    <row r="19" spans="1:16" ht="15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150950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150950</v>
      </c>
      <c r="O19" s="47">
        <f t="shared" si="1"/>
        <v>64.98062849763237</v>
      </c>
      <c r="P19" s="9"/>
    </row>
    <row r="20" spans="1:16" ht="15">
      <c r="A20" s="12"/>
      <c r="B20" s="44">
        <v>539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155000</v>
      </c>
      <c r="N20" s="46">
        <f t="shared" si="4"/>
        <v>155000</v>
      </c>
      <c r="O20" s="47">
        <f t="shared" si="1"/>
        <v>66.7240637107189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351606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351606</v>
      </c>
      <c r="O21" s="43">
        <f t="shared" si="1"/>
        <v>151.3585880327163</v>
      </c>
      <c r="P21" s="10"/>
    </row>
    <row r="22" spans="1:16" ht="15">
      <c r="A22" s="12"/>
      <c r="B22" s="44">
        <v>541</v>
      </c>
      <c r="C22" s="20" t="s">
        <v>63</v>
      </c>
      <c r="D22" s="46">
        <v>351606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351606</v>
      </c>
      <c r="O22" s="47">
        <f t="shared" si="1"/>
        <v>151.3585880327163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25190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25190</v>
      </c>
      <c r="O23" s="43">
        <f t="shared" si="1"/>
        <v>10.8437365475678</v>
      </c>
      <c r="P23" s="10"/>
    </row>
    <row r="24" spans="1:16" ht="15">
      <c r="A24" s="12"/>
      <c r="B24" s="44">
        <v>569</v>
      </c>
      <c r="C24" s="20" t="s">
        <v>38</v>
      </c>
      <c r="D24" s="46">
        <v>25190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25190</v>
      </c>
      <c r="O24" s="47">
        <f t="shared" si="1"/>
        <v>10.8437365475678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SUM(D26:D28)</f>
        <v>395022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395022</v>
      </c>
      <c r="O25" s="43">
        <f t="shared" si="1"/>
        <v>170.0482135170039</v>
      </c>
      <c r="P25" s="9"/>
    </row>
    <row r="26" spans="1:16" ht="15">
      <c r="A26" s="12"/>
      <c r="B26" s="44">
        <v>572</v>
      </c>
      <c r="C26" s="20" t="s">
        <v>64</v>
      </c>
      <c r="D26" s="46">
        <v>311861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311861</v>
      </c>
      <c r="O26" s="47">
        <f t="shared" si="1"/>
        <v>134.2492466637968</v>
      </c>
      <c r="P26" s="9"/>
    </row>
    <row r="27" spans="1:16" ht="15">
      <c r="A27" s="12"/>
      <c r="B27" s="44">
        <v>574</v>
      </c>
      <c r="C27" s="20" t="s">
        <v>46</v>
      </c>
      <c r="D27" s="46">
        <v>31850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31850</v>
      </c>
      <c r="O27" s="47">
        <f t="shared" si="1"/>
        <v>13.710718897976754</v>
      </c>
      <c r="P27" s="9"/>
    </row>
    <row r="28" spans="1:16" ht="15.75" thickBot="1">
      <c r="A28" s="12"/>
      <c r="B28" s="44">
        <v>579</v>
      </c>
      <c r="C28" s="20" t="s">
        <v>78</v>
      </c>
      <c r="D28" s="46">
        <v>51311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51311</v>
      </c>
      <c r="O28" s="47">
        <f t="shared" si="1"/>
        <v>22.088247955230305</v>
      </c>
      <c r="P28" s="9"/>
    </row>
    <row r="29" spans="1:119" ht="16.5" thickBot="1">
      <c r="A29" s="14" t="s">
        <v>10</v>
      </c>
      <c r="B29" s="23"/>
      <c r="C29" s="22"/>
      <c r="D29" s="15">
        <f>SUM(D5,D13,D16,D21,D23,D25)</f>
        <v>3780589</v>
      </c>
      <c r="E29" s="15">
        <f aca="true" t="shared" si="9" ref="E29:M29">SUM(E5,E13,E16,E21,E23,E25)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1723948</v>
      </c>
      <c r="J29" s="15">
        <f t="shared" si="9"/>
        <v>0</v>
      </c>
      <c r="K29" s="15">
        <f t="shared" si="9"/>
        <v>76183</v>
      </c>
      <c r="L29" s="15">
        <f t="shared" si="9"/>
        <v>0</v>
      </c>
      <c r="M29" s="15">
        <f t="shared" si="9"/>
        <v>456962</v>
      </c>
      <c r="N29" s="15">
        <f t="shared" si="4"/>
        <v>6037682</v>
      </c>
      <c r="O29" s="37">
        <f t="shared" si="1"/>
        <v>2599.08824795523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79</v>
      </c>
      <c r="M31" s="93"/>
      <c r="N31" s="93"/>
      <c r="O31" s="41">
        <v>2323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1310453</v>
      </c>
      <c r="E5" s="26">
        <f t="shared" si="0"/>
        <v>176441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18895</v>
      </c>
      <c r="L5" s="26">
        <f t="shared" si="0"/>
        <v>0</v>
      </c>
      <c r="M5" s="26">
        <f t="shared" si="0"/>
        <v>0</v>
      </c>
      <c r="N5" s="27">
        <f>SUM(D5:M5)</f>
        <v>1505789</v>
      </c>
      <c r="O5" s="32">
        <f aca="true" t="shared" si="1" ref="O5:O31">(N5/O$33)</f>
        <v>653.270715835141</v>
      </c>
      <c r="P5" s="6"/>
    </row>
    <row r="6" spans="1:16" ht="15">
      <c r="A6" s="12"/>
      <c r="B6" s="44">
        <v>511</v>
      </c>
      <c r="C6" s="20" t="s">
        <v>19</v>
      </c>
      <c r="D6" s="46">
        <v>252590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252590</v>
      </c>
      <c r="O6" s="47">
        <f t="shared" si="1"/>
        <v>109.58351409978307</v>
      </c>
      <c r="P6" s="9"/>
    </row>
    <row r="7" spans="1:16" ht="15">
      <c r="A7" s="12"/>
      <c r="B7" s="44">
        <v>512</v>
      </c>
      <c r="C7" s="20" t="s">
        <v>20</v>
      </c>
      <c r="D7" s="46">
        <v>416688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416688</v>
      </c>
      <c r="O7" s="47">
        <f t="shared" si="1"/>
        <v>180.775704989154</v>
      </c>
      <c r="P7" s="9"/>
    </row>
    <row r="8" spans="1:16" ht="15">
      <c r="A8" s="12"/>
      <c r="B8" s="44">
        <v>513</v>
      </c>
      <c r="C8" s="20" t="s">
        <v>21</v>
      </c>
      <c r="D8" s="46">
        <v>306941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306941</v>
      </c>
      <c r="O8" s="47">
        <f t="shared" si="1"/>
        <v>133.16312364425164</v>
      </c>
      <c r="P8" s="9"/>
    </row>
    <row r="9" spans="1:16" ht="15">
      <c r="A9" s="12"/>
      <c r="B9" s="44">
        <v>514</v>
      </c>
      <c r="C9" s="20" t="s">
        <v>22</v>
      </c>
      <c r="D9" s="46">
        <v>76501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76501</v>
      </c>
      <c r="O9" s="47">
        <f t="shared" si="1"/>
        <v>33.189154013015184</v>
      </c>
      <c r="P9" s="9"/>
    </row>
    <row r="10" spans="1:16" ht="15">
      <c r="A10" s="12"/>
      <c r="B10" s="44">
        <v>515</v>
      </c>
      <c r="C10" s="20" t="s">
        <v>23</v>
      </c>
      <c r="D10" s="46">
        <v>154708</v>
      </c>
      <c r="E10" s="46">
        <v>176441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331149</v>
      </c>
      <c r="O10" s="47">
        <f t="shared" si="1"/>
        <v>143.66550976138828</v>
      </c>
      <c r="P10" s="9"/>
    </row>
    <row r="11" spans="1:16" ht="15">
      <c r="A11" s="12"/>
      <c r="B11" s="44">
        <v>517</v>
      </c>
      <c r="C11" s="20" t="s">
        <v>24</v>
      </c>
      <c r="D11" s="46">
        <v>103025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103025</v>
      </c>
      <c r="O11" s="47">
        <f t="shared" si="1"/>
        <v>44.69631236442516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18895</v>
      </c>
      <c r="L12" s="46">
        <v>0</v>
      </c>
      <c r="M12" s="46">
        <v>0</v>
      </c>
      <c r="N12" s="46">
        <f t="shared" si="2"/>
        <v>18895</v>
      </c>
      <c r="O12" s="47">
        <f t="shared" si="1"/>
        <v>8.197396963123644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1512993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1512993</v>
      </c>
      <c r="O13" s="43">
        <f t="shared" si="1"/>
        <v>656.3960954446854</v>
      </c>
      <c r="P13" s="10"/>
    </row>
    <row r="14" spans="1:16" ht="15">
      <c r="A14" s="12"/>
      <c r="B14" s="44">
        <v>521</v>
      </c>
      <c r="C14" s="20" t="s">
        <v>26</v>
      </c>
      <c r="D14" s="46">
        <v>1055419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1055419</v>
      </c>
      <c r="O14" s="47">
        <f t="shared" si="1"/>
        <v>457.8824295010846</v>
      </c>
      <c r="P14" s="9"/>
    </row>
    <row r="15" spans="1:16" ht="15">
      <c r="A15" s="12"/>
      <c r="B15" s="44">
        <v>522</v>
      </c>
      <c r="C15" s="20" t="s">
        <v>27</v>
      </c>
      <c r="D15" s="46">
        <v>457574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457574</v>
      </c>
      <c r="O15" s="47">
        <f t="shared" si="1"/>
        <v>198.51366594360087</v>
      </c>
      <c r="P15" s="9"/>
    </row>
    <row r="16" spans="1:16" ht="15.75">
      <c r="A16" s="28" t="s">
        <v>28</v>
      </c>
      <c r="B16" s="29"/>
      <c r="C16" s="30"/>
      <c r="D16" s="31">
        <f aca="true" t="shared" si="5" ref="D16:M16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1446880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1446880</v>
      </c>
      <c r="O16" s="43">
        <f t="shared" si="1"/>
        <v>627.7136659436009</v>
      </c>
      <c r="P16" s="10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317351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317351</v>
      </c>
      <c r="O17" s="47">
        <f t="shared" si="1"/>
        <v>137.67939262472885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970873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970873</v>
      </c>
      <c r="O18" s="47">
        <f t="shared" si="1"/>
        <v>421.2030368763557</v>
      </c>
      <c r="P18" s="9"/>
    </row>
    <row r="19" spans="1:16" ht="15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158656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158656</v>
      </c>
      <c r="O19" s="47">
        <f t="shared" si="1"/>
        <v>68.83123644251627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250720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250720</v>
      </c>
      <c r="O20" s="43">
        <f t="shared" si="1"/>
        <v>108.77223427331887</v>
      </c>
      <c r="P20" s="10"/>
    </row>
    <row r="21" spans="1:16" ht="15">
      <c r="A21" s="12"/>
      <c r="B21" s="44">
        <v>541</v>
      </c>
      <c r="C21" s="20" t="s">
        <v>63</v>
      </c>
      <c r="D21" s="46">
        <v>250720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250720</v>
      </c>
      <c r="O21" s="47">
        <f t="shared" si="1"/>
        <v>108.77223427331887</v>
      </c>
      <c r="P21" s="9"/>
    </row>
    <row r="22" spans="1:16" ht="15.75">
      <c r="A22" s="28" t="s">
        <v>35</v>
      </c>
      <c r="B22" s="29"/>
      <c r="C22" s="30"/>
      <c r="D22" s="31">
        <f aca="true" t="shared" si="7" ref="D22:M22">SUM(D23:D23)</f>
        <v>25510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25510</v>
      </c>
      <c r="O22" s="43">
        <f t="shared" si="1"/>
        <v>11.067245119305857</v>
      </c>
      <c r="P22" s="10"/>
    </row>
    <row r="23" spans="1:16" ht="15">
      <c r="A23" s="13"/>
      <c r="B23" s="45">
        <v>559</v>
      </c>
      <c r="C23" s="21" t="s">
        <v>36</v>
      </c>
      <c r="D23" s="46">
        <v>25510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25510</v>
      </c>
      <c r="O23" s="47">
        <f t="shared" si="1"/>
        <v>11.067245119305857</v>
      </c>
      <c r="P23" s="9"/>
    </row>
    <row r="24" spans="1:16" ht="15.75">
      <c r="A24" s="28" t="s">
        <v>37</v>
      </c>
      <c r="B24" s="29"/>
      <c r="C24" s="30"/>
      <c r="D24" s="31">
        <f aca="true" t="shared" si="8" ref="D24:M24">SUM(D25:D25)</f>
        <v>56847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56847</v>
      </c>
      <c r="O24" s="43">
        <f t="shared" si="1"/>
        <v>24.66247288503254</v>
      </c>
      <c r="P24" s="10"/>
    </row>
    <row r="25" spans="1:16" ht="15">
      <c r="A25" s="12"/>
      <c r="B25" s="44">
        <v>569</v>
      </c>
      <c r="C25" s="20" t="s">
        <v>38</v>
      </c>
      <c r="D25" s="46">
        <v>56847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56847</v>
      </c>
      <c r="O25" s="47">
        <f t="shared" si="1"/>
        <v>24.66247288503254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SUM(D27:D28)</f>
        <v>329268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329268</v>
      </c>
      <c r="O26" s="43">
        <f t="shared" si="1"/>
        <v>142.84945770065076</v>
      </c>
      <c r="P26" s="9"/>
    </row>
    <row r="27" spans="1:16" ht="15">
      <c r="A27" s="12"/>
      <c r="B27" s="44">
        <v>572</v>
      </c>
      <c r="C27" s="20" t="s">
        <v>64</v>
      </c>
      <c r="D27" s="46">
        <v>261486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261486</v>
      </c>
      <c r="O27" s="47">
        <f t="shared" si="1"/>
        <v>113.44295010845987</v>
      </c>
      <c r="P27" s="9"/>
    </row>
    <row r="28" spans="1:16" ht="15">
      <c r="A28" s="12"/>
      <c r="B28" s="44">
        <v>574</v>
      </c>
      <c r="C28" s="20" t="s">
        <v>46</v>
      </c>
      <c r="D28" s="46">
        <v>67782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67782</v>
      </c>
      <c r="O28" s="47">
        <f t="shared" si="1"/>
        <v>29.406507592190888</v>
      </c>
      <c r="P28" s="9"/>
    </row>
    <row r="29" spans="1:16" ht="15.75">
      <c r="A29" s="28" t="s">
        <v>65</v>
      </c>
      <c r="B29" s="29"/>
      <c r="C29" s="30"/>
      <c r="D29" s="31">
        <f aca="true" t="shared" si="10" ref="D29:M29">SUM(D30:D30)</f>
        <v>0</v>
      </c>
      <c r="E29" s="31">
        <f t="shared" si="10"/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47240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4"/>
        <v>47240</v>
      </c>
      <c r="O29" s="43">
        <f t="shared" si="1"/>
        <v>20.49457700650759</v>
      </c>
      <c r="P29" s="9"/>
    </row>
    <row r="30" spans="1:16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47240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47240</v>
      </c>
      <c r="O30" s="47">
        <f t="shared" si="1"/>
        <v>20.49457700650759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1" ref="D31:M31">SUM(D5,D13,D16,D20,D22,D24,D26,D29)</f>
        <v>3485791</v>
      </c>
      <c r="E31" s="15">
        <f t="shared" si="11"/>
        <v>176441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1494120</v>
      </c>
      <c r="J31" s="15">
        <f t="shared" si="11"/>
        <v>0</v>
      </c>
      <c r="K31" s="15">
        <f t="shared" si="11"/>
        <v>18895</v>
      </c>
      <c r="L31" s="15">
        <f t="shared" si="11"/>
        <v>0</v>
      </c>
      <c r="M31" s="15">
        <f t="shared" si="11"/>
        <v>0</v>
      </c>
      <c r="N31" s="15">
        <f t="shared" si="4"/>
        <v>5175247</v>
      </c>
      <c r="O31" s="37">
        <f t="shared" si="1"/>
        <v>2245.2264642082428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76</v>
      </c>
      <c r="M33" s="93"/>
      <c r="N33" s="93"/>
      <c r="O33" s="41">
        <v>2305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2327260</v>
      </c>
      <c r="E5" s="26">
        <f t="shared" si="0"/>
        <v>221984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13313</v>
      </c>
      <c r="L5" s="26">
        <f t="shared" si="0"/>
        <v>0</v>
      </c>
      <c r="M5" s="26">
        <f t="shared" si="0"/>
        <v>0</v>
      </c>
      <c r="N5" s="27">
        <f>SUM(D5:M5)</f>
        <v>2562557</v>
      </c>
      <c r="O5" s="32">
        <f aca="true" t="shared" si="1" ref="O5:O30">(N5/O$32)</f>
        <v>1138.4082629942247</v>
      </c>
      <c r="P5" s="6"/>
    </row>
    <row r="6" spans="1:16" ht="15">
      <c r="A6" s="12"/>
      <c r="B6" s="44">
        <v>511</v>
      </c>
      <c r="C6" s="20" t="s">
        <v>19</v>
      </c>
      <c r="D6" s="46">
        <v>248691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248691</v>
      </c>
      <c r="O6" s="47">
        <f t="shared" si="1"/>
        <v>110.4802310084407</v>
      </c>
      <c r="P6" s="9"/>
    </row>
    <row r="7" spans="1:16" ht="15">
      <c r="A7" s="12"/>
      <c r="B7" s="44">
        <v>512</v>
      </c>
      <c r="C7" s="20" t="s">
        <v>20</v>
      </c>
      <c r="D7" s="46">
        <v>450614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450614</v>
      </c>
      <c r="O7" s="47">
        <f t="shared" si="1"/>
        <v>200.18391825855176</v>
      </c>
      <c r="P7" s="9"/>
    </row>
    <row r="8" spans="1:16" ht="15">
      <c r="A8" s="12"/>
      <c r="B8" s="44">
        <v>513</v>
      </c>
      <c r="C8" s="20" t="s">
        <v>21</v>
      </c>
      <c r="D8" s="46">
        <v>302785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302785</v>
      </c>
      <c r="O8" s="47">
        <f t="shared" si="1"/>
        <v>134.51132829853398</v>
      </c>
      <c r="P8" s="9"/>
    </row>
    <row r="9" spans="1:16" ht="15">
      <c r="A9" s="12"/>
      <c r="B9" s="44">
        <v>514</v>
      </c>
      <c r="C9" s="20" t="s">
        <v>22</v>
      </c>
      <c r="D9" s="46">
        <v>97235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97235</v>
      </c>
      <c r="O9" s="47">
        <f t="shared" si="1"/>
        <v>43.196357174589075</v>
      </c>
      <c r="P9" s="9"/>
    </row>
    <row r="10" spans="1:16" ht="15">
      <c r="A10" s="12"/>
      <c r="B10" s="44">
        <v>515</v>
      </c>
      <c r="C10" s="20" t="s">
        <v>23</v>
      </c>
      <c r="D10" s="46">
        <v>158877</v>
      </c>
      <c r="E10" s="46">
        <v>221984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380861</v>
      </c>
      <c r="O10" s="47">
        <f t="shared" si="1"/>
        <v>169.19635717458908</v>
      </c>
      <c r="P10" s="9"/>
    </row>
    <row r="11" spans="1:16" ht="15">
      <c r="A11" s="12"/>
      <c r="B11" s="44">
        <v>517</v>
      </c>
      <c r="C11" s="20" t="s">
        <v>24</v>
      </c>
      <c r="D11" s="46">
        <v>1069058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1069058</v>
      </c>
      <c r="O11" s="47">
        <f t="shared" si="1"/>
        <v>474.92581075077743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13313</v>
      </c>
      <c r="L12" s="46">
        <v>0</v>
      </c>
      <c r="M12" s="46">
        <v>0</v>
      </c>
      <c r="N12" s="46">
        <f t="shared" si="2"/>
        <v>13313</v>
      </c>
      <c r="O12" s="47">
        <f t="shared" si="1"/>
        <v>5.914260328742781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1484108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1484108</v>
      </c>
      <c r="O13" s="43">
        <f t="shared" si="1"/>
        <v>659.3105286539316</v>
      </c>
      <c r="P13" s="10"/>
    </row>
    <row r="14" spans="1:16" ht="15">
      <c r="A14" s="12"/>
      <c r="B14" s="44">
        <v>521</v>
      </c>
      <c r="C14" s="20" t="s">
        <v>26</v>
      </c>
      <c r="D14" s="46">
        <v>1035679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1035679</v>
      </c>
      <c r="O14" s="47">
        <f t="shared" si="1"/>
        <v>460.09729009329186</v>
      </c>
      <c r="P14" s="9"/>
    </row>
    <row r="15" spans="1:16" ht="15">
      <c r="A15" s="12"/>
      <c r="B15" s="44">
        <v>522</v>
      </c>
      <c r="C15" s="20" t="s">
        <v>27</v>
      </c>
      <c r="D15" s="46">
        <v>448429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448429</v>
      </c>
      <c r="O15" s="47">
        <f t="shared" si="1"/>
        <v>199.21323856063972</v>
      </c>
      <c r="P15" s="9"/>
    </row>
    <row r="16" spans="1:16" ht="15.75">
      <c r="A16" s="28" t="s">
        <v>28</v>
      </c>
      <c r="B16" s="29"/>
      <c r="C16" s="30"/>
      <c r="D16" s="31">
        <f aca="true" t="shared" si="5" ref="D16:M16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1392955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1392955</v>
      </c>
      <c r="O16" s="43">
        <f t="shared" si="1"/>
        <v>618.8160817414482</v>
      </c>
      <c r="P16" s="10"/>
    </row>
    <row r="17" spans="1:16" ht="15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318274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318274</v>
      </c>
      <c r="O17" s="47">
        <f t="shared" si="1"/>
        <v>141.3922701021768</v>
      </c>
      <c r="P17" s="9"/>
    </row>
    <row r="18" spans="1:16" ht="15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944018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944018</v>
      </c>
      <c r="O18" s="47">
        <f t="shared" si="1"/>
        <v>419.37716570413147</v>
      </c>
      <c r="P18" s="9"/>
    </row>
    <row r="19" spans="1:16" ht="15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130663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130663</v>
      </c>
      <c r="O19" s="47">
        <f t="shared" si="1"/>
        <v>58.046645935139935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207358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207358</v>
      </c>
      <c r="O20" s="43">
        <f t="shared" si="1"/>
        <v>92.1181697023545</v>
      </c>
      <c r="P20" s="10"/>
    </row>
    <row r="21" spans="1:16" ht="15">
      <c r="A21" s="12"/>
      <c r="B21" s="44">
        <v>541</v>
      </c>
      <c r="C21" s="20" t="s">
        <v>63</v>
      </c>
      <c r="D21" s="46">
        <v>207358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207358</v>
      </c>
      <c r="O21" s="47">
        <f t="shared" si="1"/>
        <v>92.1181697023545</v>
      </c>
      <c r="P21" s="9"/>
    </row>
    <row r="22" spans="1:16" ht="15.75">
      <c r="A22" s="28" t="s">
        <v>35</v>
      </c>
      <c r="B22" s="29"/>
      <c r="C22" s="30"/>
      <c r="D22" s="31">
        <f aca="true" t="shared" si="7" ref="D22:M22">SUM(D23:D23)</f>
        <v>25141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25141</v>
      </c>
      <c r="O22" s="43">
        <f t="shared" si="1"/>
        <v>11.168813860506441</v>
      </c>
      <c r="P22" s="10"/>
    </row>
    <row r="23" spans="1:16" ht="15">
      <c r="A23" s="13"/>
      <c r="B23" s="45">
        <v>559</v>
      </c>
      <c r="C23" s="21" t="s">
        <v>36</v>
      </c>
      <c r="D23" s="46">
        <v>25141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25141</v>
      </c>
      <c r="O23" s="47">
        <f t="shared" si="1"/>
        <v>11.168813860506441</v>
      </c>
      <c r="P23" s="9"/>
    </row>
    <row r="24" spans="1:16" ht="15.75">
      <c r="A24" s="28" t="s">
        <v>37</v>
      </c>
      <c r="B24" s="29"/>
      <c r="C24" s="30"/>
      <c r="D24" s="31">
        <f aca="true" t="shared" si="8" ref="D24:M24">SUM(D25:D25)</f>
        <v>45119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45119</v>
      </c>
      <c r="O24" s="43">
        <f t="shared" si="1"/>
        <v>20.04398045313194</v>
      </c>
      <c r="P24" s="10"/>
    </row>
    <row r="25" spans="1:16" ht="15">
      <c r="A25" s="12"/>
      <c r="B25" s="44">
        <v>569</v>
      </c>
      <c r="C25" s="20" t="s">
        <v>38</v>
      </c>
      <c r="D25" s="46">
        <v>45119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45119</v>
      </c>
      <c r="O25" s="47">
        <f t="shared" si="1"/>
        <v>20.04398045313194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SUM(D27:D27)</f>
        <v>291089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291089</v>
      </c>
      <c r="O26" s="43">
        <f t="shared" si="1"/>
        <v>129.31541537094625</v>
      </c>
      <c r="P26" s="9"/>
    </row>
    <row r="27" spans="1:16" ht="15">
      <c r="A27" s="12"/>
      <c r="B27" s="44">
        <v>572</v>
      </c>
      <c r="C27" s="20" t="s">
        <v>64</v>
      </c>
      <c r="D27" s="46">
        <v>291089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291089</v>
      </c>
      <c r="O27" s="47">
        <f t="shared" si="1"/>
        <v>129.31541537094625</v>
      </c>
      <c r="P27" s="9"/>
    </row>
    <row r="28" spans="1:16" ht="15.75">
      <c r="A28" s="28" t="s">
        <v>65</v>
      </c>
      <c r="B28" s="29"/>
      <c r="C28" s="30"/>
      <c r="D28" s="31">
        <f aca="true" t="shared" si="10" ref="D28:M28">SUM(D29:D29)</f>
        <v>5000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181000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4"/>
        <v>186000</v>
      </c>
      <c r="O28" s="43">
        <f t="shared" si="1"/>
        <v>82.62994224788983</v>
      </c>
      <c r="P28" s="9"/>
    </row>
    <row r="29" spans="1:16" ht="15.75" thickBot="1">
      <c r="A29" s="12"/>
      <c r="B29" s="44">
        <v>581</v>
      </c>
      <c r="C29" s="20" t="s">
        <v>66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181000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186000</v>
      </c>
      <c r="O29" s="47">
        <f t="shared" si="1"/>
        <v>82.62994224788983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1" ref="D30:M30">SUM(D5,D13,D16,D20,D22,D24,D26,D28)</f>
        <v>4385075</v>
      </c>
      <c r="E30" s="15">
        <f t="shared" si="11"/>
        <v>221984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1573955</v>
      </c>
      <c r="J30" s="15">
        <f t="shared" si="11"/>
        <v>0</v>
      </c>
      <c r="K30" s="15">
        <f t="shared" si="11"/>
        <v>13313</v>
      </c>
      <c r="L30" s="15">
        <f t="shared" si="11"/>
        <v>0</v>
      </c>
      <c r="M30" s="15">
        <f t="shared" si="11"/>
        <v>0</v>
      </c>
      <c r="N30" s="15">
        <f t="shared" si="4"/>
        <v>6194327</v>
      </c>
      <c r="O30" s="37">
        <f t="shared" si="1"/>
        <v>2751.811195024434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74</v>
      </c>
      <c r="M32" s="93"/>
      <c r="N32" s="93"/>
      <c r="O32" s="41">
        <v>2251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1239973</v>
      </c>
      <c r="E5" s="26">
        <f t="shared" si="0"/>
        <v>78676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17320</v>
      </c>
      <c r="L5" s="26">
        <f t="shared" si="0"/>
        <v>0</v>
      </c>
      <c r="M5" s="26">
        <f t="shared" si="0"/>
        <v>0</v>
      </c>
      <c r="N5" s="27">
        <f>SUM(D5:M5)</f>
        <v>1335969</v>
      </c>
      <c r="O5" s="32">
        <f aca="true" t="shared" si="1" ref="O5:O33">(N5/O$35)</f>
        <v>594.8214603739982</v>
      </c>
      <c r="P5" s="6"/>
    </row>
    <row r="6" spans="1:16" ht="15">
      <c r="A6" s="12"/>
      <c r="B6" s="44">
        <v>511</v>
      </c>
      <c r="C6" s="20" t="s">
        <v>19</v>
      </c>
      <c r="D6" s="46">
        <v>254669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254669</v>
      </c>
      <c r="O6" s="47">
        <f t="shared" si="1"/>
        <v>113.38780053428317</v>
      </c>
      <c r="P6" s="9"/>
    </row>
    <row r="7" spans="1:16" ht="15">
      <c r="A7" s="12"/>
      <c r="B7" s="44">
        <v>512</v>
      </c>
      <c r="C7" s="20" t="s">
        <v>20</v>
      </c>
      <c r="D7" s="46">
        <v>358468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358468</v>
      </c>
      <c r="O7" s="47">
        <f t="shared" si="1"/>
        <v>159.60284951024042</v>
      </c>
      <c r="P7" s="9"/>
    </row>
    <row r="8" spans="1:16" ht="15">
      <c r="A8" s="12"/>
      <c r="B8" s="44">
        <v>513</v>
      </c>
      <c r="C8" s="20" t="s">
        <v>21</v>
      </c>
      <c r="D8" s="46">
        <v>286992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286992</v>
      </c>
      <c r="O8" s="47">
        <f t="shared" si="1"/>
        <v>127.77916295636687</v>
      </c>
      <c r="P8" s="9"/>
    </row>
    <row r="9" spans="1:16" ht="15">
      <c r="A9" s="12"/>
      <c r="B9" s="44">
        <v>514</v>
      </c>
      <c r="C9" s="20" t="s">
        <v>22</v>
      </c>
      <c r="D9" s="46">
        <v>51171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51171</v>
      </c>
      <c r="O9" s="47">
        <f t="shared" si="1"/>
        <v>22.783170080142476</v>
      </c>
      <c r="P9" s="9"/>
    </row>
    <row r="10" spans="1:16" ht="15">
      <c r="A10" s="12"/>
      <c r="B10" s="44">
        <v>515</v>
      </c>
      <c r="C10" s="20" t="s">
        <v>23</v>
      </c>
      <c r="D10" s="46">
        <v>79568</v>
      </c>
      <c r="E10" s="46">
        <v>78676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158244</v>
      </c>
      <c r="O10" s="47">
        <f t="shared" si="1"/>
        <v>70.45592163846838</v>
      </c>
      <c r="P10" s="9"/>
    </row>
    <row r="11" spans="1:16" ht="15">
      <c r="A11" s="12"/>
      <c r="B11" s="44">
        <v>517</v>
      </c>
      <c r="C11" s="20" t="s">
        <v>24</v>
      </c>
      <c r="D11" s="46">
        <v>209105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209105</v>
      </c>
      <c r="O11" s="47">
        <f t="shared" si="1"/>
        <v>93.10106856634016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17320</v>
      </c>
      <c r="L12" s="46">
        <v>0</v>
      </c>
      <c r="M12" s="46">
        <v>0</v>
      </c>
      <c r="N12" s="46">
        <f t="shared" si="2"/>
        <v>17320</v>
      </c>
      <c r="O12" s="47">
        <f t="shared" si="1"/>
        <v>7.711487088156723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1870144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1870144</v>
      </c>
      <c r="O13" s="43">
        <f t="shared" si="1"/>
        <v>832.6553873552983</v>
      </c>
      <c r="P13" s="10"/>
    </row>
    <row r="14" spans="1:16" ht="15">
      <c r="A14" s="12"/>
      <c r="B14" s="44">
        <v>521</v>
      </c>
      <c r="C14" s="20" t="s">
        <v>26</v>
      </c>
      <c r="D14" s="46">
        <v>1431886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1431886</v>
      </c>
      <c r="O14" s="47">
        <f t="shared" si="1"/>
        <v>637.5271593944791</v>
      </c>
      <c r="P14" s="9"/>
    </row>
    <row r="15" spans="1:16" ht="15">
      <c r="A15" s="12"/>
      <c r="B15" s="44">
        <v>522</v>
      </c>
      <c r="C15" s="20" t="s">
        <v>27</v>
      </c>
      <c r="D15" s="46">
        <v>438258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438258</v>
      </c>
      <c r="O15" s="47">
        <f t="shared" si="1"/>
        <v>195.12822796081923</v>
      </c>
      <c r="P15" s="9"/>
    </row>
    <row r="16" spans="1:16" ht="15.75">
      <c r="A16" s="28" t="s">
        <v>28</v>
      </c>
      <c r="B16" s="29"/>
      <c r="C16" s="30"/>
      <c r="D16" s="31">
        <f aca="true" t="shared" si="5" ref="D16:M16">SUM(D17:D21)</f>
        <v>12101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1103211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1115312</v>
      </c>
      <c r="O16" s="43">
        <f t="shared" si="1"/>
        <v>496.57702582368654</v>
      </c>
      <c r="P16" s="10"/>
    </row>
    <row r="17" spans="1:16" ht="15">
      <c r="A17" s="12"/>
      <c r="B17" s="44">
        <v>533</v>
      </c>
      <c r="C17" s="20" t="s">
        <v>54</v>
      </c>
      <c r="D17" s="46">
        <v>11528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11528</v>
      </c>
      <c r="O17" s="47">
        <f t="shared" si="1"/>
        <v>5.132680320569902</v>
      </c>
      <c r="P17" s="9"/>
    </row>
    <row r="18" spans="1:16" ht="15">
      <c r="A18" s="12"/>
      <c r="B18" s="44">
        <v>534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305175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305175</v>
      </c>
      <c r="O18" s="47">
        <f t="shared" si="1"/>
        <v>135.87488869100622</v>
      </c>
      <c r="P18" s="9"/>
    </row>
    <row r="19" spans="1:16" ht="15">
      <c r="A19" s="12"/>
      <c r="B19" s="44">
        <v>536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695493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695493</v>
      </c>
      <c r="O19" s="47">
        <f t="shared" si="1"/>
        <v>309.6585040071238</v>
      </c>
      <c r="P19" s="9"/>
    </row>
    <row r="20" spans="1:16" ht="15">
      <c r="A20" s="12"/>
      <c r="B20" s="44">
        <v>538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102543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102543</v>
      </c>
      <c r="O20" s="47">
        <f t="shared" si="1"/>
        <v>45.655832591273374</v>
      </c>
      <c r="P20" s="9"/>
    </row>
    <row r="21" spans="1:16" ht="15">
      <c r="A21" s="12"/>
      <c r="B21" s="44">
        <v>539</v>
      </c>
      <c r="C21" s="20" t="s">
        <v>32</v>
      </c>
      <c r="D21" s="46">
        <v>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573</v>
      </c>
      <c r="O21" s="47">
        <f t="shared" si="1"/>
        <v>0.25512021371326804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197219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197219</v>
      </c>
      <c r="O22" s="43">
        <f t="shared" si="1"/>
        <v>87.80899376669635</v>
      </c>
      <c r="P22" s="10"/>
    </row>
    <row r="23" spans="1:16" ht="15">
      <c r="A23" s="12"/>
      <c r="B23" s="44">
        <v>541</v>
      </c>
      <c r="C23" s="20" t="s">
        <v>63</v>
      </c>
      <c r="D23" s="46">
        <v>197219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197219</v>
      </c>
      <c r="O23" s="47">
        <f t="shared" si="1"/>
        <v>87.80899376669635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SUM(D25:D25)</f>
        <v>25315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25315</v>
      </c>
      <c r="O24" s="43">
        <f t="shared" si="1"/>
        <v>11.271148708815673</v>
      </c>
      <c r="P24" s="10"/>
    </row>
    <row r="25" spans="1:16" ht="15">
      <c r="A25" s="13"/>
      <c r="B25" s="45">
        <v>559</v>
      </c>
      <c r="C25" s="21" t="s">
        <v>36</v>
      </c>
      <c r="D25" s="46">
        <v>25315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25315</v>
      </c>
      <c r="O25" s="47">
        <f t="shared" si="1"/>
        <v>11.271148708815673</v>
      </c>
      <c r="P25" s="9"/>
    </row>
    <row r="26" spans="1:16" ht="15.75">
      <c r="A26" s="28" t="s">
        <v>37</v>
      </c>
      <c r="B26" s="29"/>
      <c r="C26" s="30"/>
      <c r="D26" s="31">
        <f aca="true" t="shared" si="8" ref="D26:M26">SUM(D27:D27)</f>
        <v>52636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52636</v>
      </c>
      <c r="O26" s="43">
        <f t="shared" si="1"/>
        <v>23.435440783615316</v>
      </c>
      <c r="P26" s="10"/>
    </row>
    <row r="27" spans="1:16" ht="15">
      <c r="A27" s="12"/>
      <c r="B27" s="44">
        <v>569</v>
      </c>
      <c r="C27" s="20" t="s">
        <v>38</v>
      </c>
      <c r="D27" s="46">
        <v>52636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52636</v>
      </c>
      <c r="O27" s="47">
        <f t="shared" si="1"/>
        <v>23.435440783615316</v>
      </c>
      <c r="P27" s="9"/>
    </row>
    <row r="28" spans="1:16" ht="15.75">
      <c r="A28" s="28" t="s">
        <v>39</v>
      </c>
      <c r="B28" s="29"/>
      <c r="C28" s="30"/>
      <c r="D28" s="31">
        <f aca="true" t="shared" si="9" ref="D28:M28">SUM(D29:D30)</f>
        <v>280987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280987</v>
      </c>
      <c r="O28" s="43">
        <f t="shared" si="1"/>
        <v>125.10552092609083</v>
      </c>
      <c r="P28" s="9"/>
    </row>
    <row r="29" spans="1:16" ht="15">
      <c r="A29" s="12"/>
      <c r="B29" s="44">
        <v>572</v>
      </c>
      <c r="C29" s="20" t="s">
        <v>64</v>
      </c>
      <c r="D29" s="46">
        <v>257117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257117</v>
      </c>
      <c r="O29" s="47">
        <f t="shared" si="1"/>
        <v>114.47773820124667</v>
      </c>
      <c r="P29" s="9"/>
    </row>
    <row r="30" spans="1:16" ht="15">
      <c r="A30" s="12"/>
      <c r="B30" s="44">
        <v>574</v>
      </c>
      <c r="C30" s="20" t="s">
        <v>46</v>
      </c>
      <c r="D30" s="46">
        <v>23870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23870</v>
      </c>
      <c r="O30" s="47">
        <f t="shared" si="1"/>
        <v>10.627782724844167</v>
      </c>
      <c r="P30" s="9"/>
    </row>
    <row r="31" spans="1:16" ht="15.75">
      <c r="A31" s="28" t="s">
        <v>65</v>
      </c>
      <c r="B31" s="29"/>
      <c r="C31" s="30"/>
      <c r="D31" s="31">
        <f aca="true" t="shared" si="10" ref="D31:M31">SUM(D32:D32)</f>
        <v>0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295000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4"/>
        <v>295000</v>
      </c>
      <c r="O31" s="43">
        <f t="shared" si="1"/>
        <v>131.3446126447017</v>
      </c>
      <c r="P31" s="9"/>
    </row>
    <row r="32" spans="1:16" ht="15.75" thickBot="1">
      <c r="A32" s="12"/>
      <c r="B32" s="44">
        <v>581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295000</v>
      </c>
      <c r="O32" s="47">
        <f t="shared" si="1"/>
        <v>131.3446126447017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1" ref="D33:M33">SUM(D5,D13,D16,D22,D24,D26,D28,D31)</f>
        <v>3678375</v>
      </c>
      <c r="E33" s="15">
        <f t="shared" si="11"/>
        <v>78676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1398211</v>
      </c>
      <c r="J33" s="15">
        <f t="shared" si="11"/>
        <v>0</v>
      </c>
      <c r="K33" s="15">
        <f t="shared" si="11"/>
        <v>17320</v>
      </c>
      <c r="L33" s="15">
        <f t="shared" si="11"/>
        <v>0</v>
      </c>
      <c r="M33" s="15">
        <f t="shared" si="11"/>
        <v>0</v>
      </c>
      <c r="N33" s="15">
        <f t="shared" si="4"/>
        <v>5172582</v>
      </c>
      <c r="O33" s="37">
        <f t="shared" si="1"/>
        <v>2303.019590382903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72</v>
      </c>
      <c r="M35" s="93"/>
      <c r="N35" s="93"/>
      <c r="O35" s="41">
        <v>2246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1081491</v>
      </c>
      <c r="E5" s="59">
        <f t="shared" si="0"/>
        <v>93187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16013</v>
      </c>
      <c r="L5" s="59">
        <f t="shared" si="0"/>
        <v>0</v>
      </c>
      <c r="M5" s="59">
        <f t="shared" si="0"/>
        <v>0</v>
      </c>
      <c r="N5" s="60">
        <f>SUM(D5:M5)</f>
        <v>1190691</v>
      </c>
      <c r="O5" s="61">
        <f aca="true" t="shared" si="1" ref="O5:O30">(N5/O$32)</f>
        <v>533.2248096730856</v>
      </c>
      <c r="P5" s="62"/>
    </row>
    <row r="6" spans="1:16" ht="15">
      <c r="A6" s="64"/>
      <c r="B6" s="65">
        <v>511</v>
      </c>
      <c r="C6" s="66" t="s">
        <v>19</v>
      </c>
      <c r="D6" s="67">
        <v>221019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221019</v>
      </c>
      <c r="O6" s="68">
        <f t="shared" si="1"/>
        <v>98.97850425436633</v>
      </c>
      <c r="P6" s="69"/>
    </row>
    <row r="7" spans="1:16" ht="15">
      <c r="A7" s="64"/>
      <c r="B7" s="65">
        <v>512</v>
      </c>
      <c r="C7" s="66" t="s">
        <v>20</v>
      </c>
      <c r="D7" s="67">
        <v>295956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295956</v>
      </c>
      <c r="O7" s="68">
        <f t="shared" si="1"/>
        <v>132.5373936408419</v>
      </c>
      <c r="P7" s="69"/>
    </row>
    <row r="8" spans="1:16" ht="15">
      <c r="A8" s="64"/>
      <c r="B8" s="65">
        <v>513</v>
      </c>
      <c r="C8" s="66" t="s">
        <v>21</v>
      </c>
      <c r="D8" s="67">
        <v>279209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279209</v>
      </c>
      <c r="O8" s="68">
        <f t="shared" si="1"/>
        <v>125.03761755485894</v>
      </c>
      <c r="P8" s="69"/>
    </row>
    <row r="9" spans="1:16" ht="15">
      <c r="A9" s="64"/>
      <c r="B9" s="65">
        <v>514</v>
      </c>
      <c r="C9" s="66" t="s">
        <v>22</v>
      </c>
      <c r="D9" s="67">
        <v>61219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61219</v>
      </c>
      <c r="O9" s="68">
        <f t="shared" si="1"/>
        <v>27.415584415584416</v>
      </c>
      <c r="P9" s="69"/>
    </row>
    <row r="10" spans="1:16" ht="15">
      <c r="A10" s="64"/>
      <c r="B10" s="65">
        <v>515</v>
      </c>
      <c r="C10" s="66" t="s">
        <v>23</v>
      </c>
      <c r="D10" s="67">
        <v>49739</v>
      </c>
      <c r="E10" s="67">
        <v>93187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142926</v>
      </c>
      <c r="O10" s="68">
        <f t="shared" si="1"/>
        <v>64.00626959247649</v>
      </c>
      <c r="P10" s="69"/>
    </row>
    <row r="11" spans="1:16" ht="15">
      <c r="A11" s="64"/>
      <c r="B11" s="65">
        <v>517</v>
      </c>
      <c r="C11" s="66" t="s">
        <v>24</v>
      </c>
      <c r="D11" s="67">
        <v>174349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174349</v>
      </c>
      <c r="O11" s="68">
        <f t="shared" si="1"/>
        <v>78.07836990595611</v>
      </c>
      <c r="P11" s="69"/>
    </row>
    <row r="12" spans="1:16" ht="15">
      <c r="A12" s="64"/>
      <c r="B12" s="65">
        <v>518</v>
      </c>
      <c r="C12" s="66" t="s">
        <v>59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16013</v>
      </c>
      <c r="L12" s="67">
        <v>0</v>
      </c>
      <c r="M12" s="67">
        <v>0</v>
      </c>
      <c r="N12" s="67">
        <f t="shared" si="2"/>
        <v>16013</v>
      </c>
      <c r="O12" s="68">
        <f t="shared" si="1"/>
        <v>7.171070309001344</v>
      </c>
      <c r="P12" s="69"/>
    </row>
    <row r="13" spans="1:16" ht="15.75">
      <c r="A13" s="70" t="s">
        <v>25</v>
      </c>
      <c r="B13" s="71"/>
      <c r="C13" s="72"/>
      <c r="D13" s="73">
        <f aca="true" t="shared" si="3" ref="D13:M13">SUM(D14:D15)</f>
        <v>1558905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30">SUM(D13:M13)</f>
        <v>1558905</v>
      </c>
      <c r="O13" s="75">
        <f t="shared" si="1"/>
        <v>698.1213613972235</v>
      </c>
      <c r="P13" s="76"/>
    </row>
    <row r="14" spans="1:16" ht="15">
      <c r="A14" s="64"/>
      <c r="B14" s="65">
        <v>521</v>
      </c>
      <c r="C14" s="66" t="s">
        <v>26</v>
      </c>
      <c r="D14" s="67">
        <v>1132605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1132605</v>
      </c>
      <c r="O14" s="68">
        <f t="shared" si="1"/>
        <v>507.21227048813256</v>
      </c>
      <c r="P14" s="69"/>
    </row>
    <row r="15" spans="1:16" ht="15">
      <c r="A15" s="64"/>
      <c r="B15" s="65">
        <v>522</v>
      </c>
      <c r="C15" s="66" t="s">
        <v>27</v>
      </c>
      <c r="D15" s="67">
        <v>426300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426300</v>
      </c>
      <c r="O15" s="68">
        <f t="shared" si="1"/>
        <v>190.9090909090909</v>
      </c>
      <c r="P15" s="69"/>
    </row>
    <row r="16" spans="1:16" ht="15.75">
      <c r="A16" s="70" t="s">
        <v>28</v>
      </c>
      <c r="B16" s="71"/>
      <c r="C16" s="72"/>
      <c r="D16" s="73">
        <f aca="true" t="shared" si="5" ref="D16:M16">SUM(D17:D19)</f>
        <v>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1208485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1208485</v>
      </c>
      <c r="O16" s="75">
        <f t="shared" si="1"/>
        <v>541.1934617107031</v>
      </c>
      <c r="P16" s="76"/>
    </row>
    <row r="17" spans="1:16" ht="15">
      <c r="A17" s="64"/>
      <c r="B17" s="65">
        <v>534</v>
      </c>
      <c r="C17" s="66" t="s">
        <v>60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307729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307729</v>
      </c>
      <c r="O17" s="68">
        <f t="shared" si="1"/>
        <v>137.80967308553517</v>
      </c>
      <c r="P17" s="69"/>
    </row>
    <row r="18" spans="1:16" ht="15">
      <c r="A18" s="64"/>
      <c r="B18" s="65">
        <v>536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787062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787062</v>
      </c>
      <c r="O18" s="68">
        <f t="shared" si="1"/>
        <v>352.4684281236005</v>
      </c>
      <c r="P18" s="69"/>
    </row>
    <row r="19" spans="1:16" ht="15">
      <c r="A19" s="64"/>
      <c r="B19" s="65">
        <v>538</v>
      </c>
      <c r="C19" s="66" t="s">
        <v>62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113694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113694</v>
      </c>
      <c r="O19" s="68">
        <f t="shared" si="1"/>
        <v>50.9153605015674</v>
      </c>
      <c r="P19" s="69"/>
    </row>
    <row r="20" spans="1:16" ht="15.75">
      <c r="A20" s="70" t="s">
        <v>33</v>
      </c>
      <c r="B20" s="71"/>
      <c r="C20" s="72"/>
      <c r="D20" s="73">
        <f aca="true" t="shared" si="6" ref="D20:M20">SUM(D21:D21)</f>
        <v>176561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4"/>
        <v>176561</v>
      </c>
      <c r="O20" s="75">
        <f t="shared" si="1"/>
        <v>79.06896551724138</v>
      </c>
      <c r="P20" s="76"/>
    </row>
    <row r="21" spans="1:16" ht="15">
      <c r="A21" s="64"/>
      <c r="B21" s="65">
        <v>541</v>
      </c>
      <c r="C21" s="66" t="s">
        <v>63</v>
      </c>
      <c r="D21" s="67">
        <v>176561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176561</v>
      </c>
      <c r="O21" s="68">
        <f t="shared" si="1"/>
        <v>79.06896551724138</v>
      </c>
      <c r="P21" s="69"/>
    </row>
    <row r="22" spans="1:16" ht="15.75">
      <c r="A22" s="70" t="s">
        <v>35</v>
      </c>
      <c r="B22" s="71"/>
      <c r="C22" s="72"/>
      <c r="D22" s="73">
        <f aca="true" t="shared" si="7" ref="D22:M22">SUM(D23:D23)</f>
        <v>25156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4"/>
        <v>25156</v>
      </c>
      <c r="O22" s="75">
        <f t="shared" si="1"/>
        <v>11.265562024182714</v>
      </c>
      <c r="P22" s="76"/>
    </row>
    <row r="23" spans="1:16" ht="15">
      <c r="A23" s="64"/>
      <c r="B23" s="65">
        <v>559</v>
      </c>
      <c r="C23" s="66" t="s">
        <v>36</v>
      </c>
      <c r="D23" s="67">
        <v>25156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25156</v>
      </c>
      <c r="O23" s="68">
        <f t="shared" si="1"/>
        <v>11.265562024182714</v>
      </c>
      <c r="P23" s="69"/>
    </row>
    <row r="24" spans="1:16" ht="15.75">
      <c r="A24" s="70" t="s">
        <v>37</v>
      </c>
      <c r="B24" s="71"/>
      <c r="C24" s="72"/>
      <c r="D24" s="73">
        <f aca="true" t="shared" si="8" ref="D24:M24">SUM(D25:D25)</f>
        <v>44673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4"/>
        <v>44673</v>
      </c>
      <c r="O24" s="75">
        <f t="shared" si="1"/>
        <v>20.005821764442455</v>
      </c>
      <c r="P24" s="76"/>
    </row>
    <row r="25" spans="1:16" ht="15">
      <c r="A25" s="64"/>
      <c r="B25" s="65">
        <v>569</v>
      </c>
      <c r="C25" s="66" t="s">
        <v>38</v>
      </c>
      <c r="D25" s="67">
        <v>44673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44673</v>
      </c>
      <c r="O25" s="68">
        <f t="shared" si="1"/>
        <v>20.005821764442455</v>
      </c>
      <c r="P25" s="69"/>
    </row>
    <row r="26" spans="1:16" ht="15.75">
      <c r="A26" s="70" t="s">
        <v>39</v>
      </c>
      <c r="B26" s="71"/>
      <c r="C26" s="72"/>
      <c r="D26" s="73">
        <f aca="true" t="shared" si="9" ref="D26:M26">SUM(D27:D27)</f>
        <v>279824</v>
      </c>
      <c r="E26" s="73">
        <f t="shared" si="9"/>
        <v>0</v>
      </c>
      <c r="F26" s="73">
        <f t="shared" si="9"/>
        <v>0</v>
      </c>
      <c r="G26" s="73">
        <f t="shared" si="9"/>
        <v>0</v>
      </c>
      <c r="H26" s="73">
        <f t="shared" si="9"/>
        <v>0</v>
      </c>
      <c r="I26" s="73">
        <f t="shared" si="9"/>
        <v>0</v>
      </c>
      <c r="J26" s="73">
        <f t="shared" si="9"/>
        <v>0</v>
      </c>
      <c r="K26" s="73">
        <f t="shared" si="9"/>
        <v>0</v>
      </c>
      <c r="L26" s="73">
        <f t="shared" si="9"/>
        <v>0</v>
      </c>
      <c r="M26" s="73">
        <f t="shared" si="9"/>
        <v>0</v>
      </c>
      <c r="N26" s="73">
        <f t="shared" si="4"/>
        <v>279824</v>
      </c>
      <c r="O26" s="75">
        <f t="shared" si="1"/>
        <v>125.31303179579042</v>
      </c>
      <c r="P26" s="69"/>
    </row>
    <row r="27" spans="1:16" ht="15">
      <c r="A27" s="64"/>
      <c r="B27" s="65">
        <v>572</v>
      </c>
      <c r="C27" s="66" t="s">
        <v>64</v>
      </c>
      <c r="D27" s="67">
        <v>279824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279824</v>
      </c>
      <c r="O27" s="68">
        <f t="shared" si="1"/>
        <v>125.31303179579042</v>
      </c>
      <c r="P27" s="69"/>
    </row>
    <row r="28" spans="1:16" ht="15.75">
      <c r="A28" s="70" t="s">
        <v>65</v>
      </c>
      <c r="B28" s="71"/>
      <c r="C28" s="72"/>
      <c r="D28" s="73">
        <f aca="true" t="shared" si="10" ref="D28:M28">SUM(D29:D29)</f>
        <v>5000</v>
      </c>
      <c r="E28" s="73">
        <f t="shared" si="10"/>
        <v>0</v>
      </c>
      <c r="F28" s="73">
        <f t="shared" si="10"/>
        <v>0</v>
      </c>
      <c r="G28" s="73">
        <f t="shared" si="10"/>
        <v>0</v>
      </c>
      <c r="H28" s="73">
        <f t="shared" si="10"/>
        <v>0</v>
      </c>
      <c r="I28" s="73">
        <f t="shared" si="10"/>
        <v>159000</v>
      </c>
      <c r="J28" s="73">
        <f t="shared" si="10"/>
        <v>0</v>
      </c>
      <c r="K28" s="73">
        <f t="shared" si="10"/>
        <v>0</v>
      </c>
      <c r="L28" s="73">
        <f t="shared" si="10"/>
        <v>0</v>
      </c>
      <c r="M28" s="73">
        <f t="shared" si="10"/>
        <v>0</v>
      </c>
      <c r="N28" s="73">
        <f t="shared" si="4"/>
        <v>164000</v>
      </c>
      <c r="O28" s="75">
        <f t="shared" si="1"/>
        <v>73.44379758172862</v>
      </c>
      <c r="P28" s="69"/>
    </row>
    <row r="29" spans="1:16" ht="15.75" thickBot="1">
      <c r="A29" s="64"/>
      <c r="B29" s="65">
        <v>581</v>
      </c>
      <c r="C29" s="66" t="s">
        <v>66</v>
      </c>
      <c r="D29" s="67">
        <v>5000</v>
      </c>
      <c r="E29" s="67">
        <v>0</v>
      </c>
      <c r="F29" s="67">
        <v>0</v>
      </c>
      <c r="G29" s="67">
        <v>0</v>
      </c>
      <c r="H29" s="67">
        <v>0</v>
      </c>
      <c r="I29" s="67">
        <v>159000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164000</v>
      </c>
      <c r="O29" s="68">
        <f t="shared" si="1"/>
        <v>73.44379758172862</v>
      </c>
      <c r="P29" s="69"/>
    </row>
    <row r="30" spans="1:119" ht="16.5" thickBot="1">
      <c r="A30" s="77" t="s">
        <v>10</v>
      </c>
      <c r="B30" s="78"/>
      <c r="C30" s="79"/>
      <c r="D30" s="80">
        <f aca="true" t="shared" si="11" ref="D30:M30">SUM(D5,D13,D16,D20,D22,D24,D26,D28)</f>
        <v>3171610</v>
      </c>
      <c r="E30" s="80">
        <f t="shared" si="11"/>
        <v>93187</v>
      </c>
      <c r="F30" s="80">
        <f t="shared" si="11"/>
        <v>0</v>
      </c>
      <c r="G30" s="80">
        <f t="shared" si="11"/>
        <v>0</v>
      </c>
      <c r="H30" s="80">
        <f t="shared" si="11"/>
        <v>0</v>
      </c>
      <c r="I30" s="80">
        <f t="shared" si="11"/>
        <v>1367485</v>
      </c>
      <c r="J30" s="80">
        <f t="shared" si="11"/>
        <v>0</v>
      </c>
      <c r="K30" s="80">
        <f t="shared" si="11"/>
        <v>16013</v>
      </c>
      <c r="L30" s="80">
        <f t="shared" si="11"/>
        <v>0</v>
      </c>
      <c r="M30" s="80">
        <f t="shared" si="11"/>
        <v>0</v>
      </c>
      <c r="N30" s="80">
        <f t="shared" si="4"/>
        <v>4648295</v>
      </c>
      <c r="O30" s="81">
        <f t="shared" si="1"/>
        <v>2081.636811464398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67</v>
      </c>
      <c r="M32" s="117"/>
      <c r="N32" s="117"/>
      <c r="O32" s="91">
        <v>2233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1186375</v>
      </c>
      <c r="E5" s="26">
        <f t="shared" si="0"/>
        <v>31289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1217664</v>
      </c>
      <c r="O5" s="32">
        <f aca="true" t="shared" si="2" ref="O5:O29">(N5/O$31)</f>
        <v>546.037668161435</v>
      </c>
      <c r="P5" s="6"/>
    </row>
    <row r="6" spans="1:16" ht="15">
      <c r="A6" s="12"/>
      <c r="B6" s="44">
        <v>511</v>
      </c>
      <c r="C6" s="20" t="s">
        <v>19</v>
      </c>
      <c r="D6" s="46">
        <v>231485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231485</v>
      </c>
      <c r="O6" s="47">
        <f t="shared" si="2"/>
        <v>103.80493273542601</v>
      </c>
      <c r="P6" s="9"/>
    </row>
    <row r="7" spans="1:16" ht="15">
      <c r="A7" s="12"/>
      <c r="B7" s="44">
        <v>512</v>
      </c>
      <c r="C7" s="20" t="s">
        <v>20</v>
      </c>
      <c r="D7" s="46">
        <v>332153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332153</v>
      </c>
      <c r="O7" s="47">
        <f t="shared" si="2"/>
        <v>148.947533632287</v>
      </c>
      <c r="P7" s="9"/>
    </row>
    <row r="8" spans="1:16" ht="15">
      <c r="A8" s="12"/>
      <c r="B8" s="44">
        <v>513</v>
      </c>
      <c r="C8" s="20" t="s">
        <v>21</v>
      </c>
      <c r="D8" s="46">
        <v>275067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275067</v>
      </c>
      <c r="O8" s="47">
        <f t="shared" si="2"/>
        <v>123.34843049327354</v>
      </c>
      <c r="P8" s="9"/>
    </row>
    <row r="9" spans="1:16" ht="15">
      <c r="A9" s="12"/>
      <c r="B9" s="44">
        <v>514</v>
      </c>
      <c r="C9" s="20" t="s">
        <v>22</v>
      </c>
      <c r="D9" s="46">
        <v>66715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66715</v>
      </c>
      <c r="O9" s="47">
        <f t="shared" si="2"/>
        <v>29.917040358744394</v>
      </c>
      <c r="P9" s="9"/>
    </row>
    <row r="10" spans="1:16" ht="15">
      <c r="A10" s="12"/>
      <c r="B10" s="44">
        <v>515</v>
      </c>
      <c r="C10" s="20" t="s">
        <v>23</v>
      </c>
      <c r="D10" s="46">
        <v>91842</v>
      </c>
      <c r="E10" s="46">
        <v>31289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123131</v>
      </c>
      <c r="O10" s="47">
        <f t="shared" si="2"/>
        <v>55.215695067264576</v>
      </c>
      <c r="P10" s="9"/>
    </row>
    <row r="11" spans="1:16" ht="15">
      <c r="A11" s="12"/>
      <c r="B11" s="44">
        <v>517</v>
      </c>
      <c r="C11" s="20" t="s">
        <v>24</v>
      </c>
      <c r="D11" s="46">
        <v>189113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189113</v>
      </c>
      <c r="O11" s="47">
        <f t="shared" si="2"/>
        <v>84.80403587443946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1502583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12257</v>
      </c>
      <c r="L12" s="31">
        <f t="shared" si="3"/>
        <v>0</v>
      </c>
      <c r="M12" s="31">
        <f t="shared" si="3"/>
        <v>0</v>
      </c>
      <c r="N12" s="42">
        <f t="shared" si="1"/>
        <v>1514840</v>
      </c>
      <c r="O12" s="43">
        <f t="shared" si="2"/>
        <v>679.3004484304932</v>
      </c>
      <c r="P12" s="10"/>
    </row>
    <row r="13" spans="1:16" ht="15">
      <c r="A13" s="12"/>
      <c r="B13" s="44">
        <v>521</v>
      </c>
      <c r="C13" s="20" t="s">
        <v>26</v>
      </c>
      <c r="D13" s="46">
        <v>1078664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12257</v>
      </c>
      <c r="L13" s="46">
        <v>0</v>
      </c>
      <c r="M13" s="46">
        <v>0</v>
      </c>
      <c r="N13" s="46">
        <f t="shared" si="1"/>
        <v>1090921</v>
      </c>
      <c r="O13" s="47">
        <f t="shared" si="2"/>
        <v>489.20224215246634</v>
      </c>
      <c r="P13" s="9"/>
    </row>
    <row r="14" spans="1:16" ht="15">
      <c r="A14" s="12"/>
      <c r="B14" s="44">
        <v>522</v>
      </c>
      <c r="C14" s="20" t="s">
        <v>27</v>
      </c>
      <c r="D14" s="46">
        <v>423919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423919</v>
      </c>
      <c r="O14" s="47">
        <f t="shared" si="2"/>
        <v>190.0982062780269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1004869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1004869</v>
      </c>
      <c r="O15" s="43">
        <f t="shared" si="2"/>
        <v>450.6139013452915</v>
      </c>
      <c r="P15" s="10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281347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281347</v>
      </c>
      <c r="O16" s="47">
        <f t="shared" si="2"/>
        <v>126.16457399103139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653723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653723</v>
      </c>
      <c r="O17" s="47">
        <f t="shared" si="2"/>
        <v>293.1493273542601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69799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69799</v>
      </c>
      <c r="O18" s="47">
        <f t="shared" si="2"/>
        <v>31.3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203906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203906</v>
      </c>
      <c r="O19" s="43">
        <f t="shared" si="2"/>
        <v>91.43766816143497</v>
      </c>
      <c r="P19" s="10"/>
    </row>
    <row r="20" spans="1:16" ht="15">
      <c r="A20" s="12"/>
      <c r="B20" s="44">
        <v>541</v>
      </c>
      <c r="C20" s="20" t="s">
        <v>34</v>
      </c>
      <c r="D20" s="46">
        <v>203906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203906</v>
      </c>
      <c r="O20" s="47">
        <f t="shared" si="2"/>
        <v>91.43766816143497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23760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23760</v>
      </c>
      <c r="O21" s="43">
        <f t="shared" si="2"/>
        <v>10.654708520179373</v>
      </c>
      <c r="P21" s="10"/>
    </row>
    <row r="22" spans="1:16" ht="15">
      <c r="A22" s="13"/>
      <c r="B22" s="45">
        <v>559</v>
      </c>
      <c r="C22" s="21" t="s">
        <v>36</v>
      </c>
      <c r="D22" s="46">
        <v>23760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23760</v>
      </c>
      <c r="O22" s="47">
        <f t="shared" si="2"/>
        <v>10.654708520179373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46965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46965</v>
      </c>
      <c r="O23" s="43">
        <f t="shared" si="2"/>
        <v>21.06053811659193</v>
      </c>
      <c r="P23" s="10"/>
    </row>
    <row r="24" spans="1:16" ht="15">
      <c r="A24" s="12"/>
      <c r="B24" s="44">
        <v>569</v>
      </c>
      <c r="C24" s="20" t="s">
        <v>38</v>
      </c>
      <c r="D24" s="46">
        <v>46965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46965</v>
      </c>
      <c r="O24" s="47">
        <f t="shared" si="2"/>
        <v>21.06053811659193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296450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296450</v>
      </c>
      <c r="O25" s="43">
        <f t="shared" si="2"/>
        <v>132.9372197309417</v>
      </c>
      <c r="P25" s="9"/>
    </row>
    <row r="26" spans="1:16" ht="15">
      <c r="A26" s="12"/>
      <c r="B26" s="44">
        <v>572</v>
      </c>
      <c r="C26" s="20" t="s">
        <v>40</v>
      </c>
      <c r="D26" s="46">
        <v>296450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296450</v>
      </c>
      <c r="O26" s="47">
        <f t="shared" si="2"/>
        <v>132.9372197309417</v>
      </c>
      <c r="P26" s="9"/>
    </row>
    <row r="27" spans="1:16" ht="15.75">
      <c r="A27" s="28" t="s">
        <v>42</v>
      </c>
      <c r="B27" s="29"/>
      <c r="C27" s="30"/>
      <c r="D27" s="31">
        <f aca="true" t="shared" si="9" ref="D27:M27">SUM(D28:D28)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170000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170000</v>
      </c>
      <c r="O27" s="43">
        <f t="shared" si="2"/>
        <v>76.23318385650224</v>
      </c>
      <c r="P27" s="9"/>
    </row>
    <row r="28" spans="1:16" ht="15.75" thickBot="1">
      <c r="A28" s="12"/>
      <c r="B28" s="44">
        <v>581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170000</v>
      </c>
      <c r="O28" s="47">
        <f t="shared" si="2"/>
        <v>76.23318385650224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0" ref="D29:M29">SUM(D5,D12,D15,D19,D21,D23,D25,D27)</f>
        <v>3260039</v>
      </c>
      <c r="E29" s="15">
        <f t="shared" si="10"/>
        <v>31289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1174869</v>
      </c>
      <c r="J29" s="15">
        <f t="shared" si="10"/>
        <v>0</v>
      </c>
      <c r="K29" s="15">
        <f t="shared" si="10"/>
        <v>12257</v>
      </c>
      <c r="L29" s="15">
        <f t="shared" si="10"/>
        <v>0</v>
      </c>
      <c r="M29" s="15">
        <f t="shared" si="10"/>
        <v>0</v>
      </c>
      <c r="N29" s="15">
        <f t="shared" si="1"/>
        <v>4478454</v>
      </c>
      <c r="O29" s="37">
        <f t="shared" si="2"/>
        <v>2008.2753363228699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2230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2023-03-24T15:54:02Z</cp:lastPrinted>
  <dcterms:created xsi:type="dcterms:W3CDTF">2000-08-31T21:26:31Z</dcterms:created>
  <dcterms:modified xsi:type="dcterms:W3CDTF">2023-03-24T16:34:36Z</dcterms:modified>
  <cp:category/>
  <cp:version/>
  <cp:contentType/>
  <cp:contentStatus/>
</cp:coreProperties>
</file>