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'2007'!$A$1:$O$34</definedName>
    <definedName name="_xlnm.Print_Area" localSheetId="13">'2008'!$A$1:$O$32</definedName>
    <definedName name="_xlnm.Print_Area" localSheetId="12">'2009'!$A$1:$O$32</definedName>
    <definedName name="_xlnm.Print_Area" localSheetId="11">'2010'!$A$1:$O$32</definedName>
    <definedName name="_xlnm.Print_Area" localSheetId="10">'2011'!$A$1:$O$36</definedName>
    <definedName name="_xlnm.Print_Area" localSheetId="9">'2012'!$A$1:$O$34</definedName>
    <definedName name="_xlnm.Print_Area" localSheetId="8">'2013'!$A$1:$O$35</definedName>
    <definedName name="_xlnm.Print_Area" localSheetId="7">'2014'!$A$1:$O$37</definedName>
    <definedName name="_xlnm.Print_Area" localSheetId="6">'2015'!$A$1:$O$33</definedName>
    <definedName name="_xlnm.Print_Area" localSheetId="5">'2016'!$A$1:$O$34</definedName>
    <definedName name="_xlnm.Print_Area" localSheetId="4">'2017'!$A$1:$O$34</definedName>
    <definedName name="_xlnm.Print_Area" localSheetId="3">'2018'!$A$1:$O$32</definedName>
    <definedName name="_xlnm.Print_Area" localSheetId="2">'2019'!$A$1:$O$38</definedName>
    <definedName name="_xlnm.Print_Area" localSheetId="1">'2020'!$A$1:$O$30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<sst xmlns="http://schemas.openxmlformats.org/spreadsheetml/2006/main" count="686" uniqueCount="93">
  <si>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</si>
  <si>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</si>
  <si>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</si>
  <si>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</si>
  <si>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</si>
  <si>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</si>
  <si>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</si>
  <si>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</si>
  <si>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</si>
  <si>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</si>
  <si>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</si>
  <si>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</si>
  <si>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</si>
  <si>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</si>
  <si>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</si>
  <si>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</si>
  <si>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</si>
  <si>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</si>
  <si>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</si>
  <si>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</si>
  <si>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</si>
  <si>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</si>
  <si>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</si>
  <si>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</si>
  <si>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</si>
  <si>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</si>
  <si>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</si>
  <si>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</si>
  <si>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</si>
  <si>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</si>
  <si>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</si>
  <si>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</si>
  <si>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</si>
  <si>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</si>
  <si>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</si>
  <si>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</si>
  <si>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</si>
  <si>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Human Services</t>
  </si>
  <si>
    <t>Other Human Services</t>
  </si>
  <si>
    <t>Culture / Recreation</t>
  </si>
  <si>
    <t>Parks and Recreation</t>
  </si>
  <si>
    <t>2009 Municipal Population:</t>
  </si>
  <si>
    <t>Dunnellon Expenditures Reported by Account Code and Fund Type</t>
  </si>
  <si>
    <t>Local Fiscal Year Ended September 30, 2010</t>
  </si>
  <si>
    <t>Economic Environment</t>
  </si>
  <si>
    <t>Other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</si>
  <si>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</si>
  <si>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</si>
  <si>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</si>
  <si>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Industry Development</t>
  </si>
  <si>
    <t>Other Uses and Non-Operating</t>
  </si>
  <si>
    <t>Proprietary - Non-Operating Interest Expense</t>
  </si>
  <si>
    <t>2011 Municipal Population:</t>
  </si>
  <si>
    <t>Local Fiscal Year Ended September 30, 2012</t>
  </si>
  <si>
    <t>Inter-Fund Group Transfers Out</t>
  </si>
  <si>
    <t>2012 Municipal Population:</t>
  </si>
  <si>
    <t>Local Fiscal Year Ended September 30, 2008</t>
  </si>
  <si>
    <t>Health Services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</si>
  <si>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</si>
  <si>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</si>
  <si>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</si>
  <si>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</si>
  <si>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</si>
  <si>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</si>
  <si>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</si>
  <si>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</si>
  <si>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</si>
  <si>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</si>
  <si>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Extraordinary Items (Loss)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</si>
  <si>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</si>
  <si>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</si>
  <si>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</si>
  <si>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</si>
  <si>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</si>
  <si>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</si>
  <si>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</si>
  <si>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</si>
  <si>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</si>
  <si>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</si>
  <si>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</si>
  <si>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</si>
  <si>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Public Safety</t>
  </si>
  <si>
    <t>Non-Operating Interest Expense</t>
  </si>
  <si>
    <t>2019 Municipal Population:</t>
  </si>
  <si>
    <t>Local Fiscal Year Ended September 30, 2020</t>
  </si>
  <si>
    <t>Detention / Corrections</t>
  </si>
  <si>
    <t>2020 Municipal Population:</t>
  </si>
  <si>
    <t>Local Fiscal Year Ended September 30, 2021</t>
  </si>
  <si>
    <t>Per Capita Account</t>
  </si>
  <si>
    <t>Custodial</t>
  </si>
  <si>
    <t>Total Account</t>
  </si>
  <si>
    <t>Detention and/or Correction</t>
  </si>
  <si>
    <t>2021 Municipal Population: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</si>
</sst>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  <numFmt numFmtId="169" formatCode="[$-409]dddd\,\ mmmm\ dd\,\ yyyy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89</v>
      </c>
      <c r="N4" s="32" t="s">
        <v>5</v>
      </c>
      <c r="O4" s="32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1049894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1049894</v>
      </c>
      <c r="P5" s="30">
        <f>(O5/P$30)</f>
        <v>542.8614270941055</v>
      </c>
      <c r="Q5" s="6"/>
    </row>
    <row r="6" spans="1:17" ht="15">
      <c r="A6" s="12"/>
      <c r="B6" s="42">
        <v>511</v>
      </c>
      <c r="C6" s="19" t="s">
        <v>19</v>
      </c>
      <c r="D6" s="46">
        <v>224174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224174</v>
      </c>
      <c r="P6" s="47">
        <f>(O6/P$30)</f>
        <v>115.91209927611169</v>
      </c>
      <c r="Q6" s="9"/>
    </row>
    <row r="7" spans="1:17" ht="15">
      <c r="A7" s="12"/>
      <c r="B7" s="42">
        <v>512</v>
      </c>
      <c r="C7" s="19" t="s">
        <v>20</v>
      </c>
      <c r="D7" s="46">
        <v>114152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114152</v>
      </c>
      <c r="P7" s="47">
        <f>(O7/P$30)</f>
        <v>59.02378490175801</v>
      </c>
      <c r="Q7" s="9"/>
    </row>
    <row r="8" spans="1:17" ht="15">
      <c r="A8" s="12"/>
      <c r="B8" s="42">
        <v>513</v>
      </c>
      <c r="C8" s="19" t="s">
        <v>21</v>
      </c>
      <c r="D8" s="46">
        <v>418903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418903</v>
      </c>
      <c r="P8" s="47">
        <f>(O8/P$30)</f>
        <v>216.5992761116856</v>
      </c>
      <c r="Q8" s="9"/>
    </row>
    <row r="9" spans="1:17" ht="15">
      <c r="A9" s="12"/>
      <c r="B9" s="42">
        <v>514</v>
      </c>
      <c r="C9" s="19" t="s">
        <v>22</v>
      </c>
      <c r="D9" s="46">
        <v>106136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106136</v>
      </c>
      <c r="P9" s="47">
        <f>(O9/P$30)</f>
        <v>54.87900723888314</v>
      </c>
      <c r="Q9" s="9"/>
    </row>
    <row r="10" spans="1:17" ht="15">
      <c r="A10" s="12"/>
      <c r="B10" s="42">
        <v>515</v>
      </c>
      <c r="C10" s="19" t="s">
        <v>23</v>
      </c>
      <c r="D10" s="46">
        <v>104016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104016</v>
      </c>
      <c r="P10" s="47">
        <f>(O10/P$30)</f>
        <v>53.78283350568769</v>
      </c>
      <c r="Q10" s="9"/>
    </row>
    <row r="11" spans="1:17" ht="15">
      <c r="A11" s="12"/>
      <c r="B11" s="42">
        <v>519</v>
      </c>
      <c r="C11" s="19" t="s">
        <v>25</v>
      </c>
      <c r="D11" s="46">
        <v>82513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82513</v>
      </c>
      <c r="P11" s="47">
        <f>(O11/P$30)</f>
        <v>42.66442605997932</v>
      </c>
      <c r="Q11" s="9"/>
    </row>
    <row r="12" spans="1:17" ht="15.75">
      <c r="A12" s="26" t="s">
        <v>26</v>
      </c>
      <c r="B12" s="27"/>
      <c r="C12" s="28"/>
      <c r="D12" s="29">
        <f>SUM(D13:D16)</f>
        <v>1052722</v>
      </c>
      <c r="E12" s="29">
        <f>SUM(E13:E16)</f>
        <v>0</v>
      </c>
      <c r="F12" s="29">
        <f>SUM(F13:F16)</f>
        <v>0</v>
      </c>
      <c r="G12" s="29">
        <f>SUM(G13:G16)</f>
        <v>0</v>
      </c>
      <c r="H12" s="29">
        <f>SUM(H13:H16)</f>
        <v>0</v>
      </c>
      <c r="I12" s="29">
        <f>SUM(I13:I16)</f>
        <v>0</v>
      </c>
      <c r="J12" s="29">
        <f>SUM(J13:J16)</f>
        <v>0</v>
      </c>
      <c r="K12" s="29">
        <f>SUM(K13:K16)</f>
        <v>0</v>
      </c>
      <c r="L12" s="29">
        <f>SUM(L13:L16)</f>
        <v>0</v>
      </c>
      <c r="M12" s="29">
        <f>SUM(M13:M16)</f>
        <v>0</v>
      </c>
      <c r="N12" s="29">
        <f>SUM(N13:N16)</f>
        <v>0</v>
      </c>
      <c r="O12" s="40">
        <f>SUM(D12:N12)</f>
        <v>1052722</v>
      </c>
      <c r="P12" s="41">
        <f>(O12/P$30)</f>
        <v>544.3236814891417</v>
      </c>
      <c r="Q12" s="10"/>
    </row>
    <row r="13" spans="1:17" ht="15">
      <c r="A13" s="12"/>
      <c r="B13" s="42">
        <v>521</v>
      </c>
      <c r="C13" s="19" t="s">
        <v>27</v>
      </c>
      <c r="D13" s="46">
        <v>1156296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1156296</v>
      </c>
      <c r="P13" s="47">
        <f>(O13/P$30)</f>
        <v>597.8779731127197</v>
      </c>
      <c r="Q13" s="9"/>
    </row>
    <row r="14" spans="1:17" ht="15">
      <c r="A14" s="12"/>
      <c r="B14" s="42">
        <v>522</v>
      </c>
      <c r="C14" s="19" t="s">
        <v>28</v>
      </c>
      <c r="D14" s="46">
        <v>-199672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-199672</v>
      </c>
      <c r="P14" s="47">
        <f>(O14/P$30)</f>
        <v>-103.24301964839711</v>
      </c>
      <c r="Q14" s="9"/>
    </row>
    <row r="15" spans="1:17" ht="15">
      <c r="A15" s="12"/>
      <c r="B15" s="42">
        <v>523</v>
      </c>
      <c r="C15" s="19" t="s">
        <v>91</v>
      </c>
      <c r="D15" s="46">
        <v>4021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4021</v>
      </c>
      <c r="P15" s="47">
        <f>(O15/P$30)</f>
        <v>2.079110651499483</v>
      </c>
      <c r="Q15" s="9"/>
    </row>
    <row r="16" spans="1:17" ht="15">
      <c r="A16" s="12"/>
      <c r="B16" s="42">
        <v>524</v>
      </c>
      <c r="C16" s="19" t="s">
        <v>29</v>
      </c>
      <c r="D16" s="46">
        <v>92077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92077</v>
      </c>
      <c r="P16" s="47">
        <f>(O16/P$30)</f>
        <v>47.609617373319544</v>
      </c>
      <c r="Q16" s="9"/>
    </row>
    <row r="17" spans="1:17" ht="15.75">
      <c r="A17" s="26" t="s">
        <v>30</v>
      </c>
      <c r="B17" s="27"/>
      <c r="C17" s="28"/>
      <c r="D17" s="29">
        <f>SUM(D18:D19)</f>
        <v>201324</v>
      </c>
      <c r="E17" s="29">
        <f>SUM(E18:E19)</f>
        <v>0</v>
      </c>
      <c r="F17" s="29">
        <f>SUM(F18:F19)</f>
        <v>0</v>
      </c>
      <c r="G17" s="29">
        <f>SUM(G18:G19)</f>
        <v>0</v>
      </c>
      <c r="H17" s="29">
        <f>SUM(H18:H19)</f>
        <v>0</v>
      </c>
      <c r="I17" s="29">
        <f>SUM(I18:I19)</f>
        <v>0</v>
      </c>
      <c r="J17" s="29">
        <f>SUM(J18:J19)</f>
        <v>0</v>
      </c>
      <c r="K17" s="29">
        <f>SUM(K18:K19)</f>
        <v>0</v>
      </c>
      <c r="L17" s="29">
        <f>SUM(L18:L19)</f>
        <v>0</v>
      </c>
      <c r="M17" s="29">
        <f>SUM(M18:M19)</f>
        <v>0</v>
      </c>
      <c r="N17" s="29">
        <f>SUM(N18:N19)</f>
        <v>0</v>
      </c>
      <c r="O17" s="40">
        <f>SUM(D17:N17)</f>
        <v>201324</v>
      </c>
      <c r="P17" s="41">
        <f>(O17/P$30)</f>
        <v>104.09720785935885</v>
      </c>
      <c r="Q17" s="10"/>
    </row>
    <row r="18" spans="1:17" ht="15">
      <c r="A18" s="12"/>
      <c r="B18" s="42">
        <v>534</v>
      </c>
      <c r="C18" s="19" t="s">
        <v>32</v>
      </c>
      <c r="D18" s="46">
        <v>175572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175572</v>
      </c>
      <c r="P18" s="47">
        <f>(O18/P$30)</f>
        <v>90.7817993795243</v>
      </c>
      <c r="Q18" s="9"/>
    </row>
    <row r="19" spans="1:17" ht="15">
      <c r="A19" s="12"/>
      <c r="B19" s="42">
        <v>539</v>
      </c>
      <c r="C19" s="19" t="s">
        <v>34</v>
      </c>
      <c r="D19" s="46">
        <v>25752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25752</v>
      </c>
      <c r="P19" s="47">
        <f>(O19/P$30)</f>
        <v>13.31540847983454</v>
      </c>
      <c r="Q19" s="9"/>
    </row>
    <row r="20" spans="1:17" ht="15.75">
      <c r="A20" s="26" t="s">
        <v>35</v>
      </c>
      <c r="B20" s="27"/>
      <c r="C20" s="28"/>
      <c r="D20" s="29">
        <f>SUM(D21:D21)</f>
        <v>357007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357007</v>
      </c>
      <c r="P20" s="41">
        <f>(O20/P$30)</f>
        <v>184.59513960703205</v>
      </c>
      <c r="Q20" s="10"/>
    </row>
    <row r="21" spans="1:17" ht="15">
      <c r="A21" s="12"/>
      <c r="B21" s="42">
        <v>541</v>
      </c>
      <c r="C21" s="19" t="s">
        <v>36</v>
      </c>
      <c r="D21" s="46">
        <v>357007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357007</v>
      </c>
      <c r="P21" s="47">
        <f>(O21/P$30)</f>
        <v>184.59513960703205</v>
      </c>
      <c r="Q21" s="9"/>
    </row>
    <row r="22" spans="1:17" ht="15.75">
      <c r="A22" s="26" t="s">
        <v>44</v>
      </c>
      <c r="B22" s="27"/>
      <c r="C22" s="28"/>
      <c r="D22" s="29">
        <f>SUM(D23:D23)</f>
        <v>0</v>
      </c>
      <c r="E22" s="29">
        <f>SUM(E23:E23)</f>
        <v>596578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596578</v>
      </c>
      <c r="P22" s="41">
        <f>(O22/P$30)</f>
        <v>308.4684591520165</v>
      </c>
      <c r="Q22" s="10"/>
    </row>
    <row r="23" spans="1:17" ht="15">
      <c r="A23" s="43"/>
      <c r="B23" s="44">
        <v>552</v>
      </c>
      <c r="C23" s="45" t="s">
        <v>49</v>
      </c>
      <c r="D23" s="46">
        <v>0</v>
      </c>
      <c r="E23" s="46">
        <v>596578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596578</v>
      </c>
      <c r="P23" s="47">
        <f>(O23/P$30)</f>
        <v>308.4684591520165</v>
      </c>
      <c r="Q23" s="9"/>
    </row>
    <row r="24" spans="1:17" ht="15.75">
      <c r="A24" s="26" t="s">
        <v>37</v>
      </c>
      <c r="B24" s="27"/>
      <c r="C24" s="28"/>
      <c r="D24" s="29">
        <f>SUM(D25:D25)</f>
        <v>704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704</v>
      </c>
      <c r="P24" s="41">
        <f>(O24/P$30)</f>
        <v>0.3640124095139607</v>
      </c>
      <c r="Q24" s="10"/>
    </row>
    <row r="25" spans="1:17" ht="15">
      <c r="A25" s="12"/>
      <c r="B25" s="42">
        <v>562</v>
      </c>
      <c r="C25" s="19" t="s">
        <v>57</v>
      </c>
      <c r="D25" s="46">
        <v>704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704</v>
      </c>
      <c r="P25" s="47">
        <f>(O25/P$30)</f>
        <v>0.3640124095139607</v>
      </c>
      <c r="Q25" s="9"/>
    </row>
    <row r="26" spans="1:17" ht="15.75">
      <c r="A26" s="26" t="s">
        <v>39</v>
      </c>
      <c r="B26" s="27"/>
      <c r="C26" s="28"/>
      <c r="D26" s="29">
        <f>SUM(D27:D27)</f>
        <v>64960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64960</v>
      </c>
      <c r="P26" s="41">
        <f>(O26/P$30)</f>
        <v>33.58841778697001</v>
      </c>
      <c r="Q26" s="9"/>
    </row>
    <row r="27" spans="1:17" ht="15.75" thickBot="1">
      <c r="A27" s="12"/>
      <c r="B27" s="42">
        <v>572</v>
      </c>
      <c r="C27" s="19" t="s">
        <v>40</v>
      </c>
      <c r="D27" s="46">
        <v>64960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64960</v>
      </c>
      <c r="P27" s="47">
        <f>(O27/P$30)</f>
        <v>33.58841778697001</v>
      </c>
      <c r="Q27" s="9"/>
    </row>
    <row r="28" spans="1:120" ht="16.5" thickBot="1">
      <c r="A28" s="13" t="s">
        <v>10</v>
      </c>
      <c r="B28" s="21"/>
      <c r="C28" s="20"/>
      <c r="D28" s="14">
        <f>SUM(D5,D12,D17,D20,D22,D24,D26)</f>
        <v>2726611</v>
      </c>
      <c r="E28" s="14">
        <f aca="true" t="shared" si="0" ref="E28:N28">SUM(E5,E12,E17,E20,E22,E24,E26)</f>
        <v>596578</v>
      </c>
      <c r="F28" s="14">
        <f t="shared" si="0"/>
        <v>0</v>
      </c>
      <c r="G28" s="14">
        <f t="shared" si="0"/>
        <v>0</v>
      </c>
      <c r="H28" s="14">
        <f t="shared" si="0"/>
        <v>0</v>
      </c>
      <c r="I28" s="14">
        <f t="shared" si="0"/>
        <v>0</v>
      </c>
      <c r="J28" s="14">
        <f t="shared" si="0"/>
        <v>0</v>
      </c>
      <c r="K28" s="14">
        <f t="shared" si="0"/>
        <v>0</v>
      </c>
      <c r="L28" s="14">
        <f t="shared" si="0"/>
        <v>0</v>
      </c>
      <c r="M28" s="14">
        <f t="shared" si="0"/>
        <v>0</v>
      </c>
      <c r="N28" s="14">
        <f t="shared" si="0"/>
        <v>0</v>
      </c>
      <c r="O28" s="14">
        <f>SUM(D28:N28)</f>
        <v>3323189</v>
      </c>
      <c r="P28" s="35">
        <f>(O28/P$30)</f>
        <v>1718.2983453981385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6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92</v>
      </c>
      <c r="N30" s="93"/>
      <c r="O30" s="93"/>
      <c r="P30" s="39">
        <v>1934</v>
      </c>
    </row>
    <row r="31" spans="1:16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6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611924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0">SUM(D5:M5)</f>
        <v>611924</v>
      </c>
      <c r="O5" s="30">
        <f aca="true" t="shared" si="2" ref="O5:O30">(N5/O$32)</f>
        <v>351.68045977011496</v>
      </c>
      <c r="P5" s="6"/>
    </row>
    <row r="6" spans="1:16" ht="15">
      <c r="A6" s="12"/>
      <c r="B6" s="42">
        <v>511</v>
      </c>
      <c r="C6" s="19" t="s">
        <v>19</v>
      </c>
      <c r="D6" s="46">
        <v>31553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31553</v>
      </c>
      <c r="O6" s="47">
        <f t="shared" si="2"/>
        <v>18.133908045977012</v>
      </c>
      <c r="P6" s="9"/>
    </row>
    <row r="7" spans="1:16" ht="15">
      <c r="A7" s="12"/>
      <c r="B7" s="42">
        <v>512</v>
      </c>
      <c r="C7" s="19" t="s">
        <v>20</v>
      </c>
      <c r="D7" s="46">
        <v>118271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118271</v>
      </c>
      <c r="O7" s="47">
        <f t="shared" si="2"/>
        <v>67.97183908045977</v>
      </c>
      <c r="P7" s="9"/>
    </row>
    <row r="8" spans="1:16" ht="15">
      <c r="A8" s="12"/>
      <c r="B8" s="42">
        <v>513</v>
      </c>
      <c r="C8" s="19" t="s">
        <v>21</v>
      </c>
      <c r="D8" s="46">
        <v>38703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38703</v>
      </c>
      <c r="O8" s="47">
        <f t="shared" si="2"/>
        <v>22.24310344827586</v>
      </c>
      <c r="P8" s="9"/>
    </row>
    <row r="9" spans="1:16" ht="15">
      <c r="A9" s="12"/>
      <c r="B9" s="42">
        <v>514</v>
      </c>
      <c r="C9" s="19" t="s">
        <v>22</v>
      </c>
      <c r="D9" s="46">
        <v>211790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211790</v>
      </c>
      <c r="O9" s="47">
        <f t="shared" si="2"/>
        <v>121.7183908045977</v>
      </c>
      <c r="P9" s="9"/>
    </row>
    <row r="10" spans="1:16" ht="15">
      <c r="A10" s="12"/>
      <c r="B10" s="42">
        <v>515</v>
      </c>
      <c r="C10" s="19" t="s">
        <v>23</v>
      </c>
      <c r="D10" s="46">
        <v>96096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96096</v>
      </c>
      <c r="O10" s="47">
        <f t="shared" si="2"/>
        <v>55.227586206896554</v>
      </c>
      <c r="P10" s="9"/>
    </row>
    <row r="11" spans="1:16" ht="15">
      <c r="A11" s="12"/>
      <c r="B11" s="42">
        <v>519</v>
      </c>
      <c r="C11" s="19" t="s">
        <v>25</v>
      </c>
      <c r="D11" s="46">
        <v>115511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115511</v>
      </c>
      <c r="O11" s="47">
        <f t="shared" si="2"/>
        <v>66.38563218390804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1291791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1291791</v>
      </c>
      <c r="O12" s="41">
        <f t="shared" si="2"/>
        <v>742.4086206896552</v>
      </c>
      <c r="P12" s="10"/>
    </row>
    <row r="13" spans="1:16" ht="15">
      <c r="A13" s="12"/>
      <c r="B13" s="42">
        <v>521</v>
      </c>
      <c r="C13" s="19" t="s">
        <v>27</v>
      </c>
      <c r="D13" s="46">
        <v>872728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872728</v>
      </c>
      <c r="O13" s="47">
        <f t="shared" si="2"/>
        <v>501.567816091954</v>
      </c>
      <c r="P13" s="9"/>
    </row>
    <row r="14" spans="1:16" ht="15">
      <c r="A14" s="12"/>
      <c r="B14" s="42">
        <v>522</v>
      </c>
      <c r="C14" s="19" t="s">
        <v>28</v>
      </c>
      <c r="D14" s="46">
        <v>365600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365600</v>
      </c>
      <c r="O14" s="47">
        <f t="shared" si="2"/>
        <v>210.11494252873564</v>
      </c>
      <c r="P14" s="9"/>
    </row>
    <row r="15" spans="1:16" ht="15">
      <c r="A15" s="12"/>
      <c r="B15" s="42">
        <v>524</v>
      </c>
      <c r="C15" s="19" t="s">
        <v>29</v>
      </c>
      <c r="D15" s="46">
        <v>53463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53463</v>
      </c>
      <c r="O15" s="47">
        <f t="shared" si="2"/>
        <v>30.72586206896552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SUM(D17:D19)</f>
        <v>158482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5556984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5715466</v>
      </c>
      <c r="O16" s="41">
        <f t="shared" si="2"/>
        <v>3284.750574712644</v>
      </c>
      <c r="P16" s="10"/>
    </row>
    <row r="17" spans="1:16" ht="15">
      <c r="A17" s="12"/>
      <c r="B17" s="42">
        <v>533</v>
      </c>
      <c r="C17" s="19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1320369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1320369</v>
      </c>
      <c r="O17" s="47">
        <f t="shared" si="2"/>
        <v>758.8327586206897</v>
      </c>
      <c r="P17" s="9"/>
    </row>
    <row r="18" spans="1:16" ht="15">
      <c r="A18" s="12"/>
      <c r="B18" s="42">
        <v>535</v>
      </c>
      <c r="C18" s="19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2260122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2260122</v>
      </c>
      <c r="O18" s="47">
        <f t="shared" si="2"/>
        <v>1298.9206896551725</v>
      </c>
      <c r="P18" s="9"/>
    </row>
    <row r="19" spans="1:16" ht="15">
      <c r="A19" s="12"/>
      <c r="B19" s="42">
        <v>539</v>
      </c>
      <c r="C19" s="19" t="s">
        <v>34</v>
      </c>
      <c r="D19" s="46">
        <v>158482</v>
      </c>
      <c r="E19" s="46">
        <v>0</v>
      </c>
      <c r="F19" s="46">
        <v>0</v>
      </c>
      <c r="G19" s="46">
        <v>0</v>
      </c>
      <c r="H19" s="46">
        <v>0</v>
      </c>
      <c r="I19" s="46">
        <v>1976493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2134975</v>
      </c>
      <c r="O19" s="47">
        <f t="shared" si="2"/>
        <v>1226.9971264367816</v>
      </c>
      <c r="P19" s="9"/>
    </row>
    <row r="20" spans="1:16" ht="15.75">
      <c r="A20" s="26" t="s">
        <v>35</v>
      </c>
      <c r="B20" s="27"/>
      <c r="C20" s="28"/>
      <c r="D20" s="29">
        <f aca="true" t="shared" si="5" ref="D20:M20">SUM(D21:D21)</f>
        <v>514590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514590</v>
      </c>
      <c r="O20" s="41">
        <f t="shared" si="2"/>
        <v>295.7413793103448</v>
      </c>
      <c r="P20" s="10"/>
    </row>
    <row r="21" spans="1:16" ht="15">
      <c r="A21" s="12"/>
      <c r="B21" s="42">
        <v>541</v>
      </c>
      <c r="C21" s="19" t="s">
        <v>36</v>
      </c>
      <c r="D21" s="46">
        <v>514590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514590</v>
      </c>
      <c r="O21" s="47">
        <f t="shared" si="2"/>
        <v>295.7413793103448</v>
      </c>
      <c r="P21" s="9"/>
    </row>
    <row r="22" spans="1:16" ht="15.75">
      <c r="A22" s="26" t="s">
        <v>44</v>
      </c>
      <c r="B22" s="27"/>
      <c r="C22" s="28"/>
      <c r="D22" s="29">
        <f aca="true" t="shared" si="6" ref="D22:M22">SUM(D23:D23)</f>
        <v>0</v>
      </c>
      <c r="E22" s="29">
        <f t="shared" si="6"/>
        <v>214096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214096</v>
      </c>
      <c r="O22" s="41">
        <f t="shared" si="2"/>
        <v>123.04367816091954</v>
      </c>
      <c r="P22" s="10"/>
    </row>
    <row r="23" spans="1:16" ht="15">
      <c r="A23" s="43"/>
      <c r="B23" s="44">
        <v>559</v>
      </c>
      <c r="C23" s="45" t="s">
        <v>45</v>
      </c>
      <c r="D23" s="46">
        <v>0</v>
      </c>
      <c r="E23" s="46">
        <v>214096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214096</v>
      </c>
      <c r="O23" s="47">
        <f t="shared" si="2"/>
        <v>123.04367816091954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31363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31363</v>
      </c>
      <c r="O24" s="41">
        <f t="shared" si="2"/>
        <v>18.02471264367816</v>
      </c>
      <c r="P24" s="10"/>
    </row>
    <row r="25" spans="1:16" ht="15">
      <c r="A25" s="12"/>
      <c r="B25" s="42">
        <v>569</v>
      </c>
      <c r="C25" s="19" t="s">
        <v>38</v>
      </c>
      <c r="D25" s="46">
        <v>31363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31363</v>
      </c>
      <c r="O25" s="47">
        <f t="shared" si="2"/>
        <v>18.02471264367816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70376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70376</v>
      </c>
      <c r="O26" s="41">
        <f t="shared" si="2"/>
        <v>40.44597701149425</v>
      </c>
      <c r="P26" s="9"/>
    </row>
    <row r="27" spans="1:16" ht="15">
      <c r="A27" s="12"/>
      <c r="B27" s="42">
        <v>572</v>
      </c>
      <c r="C27" s="19" t="s">
        <v>40</v>
      </c>
      <c r="D27" s="46">
        <v>70376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70376</v>
      </c>
      <c r="O27" s="47">
        <f t="shared" si="2"/>
        <v>40.44597701149425</v>
      </c>
      <c r="P27" s="9"/>
    </row>
    <row r="28" spans="1:16" ht="15.75">
      <c r="A28" s="26" t="s">
        <v>50</v>
      </c>
      <c r="B28" s="27"/>
      <c r="C28" s="28"/>
      <c r="D28" s="29">
        <f aca="true" t="shared" si="9" ref="D28:M28">SUM(D29:D29)</f>
        <v>0</v>
      </c>
      <c r="E28" s="29">
        <f t="shared" si="9"/>
        <v>300000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1"/>
        <v>300000</v>
      </c>
      <c r="O28" s="41">
        <f t="shared" si="2"/>
        <v>172.41379310344828</v>
      </c>
      <c r="P28" s="9"/>
    </row>
    <row r="29" spans="1:16" ht="15.75" thickBot="1">
      <c r="A29" s="12"/>
      <c r="B29" s="42">
        <v>581</v>
      </c>
      <c r="C29" s="19" t="s">
        <v>54</v>
      </c>
      <c r="D29" s="46">
        <v>0</v>
      </c>
      <c r="E29" s="46">
        <v>300000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300000</v>
      </c>
      <c r="O29" s="47">
        <f t="shared" si="2"/>
        <v>172.41379310344828</v>
      </c>
      <c r="P29" s="9"/>
    </row>
    <row r="30" spans="1:119" ht="16.5" thickBot="1">
      <c r="A30" s="13" t="s">
        <v>10</v>
      </c>
      <c r="B30" s="21"/>
      <c r="C30" s="20"/>
      <c r="D30" s="14">
        <f aca="true" t="shared" si="10" ref="D30:M30">SUM(D5,D12,D16,D20,D22,D24,D26,D28)</f>
        <v>2678526</v>
      </c>
      <c r="E30" s="14">
        <f t="shared" si="10"/>
        <v>514096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5556984</v>
      </c>
      <c r="J30" s="14">
        <f t="shared" si="10"/>
        <v>0</v>
      </c>
      <c r="K30" s="14">
        <f t="shared" si="10"/>
        <v>0</v>
      </c>
      <c r="L30" s="14">
        <f t="shared" si="10"/>
        <v>0</v>
      </c>
      <c r="M30" s="14">
        <f t="shared" si="10"/>
        <v>0</v>
      </c>
      <c r="N30" s="14">
        <f t="shared" si="1"/>
        <v>8749606</v>
      </c>
      <c r="O30" s="35">
        <f t="shared" si="2"/>
        <v>5028.509195402299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55</v>
      </c>
      <c r="M32" s="93"/>
      <c r="N32" s="93"/>
      <c r="O32" s="39">
        <v>1740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1249954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191977</v>
      </c>
      <c r="L5" s="24">
        <f t="shared" si="0"/>
        <v>0</v>
      </c>
      <c r="M5" s="24">
        <f t="shared" si="0"/>
        <v>0</v>
      </c>
      <c r="N5" s="25">
        <f>SUM(D5:M5)</f>
        <v>1441931</v>
      </c>
      <c r="O5" s="30">
        <f aca="true" t="shared" si="1" ref="O5:O32">(N5/O$34)</f>
        <v>830.1272308578008</v>
      </c>
      <c r="P5" s="6"/>
    </row>
    <row r="6" spans="1:16" ht="15">
      <c r="A6" s="12"/>
      <c r="B6" s="42">
        <v>511</v>
      </c>
      <c r="C6" s="19" t="s">
        <v>19</v>
      </c>
      <c r="D6" s="46">
        <v>53341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53341</v>
      </c>
      <c r="O6" s="47">
        <f t="shared" si="1"/>
        <v>30.708693149107656</v>
      </c>
      <c r="P6" s="9"/>
    </row>
    <row r="7" spans="1:16" ht="15">
      <c r="A7" s="12"/>
      <c r="B7" s="42">
        <v>512</v>
      </c>
      <c r="C7" s="19" t="s">
        <v>20</v>
      </c>
      <c r="D7" s="46">
        <v>83637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83637</v>
      </c>
      <c r="O7" s="47">
        <f t="shared" si="1"/>
        <v>48.15025906735751</v>
      </c>
      <c r="P7" s="9"/>
    </row>
    <row r="8" spans="1:16" ht="15">
      <c r="A8" s="12"/>
      <c r="B8" s="42">
        <v>513</v>
      </c>
      <c r="C8" s="19" t="s">
        <v>21</v>
      </c>
      <c r="D8" s="46">
        <v>372767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372767</v>
      </c>
      <c r="O8" s="47">
        <f t="shared" si="1"/>
        <v>214.60391479562463</v>
      </c>
      <c r="P8" s="9"/>
    </row>
    <row r="9" spans="1:16" ht="15">
      <c r="A9" s="12"/>
      <c r="B9" s="42">
        <v>514</v>
      </c>
      <c r="C9" s="19" t="s">
        <v>22</v>
      </c>
      <c r="D9" s="46">
        <v>333621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333621</v>
      </c>
      <c r="O9" s="47">
        <f t="shared" si="1"/>
        <v>192.06735751295338</v>
      </c>
      <c r="P9" s="9"/>
    </row>
    <row r="10" spans="1:16" ht="15">
      <c r="A10" s="12"/>
      <c r="B10" s="42">
        <v>515</v>
      </c>
      <c r="C10" s="19" t="s">
        <v>23</v>
      </c>
      <c r="D10" s="46">
        <v>266026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266026</v>
      </c>
      <c r="O10" s="47">
        <f t="shared" si="1"/>
        <v>153.1525618883132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191977</v>
      </c>
      <c r="L11" s="46">
        <v>0</v>
      </c>
      <c r="M11" s="46">
        <v>0</v>
      </c>
      <c r="N11" s="46">
        <f t="shared" si="2"/>
        <v>191977</v>
      </c>
      <c r="O11" s="47">
        <f t="shared" si="1"/>
        <v>110.52216465169833</v>
      </c>
      <c r="P11" s="9"/>
    </row>
    <row r="12" spans="1:16" ht="15">
      <c r="A12" s="12"/>
      <c r="B12" s="42">
        <v>519</v>
      </c>
      <c r="C12" s="19" t="s">
        <v>25</v>
      </c>
      <c r="D12" s="46">
        <v>140562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140562</v>
      </c>
      <c r="O12" s="47">
        <f t="shared" si="1"/>
        <v>80.92227979274611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1757084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2">SUM(D13:M13)</f>
        <v>1757084</v>
      </c>
      <c r="O13" s="41">
        <f t="shared" si="1"/>
        <v>1011.5624640184226</v>
      </c>
      <c r="P13" s="10"/>
    </row>
    <row r="14" spans="1:16" ht="15">
      <c r="A14" s="12"/>
      <c r="B14" s="42">
        <v>521</v>
      </c>
      <c r="C14" s="19" t="s">
        <v>27</v>
      </c>
      <c r="D14" s="46">
        <v>1222656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1222656</v>
      </c>
      <c r="O14" s="47">
        <f t="shared" si="1"/>
        <v>703.8894645941278</v>
      </c>
      <c r="P14" s="9"/>
    </row>
    <row r="15" spans="1:16" ht="15">
      <c r="A15" s="12"/>
      <c r="B15" s="42">
        <v>522</v>
      </c>
      <c r="C15" s="19" t="s">
        <v>28</v>
      </c>
      <c r="D15" s="46">
        <v>499257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499257</v>
      </c>
      <c r="O15" s="47">
        <f t="shared" si="1"/>
        <v>287.42487046632124</v>
      </c>
      <c r="P15" s="9"/>
    </row>
    <row r="16" spans="1:16" ht="15">
      <c r="A16" s="12"/>
      <c r="B16" s="42">
        <v>524</v>
      </c>
      <c r="C16" s="19" t="s">
        <v>29</v>
      </c>
      <c r="D16" s="46">
        <v>35171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35171</v>
      </c>
      <c r="O16" s="47">
        <f t="shared" si="1"/>
        <v>20.248128957973517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181281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1487334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1668615</v>
      </c>
      <c r="O17" s="41">
        <f t="shared" si="1"/>
        <v>960.6303972366148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483143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483143</v>
      </c>
      <c r="O18" s="47">
        <f t="shared" si="1"/>
        <v>278.14795624640186</v>
      </c>
      <c r="P18" s="9"/>
    </row>
    <row r="19" spans="1:16" ht="15">
      <c r="A19" s="12"/>
      <c r="B19" s="42">
        <v>534</v>
      </c>
      <c r="C19" s="19" t="s">
        <v>32</v>
      </c>
      <c r="D19" s="46">
        <v>157418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157418</v>
      </c>
      <c r="O19" s="47">
        <f t="shared" si="1"/>
        <v>90.62636729994243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1004191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1004191</v>
      </c>
      <c r="O20" s="47">
        <f t="shared" si="1"/>
        <v>578.1180195739781</v>
      </c>
      <c r="P20" s="9"/>
    </row>
    <row r="21" spans="1:16" ht="15">
      <c r="A21" s="12"/>
      <c r="B21" s="42">
        <v>539</v>
      </c>
      <c r="C21" s="19" t="s">
        <v>34</v>
      </c>
      <c r="D21" s="46">
        <v>23863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23863</v>
      </c>
      <c r="O21" s="47">
        <f t="shared" si="1"/>
        <v>13.738054116292458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620374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620374</v>
      </c>
      <c r="O22" s="41">
        <f t="shared" si="1"/>
        <v>357.1525618883132</v>
      </c>
      <c r="P22" s="10"/>
    </row>
    <row r="23" spans="1:16" ht="15">
      <c r="A23" s="12"/>
      <c r="B23" s="42">
        <v>541</v>
      </c>
      <c r="C23" s="19" t="s">
        <v>36</v>
      </c>
      <c r="D23" s="46">
        <v>620374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620374</v>
      </c>
      <c r="O23" s="47">
        <f t="shared" si="1"/>
        <v>357.1525618883132</v>
      </c>
      <c r="P23" s="9"/>
    </row>
    <row r="24" spans="1:16" ht="15.75">
      <c r="A24" s="26" t="s">
        <v>44</v>
      </c>
      <c r="B24" s="27"/>
      <c r="C24" s="28"/>
      <c r="D24" s="29">
        <f aca="true" t="shared" si="7" ref="D24:M24">SUM(D25:D25)</f>
        <v>0</v>
      </c>
      <c r="E24" s="29">
        <f t="shared" si="7"/>
        <v>240858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887835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1128693</v>
      </c>
      <c r="O24" s="41">
        <f t="shared" si="1"/>
        <v>649.7944732297063</v>
      </c>
      <c r="P24" s="10"/>
    </row>
    <row r="25" spans="1:16" ht="15">
      <c r="A25" s="43"/>
      <c r="B25" s="44">
        <v>552</v>
      </c>
      <c r="C25" s="45" t="s">
        <v>49</v>
      </c>
      <c r="D25" s="46">
        <v>0</v>
      </c>
      <c r="E25" s="46">
        <v>240858</v>
      </c>
      <c r="F25" s="46">
        <v>0</v>
      </c>
      <c r="G25" s="46">
        <v>0</v>
      </c>
      <c r="H25" s="46">
        <v>0</v>
      </c>
      <c r="I25" s="46">
        <v>887835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1128693</v>
      </c>
      <c r="O25" s="47">
        <f t="shared" si="1"/>
        <v>649.7944732297063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SUM(D27:D27)</f>
        <v>34580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34580</v>
      </c>
      <c r="O26" s="41">
        <f t="shared" si="1"/>
        <v>19.90788716177317</v>
      </c>
      <c r="P26" s="10"/>
    </row>
    <row r="27" spans="1:16" ht="15">
      <c r="A27" s="12"/>
      <c r="B27" s="42">
        <v>569</v>
      </c>
      <c r="C27" s="19" t="s">
        <v>38</v>
      </c>
      <c r="D27" s="46">
        <v>34580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34580</v>
      </c>
      <c r="O27" s="47">
        <f t="shared" si="1"/>
        <v>19.90788716177317</v>
      </c>
      <c r="P27" s="9"/>
    </row>
    <row r="28" spans="1:16" ht="15.75">
      <c r="A28" s="26" t="s">
        <v>39</v>
      </c>
      <c r="B28" s="27"/>
      <c r="C28" s="28"/>
      <c r="D28" s="29">
        <f aca="true" t="shared" si="9" ref="D28:M28">SUM(D29:D29)</f>
        <v>85374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85374</v>
      </c>
      <c r="O28" s="41">
        <f t="shared" si="1"/>
        <v>49.15025906735751</v>
      </c>
      <c r="P28" s="9"/>
    </row>
    <row r="29" spans="1:16" ht="15">
      <c r="A29" s="12"/>
      <c r="B29" s="42">
        <v>572</v>
      </c>
      <c r="C29" s="19" t="s">
        <v>40</v>
      </c>
      <c r="D29" s="46">
        <v>85374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85374</v>
      </c>
      <c r="O29" s="47">
        <f t="shared" si="1"/>
        <v>49.15025906735751</v>
      </c>
      <c r="P29" s="9"/>
    </row>
    <row r="30" spans="1:16" ht="15.75">
      <c r="A30" s="26" t="s">
        <v>50</v>
      </c>
      <c r="B30" s="27"/>
      <c r="C30" s="28"/>
      <c r="D30" s="29">
        <f aca="true" t="shared" si="10" ref="D30:M30">SUM(D31:D31)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151370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4"/>
        <v>151370</v>
      </c>
      <c r="O30" s="41">
        <f t="shared" si="1"/>
        <v>87.14450201496834</v>
      </c>
      <c r="P30" s="9"/>
    </row>
    <row r="31" spans="1:16" ht="15.75" thickBot="1">
      <c r="A31" s="12"/>
      <c r="B31" s="42">
        <v>591</v>
      </c>
      <c r="C31" s="19" t="s">
        <v>51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151370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151370</v>
      </c>
      <c r="O31" s="47">
        <f t="shared" si="1"/>
        <v>87.14450201496834</v>
      </c>
      <c r="P31" s="9"/>
    </row>
    <row r="32" spans="1:119" ht="16.5" thickBot="1">
      <c r="A32" s="13" t="s">
        <v>10</v>
      </c>
      <c r="B32" s="21"/>
      <c r="C32" s="20"/>
      <c r="D32" s="14">
        <f aca="true" t="shared" si="11" ref="D32:M32">SUM(D5,D13,D17,D22,D24,D26,D28,D30)</f>
        <v>3928647</v>
      </c>
      <c r="E32" s="14">
        <f t="shared" si="11"/>
        <v>240858</v>
      </c>
      <c r="F32" s="14">
        <f t="shared" si="11"/>
        <v>0</v>
      </c>
      <c r="G32" s="14">
        <f t="shared" si="11"/>
        <v>0</v>
      </c>
      <c r="H32" s="14">
        <f t="shared" si="11"/>
        <v>0</v>
      </c>
      <c r="I32" s="14">
        <f t="shared" si="11"/>
        <v>2526539</v>
      </c>
      <c r="J32" s="14">
        <f t="shared" si="11"/>
        <v>0</v>
      </c>
      <c r="K32" s="14">
        <f t="shared" si="11"/>
        <v>191977</v>
      </c>
      <c r="L32" s="14">
        <f t="shared" si="11"/>
        <v>0</v>
      </c>
      <c r="M32" s="14">
        <f t="shared" si="11"/>
        <v>0</v>
      </c>
      <c r="N32" s="14">
        <f t="shared" si="4"/>
        <v>6888021</v>
      </c>
      <c r="O32" s="35">
        <f t="shared" si="1"/>
        <v>3965.469775474957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5"/>
      <c r="B33" s="17"/>
      <c r="C33" s="17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8"/>
    </row>
    <row r="34" spans="1:15" ht="15">
      <c r="A34" s="36"/>
      <c r="B34" s="37"/>
      <c r="C34" s="37"/>
      <c r="D34" s="38"/>
      <c r="E34" s="38"/>
      <c r="F34" s="38"/>
      <c r="G34" s="38"/>
      <c r="H34" s="38"/>
      <c r="I34" s="38"/>
      <c r="J34" s="38"/>
      <c r="K34" s="38"/>
      <c r="L34" s="93" t="s">
        <v>52</v>
      </c>
      <c r="M34" s="93"/>
      <c r="N34" s="93"/>
      <c r="O34" s="39">
        <v>1737</v>
      </c>
    </row>
    <row r="35" spans="1:15" ht="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47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1077195</v>
      </c>
      <c r="E5" s="24">
        <f aca="true" t="shared" si="0" ref="E5:M5">SUM(E6:E12)</f>
        <v>136952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34179</v>
      </c>
      <c r="L5" s="24">
        <f t="shared" si="0"/>
        <v>0</v>
      </c>
      <c r="M5" s="24">
        <f t="shared" si="0"/>
        <v>0</v>
      </c>
      <c r="N5" s="25">
        <f>SUM(D5:M5)</f>
        <v>1248326</v>
      </c>
      <c r="O5" s="30">
        <f aca="true" t="shared" si="1" ref="O5:O28">(N5/O$30)</f>
        <v>720.3266012694748</v>
      </c>
      <c r="P5" s="6"/>
    </row>
    <row r="6" spans="1:16" ht="15">
      <c r="A6" s="12"/>
      <c r="B6" s="42">
        <v>511</v>
      </c>
      <c r="C6" s="19" t="s">
        <v>19</v>
      </c>
      <c r="D6" s="46">
        <v>36802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36802</v>
      </c>
      <c r="O6" s="47">
        <f t="shared" si="1"/>
        <v>21.23600692440854</v>
      </c>
      <c r="P6" s="9"/>
    </row>
    <row r="7" spans="1:16" ht="15">
      <c r="A7" s="12"/>
      <c r="B7" s="42">
        <v>512</v>
      </c>
      <c r="C7" s="19" t="s">
        <v>20</v>
      </c>
      <c r="D7" s="46">
        <v>120160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120160</v>
      </c>
      <c r="O7" s="47">
        <f t="shared" si="1"/>
        <v>69.33641084824005</v>
      </c>
      <c r="P7" s="9"/>
    </row>
    <row r="8" spans="1:16" ht="15">
      <c r="A8" s="12"/>
      <c r="B8" s="42">
        <v>513</v>
      </c>
      <c r="C8" s="19" t="s">
        <v>21</v>
      </c>
      <c r="D8" s="46">
        <v>286851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286851</v>
      </c>
      <c r="O8" s="47">
        <f t="shared" si="1"/>
        <v>165.52279284477785</v>
      </c>
      <c r="P8" s="9"/>
    </row>
    <row r="9" spans="1:16" ht="15">
      <c r="A9" s="12"/>
      <c r="B9" s="42">
        <v>514</v>
      </c>
      <c r="C9" s="19" t="s">
        <v>22</v>
      </c>
      <c r="D9" s="46">
        <v>397275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397275</v>
      </c>
      <c r="O9" s="47">
        <f t="shared" si="1"/>
        <v>229.2412002308136</v>
      </c>
      <c r="P9" s="9"/>
    </row>
    <row r="10" spans="1:16" ht="15">
      <c r="A10" s="12"/>
      <c r="B10" s="42">
        <v>515</v>
      </c>
      <c r="C10" s="19" t="s">
        <v>23</v>
      </c>
      <c r="D10" s="46">
        <v>109712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109712</v>
      </c>
      <c r="O10" s="47">
        <f t="shared" si="1"/>
        <v>63.307559145989615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34179</v>
      </c>
      <c r="L11" s="46">
        <v>0</v>
      </c>
      <c r="M11" s="46">
        <v>0</v>
      </c>
      <c r="N11" s="46">
        <f t="shared" si="2"/>
        <v>34179</v>
      </c>
      <c r="O11" s="47">
        <f t="shared" si="1"/>
        <v>19.722446624350837</v>
      </c>
      <c r="P11" s="9"/>
    </row>
    <row r="12" spans="1:16" ht="15">
      <c r="A12" s="12"/>
      <c r="B12" s="42">
        <v>519</v>
      </c>
      <c r="C12" s="19" t="s">
        <v>25</v>
      </c>
      <c r="D12" s="46">
        <v>126395</v>
      </c>
      <c r="E12" s="46">
        <v>136952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263347</v>
      </c>
      <c r="O12" s="47">
        <f t="shared" si="1"/>
        <v>151.9601846508944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1266338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1266338</v>
      </c>
      <c r="O13" s="41">
        <f t="shared" si="1"/>
        <v>730.7201384881708</v>
      </c>
      <c r="P13" s="10"/>
    </row>
    <row r="14" spans="1:16" ht="15">
      <c r="A14" s="12"/>
      <c r="B14" s="42">
        <v>521</v>
      </c>
      <c r="C14" s="19" t="s">
        <v>27</v>
      </c>
      <c r="D14" s="46">
        <v>808343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808343</v>
      </c>
      <c r="O14" s="47">
        <f t="shared" si="1"/>
        <v>466.4414310444316</v>
      </c>
      <c r="P14" s="9"/>
    </row>
    <row r="15" spans="1:16" ht="15">
      <c r="A15" s="12"/>
      <c r="B15" s="42">
        <v>522</v>
      </c>
      <c r="C15" s="19" t="s">
        <v>28</v>
      </c>
      <c r="D15" s="46">
        <v>424717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424717</v>
      </c>
      <c r="O15" s="47">
        <f t="shared" si="1"/>
        <v>245.07616849394114</v>
      </c>
      <c r="P15" s="9"/>
    </row>
    <row r="16" spans="1:16" ht="15">
      <c r="A16" s="12"/>
      <c r="B16" s="42">
        <v>524</v>
      </c>
      <c r="C16" s="19" t="s">
        <v>29</v>
      </c>
      <c r="D16" s="46">
        <v>33278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33278</v>
      </c>
      <c r="O16" s="47">
        <f t="shared" si="1"/>
        <v>19.202538949798036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171610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1304645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1476255</v>
      </c>
      <c r="O17" s="41">
        <f t="shared" si="1"/>
        <v>851.8493941142527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333835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333835</v>
      </c>
      <c r="O18" s="47">
        <f t="shared" si="1"/>
        <v>192.63416041546452</v>
      </c>
      <c r="P18" s="9"/>
    </row>
    <row r="19" spans="1:16" ht="15">
      <c r="A19" s="12"/>
      <c r="B19" s="42">
        <v>534</v>
      </c>
      <c r="C19" s="19" t="s">
        <v>32</v>
      </c>
      <c r="D19" s="46">
        <v>149182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149182</v>
      </c>
      <c r="O19" s="47">
        <f t="shared" si="1"/>
        <v>86.08309290248124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946749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946749</v>
      </c>
      <c r="O20" s="47">
        <f t="shared" si="1"/>
        <v>546.3064050778996</v>
      </c>
      <c r="P20" s="9"/>
    </row>
    <row r="21" spans="1:16" ht="15">
      <c r="A21" s="12"/>
      <c r="B21" s="42">
        <v>539</v>
      </c>
      <c r="C21" s="19" t="s">
        <v>34</v>
      </c>
      <c r="D21" s="46">
        <v>22428</v>
      </c>
      <c r="E21" s="46">
        <v>0</v>
      </c>
      <c r="F21" s="46">
        <v>0</v>
      </c>
      <c r="G21" s="46">
        <v>0</v>
      </c>
      <c r="H21" s="46">
        <v>0</v>
      </c>
      <c r="I21" s="46">
        <v>24061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46489</v>
      </c>
      <c r="O21" s="47">
        <f t="shared" si="1"/>
        <v>26.825735718407387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373876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373876</v>
      </c>
      <c r="O22" s="41">
        <f t="shared" si="1"/>
        <v>215.73918061165608</v>
      </c>
      <c r="P22" s="10"/>
    </row>
    <row r="23" spans="1:16" ht="15">
      <c r="A23" s="12"/>
      <c r="B23" s="42">
        <v>541</v>
      </c>
      <c r="C23" s="19" t="s">
        <v>36</v>
      </c>
      <c r="D23" s="46">
        <v>373876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373876</v>
      </c>
      <c r="O23" s="47">
        <f t="shared" si="1"/>
        <v>215.73918061165608</v>
      </c>
      <c r="P23" s="9"/>
    </row>
    <row r="24" spans="1:16" ht="15.75">
      <c r="A24" s="26" t="s">
        <v>44</v>
      </c>
      <c r="B24" s="27"/>
      <c r="C24" s="28"/>
      <c r="D24" s="29">
        <f aca="true" t="shared" si="7" ref="D24:M24">SUM(D25:D25)</f>
        <v>34370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34370</v>
      </c>
      <c r="O24" s="41">
        <f t="shared" si="1"/>
        <v>19.83266012694749</v>
      </c>
      <c r="P24" s="10"/>
    </row>
    <row r="25" spans="1:16" ht="15">
      <c r="A25" s="43"/>
      <c r="B25" s="44">
        <v>559</v>
      </c>
      <c r="C25" s="45" t="s">
        <v>45</v>
      </c>
      <c r="D25" s="46">
        <v>34370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34370</v>
      </c>
      <c r="O25" s="47">
        <f t="shared" si="1"/>
        <v>19.83266012694749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80861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80861</v>
      </c>
      <c r="O26" s="41">
        <f t="shared" si="1"/>
        <v>46.65954991344489</v>
      </c>
      <c r="P26" s="9"/>
    </row>
    <row r="27" spans="1:16" ht="15.75" thickBot="1">
      <c r="A27" s="12"/>
      <c r="B27" s="42">
        <v>572</v>
      </c>
      <c r="C27" s="19" t="s">
        <v>40</v>
      </c>
      <c r="D27" s="46">
        <v>80861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80861</v>
      </c>
      <c r="O27" s="47">
        <f t="shared" si="1"/>
        <v>46.65954991344489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3004250</v>
      </c>
      <c r="E28" s="14">
        <f aca="true" t="shared" si="9" ref="E28:M28">SUM(E5,E13,E17,E22,E24,E26)</f>
        <v>136952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1304645</v>
      </c>
      <c r="J28" s="14">
        <f t="shared" si="9"/>
        <v>0</v>
      </c>
      <c r="K28" s="14">
        <f t="shared" si="9"/>
        <v>34179</v>
      </c>
      <c r="L28" s="14">
        <f t="shared" si="9"/>
        <v>0</v>
      </c>
      <c r="M28" s="14">
        <f t="shared" si="9"/>
        <v>0</v>
      </c>
      <c r="N28" s="14">
        <f t="shared" si="4"/>
        <v>4480026</v>
      </c>
      <c r="O28" s="35">
        <f t="shared" si="1"/>
        <v>2585.1275245239467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46</v>
      </c>
      <c r="M30" s="93"/>
      <c r="N30" s="93"/>
      <c r="O30" s="39">
        <v>1733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>SUM(D6:D12)</f>
        <v>1022782</v>
      </c>
      <c r="E5" s="24">
        <f aca="true" t="shared" si="0" ref="E5:M5">SUM(E6:E12)</f>
        <v>51108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33286</v>
      </c>
      <c r="L5" s="24">
        <f t="shared" si="0"/>
        <v>0</v>
      </c>
      <c r="M5" s="24">
        <f t="shared" si="0"/>
        <v>0</v>
      </c>
      <c r="N5" s="25">
        <f>SUM(D5:M5)</f>
        <v>1107176</v>
      </c>
      <c r="O5" s="30">
        <f aca="true" t="shared" si="1" ref="O5:O28">(N5/O$30)</f>
        <v>547.2941176470588</v>
      </c>
      <c r="P5" s="6"/>
    </row>
    <row r="6" spans="1:16" ht="15">
      <c r="A6" s="12"/>
      <c r="B6" s="42">
        <v>511</v>
      </c>
      <c r="C6" s="19" t="s">
        <v>19</v>
      </c>
      <c r="D6" s="46">
        <v>43592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43592</v>
      </c>
      <c r="O6" s="47">
        <f t="shared" si="1"/>
        <v>21.54819574888779</v>
      </c>
      <c r="P6" s="9"/>
    </row>
    <row r="7" spans="1:16" ht="15">
      <c r="A7" s="12"/>
      <c r="B7" s="42">
        <v>512</v>
      </c>
      <c r="C7" s="19" t="s">
        <v>20</v>
      </c>
      <c r="D7" s="46">
        <v>47687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47687</v>
      </c>
      <c r="O7" s="47">
        <f t="shared" si="1"/>
        <v>23.57241720217499</v>
      </c>
      <c r="P7" s="9"/>
    </row>
    <row r="8" spans="1:16" ht="15">
      <c r="A8" s="12"/>
      <c r="B8" s="42">
        <v>513</v>
      </c>
      <c r="C8" s="19" t="s">
        <v>21</v>
      </c>
      <c r="D8" s="46">
        <v>250311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250311</v>
      </c>
      <c r="O8" s="47">
        <f t="shared" si="1"/>
        <v>123.73257538309441</v>
      </c>
      <c r="P8" s="9"/>
    </row>
    <row r="9" spans="1:16" ht="15">
      <c r="A9" s="12"/>
      <c r="B9" s="42">
        <v>514</v>
      </c>
      <c r="C9" s="19" t="s">
        <v>22</v>
      </c>
      <c r="D9" s="46">
        <v>439821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439821</v>
      </c>
      <c r="O9" s="47">
        <f t="shared" si="1"/>
        <v>217.41028175976274</v>
      </c>
      <c r="P9" s="9"/>
    </row>
    <row r="10" spans="1:16" ht="15">
      <c r="A10" s="12"/>
      <c r="B10" s="42">
        <v>515</v>
      </c>
      <c r="C10" s="19" t="s">
        <v>23</v>
      </c>
      <c r="D10" s="46">
        <v>110042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110042</v>
      </c>
      <c r="O10" s="47">
        <f t="shared" si="1"/>
        <v>54.39545229856648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33286</v>
      </c>
      <c r="L11" s="46">
        <v>0</v>
      </c>
      <c r="M11" s="46">
        <v>0</v>
      </c>
      <c r="N11" s="46">
        <f t="shared" si="2"/>
        <v>33286</v>
      </c>
      <c r="O11" s="47">
        <f t="shared" si="1"/>
        <v>16.45378151260504</v>
      </c>
      <c r="P11" s="9"/>
    </row>
    <row r="12" spans="1:16" ht="15">
      <c r="A12" s="12"/>
      <c r="B12" s="42">
        <v>519</v>
      </c>
      <c r="C12" s="19" t="s">
        <v>25</v>
      </c>
      <c r="D12" s="46">
        <v>131329</v>
      </c>
      <c r="E12" s="46">
        <v>51108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182437</v>
      </c>
      <c r="O12" s="47">
        <f t="shared" si="1"/>
        <v>90.18141374196738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1147776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1147776</v>
      </c>
      <c r="O13" s="41">
        <f t="shared" si="1"/>
        <v>567.363321799308</v>
      </c>
      <c r="P13" s="10"/>
    </row>
    <row r="14" spans="1:16" ht="15">
      <c r="A14" s="12"/>
      <c r="B14" s="42">
        <v>521</v>
      </c>
      <c r="C14" s="19" t="s">
        <v>27</v>
      </c>
      <c r="D14" s="46">
        <v>689012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689012</v>
      </c>
      <c r="O14" s="47">
        <f t="shared" si="1"/>
        <v>340.5892239248641</v>
      </c>
      <c r="P14" s="9"/>
    </row>
    <row r="15" spans="1:16" ht="15">
      <c r="A15" s="12"/>
      <c r="B15" s="42">
        <v>522</v>
      </c>
      <c r="C15" s="19" t="s">
        <v>28</v>
      </c>
      <c r="D15" s="46">
        <v>389884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389884</v>
      </c>
      <c r="O15" s="47">
        <f t="shared" si="1"/>
        <v>192.7256549678695</v>
      </c>
      <c r="P15" s="9"/>
    </row>
    <row r="16" spans="1:16" ht="15">
      <c r="A16" s="12"/>
      <c r="B16" s="42">
        <v>524</v>
      </c>
      <c r="C16" s="19" t="s">
        <v>29</v>
      </c>
      <c r="D16" s="46">
        <v>68880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68880</v>
      </c>
      <c r="O16" s="47">
        <f t="shared" si="1"/>
        <v>34.048442906574394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186014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1246025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1432039</v>
      </c>
      <c r="O17" s="41">
        <f t="shared" si="1"/>
        <v>707.878892733564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302090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302090</v>
      </c>
      <c r="O18" s="47">
        <f t="shared" si="1"/>
        <v>149.32773109243698</v>
      </c>
      <c r="P18" s="9"/>
    </row>
    <row r="19" spans="1:16" ht="15">
      <c r="A19" s="12"/>
      <c r="B19" s="42">
        <v>534</v>
      </c>
      <c r="C19" s="19" t="s">
        <v>32</v>
      </c>
      <c r="D19" s="46">
        <v>160230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160230</v>
      </c>
      <c r="O19" s="47">
        <f t="shared" si="1"/>
        <v>79.20415224913495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943935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943935</v>
      </c>
      <c r="O20" s="47">
        <f t="shared" si="1"/>
        <v>466.6015818091943</v>
      </c>
      <c r="P20" s="9"/>
    </row>
    <row r="21" spans="1:16" ht="15">
      <c r="A21" s="12"/>
      <c r="B21" s="42">
        <v>539</v>
      </c>
      <c r="C21" s="19" t="s">
        <v>34</v>
      </c>
      <c r="D21" s="46">
        <v>25784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25784</v>
      </c>
      <c r="O21" s="47">
        <f t="shared" si="1"/>
        <v>12.745427582797825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212213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212213</v>
      </c>
      <c r="O22" s="41">
        <f t="shared" si="1"/>
        <v>104.90014829461197</v>
      </c>
      <c r="P22" s="10"/>
    </row>
    <row r="23" spans="1:16" ht="15">
      <c r="A23" s="12"/>
      <c r="B23" s="42">
        <v>541</v>
      </c>
      <c r="C23" s="19" t="s">
        <v>36</v>
      </c>
      <c r="D23" s="46">
        <v>212213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212213</v>
      </c>
      <c r="O23" s="47">
        <f t="shared" si="1"/>
        <v>104.90014829461197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33800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33800</v>
      </c>
      <c r="O24" s="41">
        <f t="shared" si="1"/>
        <v>16.70785961443401</v>
      </c>
      <c r="P24" s="10"/>
    </row>
    <row r="25" spans="1:16" ht="15">
      <c r="A25" s="12"/>
      <c r="B25" s="42">
        <v>569</v>
      </c>
      <c r="C25" s="19" t="s">
        <v>38</v>
      </c>
      <c r="D25" s="46">
        <v>33800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33800</v>
      </c>
      <c r="O25" s="47">
        <f t="shared" si="1"/>
        <v>16.70785961443401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92700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92700</v>
      </c>
      <c r="O26" s="41">
        <f t="shared" si="1"/>
        <v>45.8230350963915</v>
      </c>
      <c r="P26" s="9"/>
    </row>
    <row r="27" spans="1:16" ht="15.75" thickBot="1">
      <c r="A27" s="12"/>
      <c r="B27" s="42">
        <v>572</v>
      </c>
      <c r="C27" s="19" t="s">
        <v>40</v>
      </c>
      <c r="D27" s="46">
        <v>92700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92700</v>
      </c>
      <c r="O27" s="47">
        <f t="shared" si="1"/>
        <v>45.8230350963915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2695285</v>
      </c>
      <c r="E28" s="14">
        <f aca="true" t="shared" si="9" ref="E28:M28">SUM(E5,E13,E17,E22,E24,E26)</f>
        <v>51108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1246025</v>
      </c>
      <c r="J28" s="14">
        <f t="shared" si="9"/>
        <v>0</v>
      </c>
      <c r="K28" s="14">
        <f t="shared" si="9"/>
        <v>33286</v>
      </c>
      <c r="L28" s="14">
        <f t="shared" si="9"/>
        <v>0</v>
      </c>
      <c r="M28" s="14">
        <f t="shared" si="9"/>
        <v>0</v>
      </c>
      <c r="N28" s="14">
        <f t="shared" si="4"/>
        <v>4025704</v>
      </c>
      <c r="O28" s="35">
        <f t="shared" si="1"/>
        <v>1989.9673751853682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41</v>
      </c>
      <c r="M30" s="93"/>
      <c r="N30" s="93"/>
      <c r="O30" s="39">
        <v>2023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789554</v>
      </c>
      <c r="E5" s="24">
        <f t="shared" si="0"/>
        <v>2982457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34466</v>
      </c>
      <c r="L5" s="24">
        <f t="shared" si="0"/>
        <v>0</v>
      </c>
      <c r="M5" s="24">
        <f t="shared" si="0"/>
        <v>0</v>
      </c>
      <c r="N5" s="25">
        <f>SUM(D5:M5)</f>
        <v>3806477</v>
      </c>
      <c r="O5" s="30">
        <f aca="true" t="shared" si="1" ref="O5:O28">(N5/O$30)</f>
        <v>1872.3448106246926</v>
      </c>
      <c r="P5" s="6"/>
    </row>
    <row r="6" spans="1:16" ht="15">
      <c r="A6" s="12"/>
      <c r="B6" s="42">
        <v>511</v>
      </c>
      <c r="C6" s="19" t="s">
        <v>19</v>
      </c>
      <c r="D6" s="46">
        <v>44854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44854</v>
      </c>
      <c r="O6" s="47">
        <f t="shared" si="1"/>
        <v>22.062961141170685</v>
      </c>
      <c r="P6" s="9"/>
    </row>
    <row r="7" spans="1:16" ht="15">
      <c r="A7" s="12"/>
      <c r="B7" s="42">
        <v>512</v>
      </c>
      <c r="C7" s="19" t="s">
        <v>20</v>
      </c>
      <c r="D7" s="46">
        <v>39120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39120</v>
      </c>
      <c r="O7" s="47">
        <f t="shared" si="1"/>
        <v>19.24249877029021</v>
      </c>
      <c r="P7" s="9"/>
    </row>
    <row r="8" spans="1:16" ht="15">
      <c r="A8" s="12"/>
      <c r="B8" s="42">
        <v>513</v>
      </c>
      <c r="C8" s="19" t="s">
        <v>21</v>
      </c>
      <c r="D8" s="46">
        <v>244102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244102</v>
      </c>
      <c r="O8" s="47">
        <f t="shared" si="1"/>
        <v>120.06984751598623</v>
      </c>
      <c r="P8" s="9"/>
    </row>
    <row r="9" spans="1:16" ht="15">
      <c r="A9" s="12"/>
      <c r="B9" s="42">
        <v>514</v>
      </c>
      <c r="C9" s="19" t="s">
        <v>22</v>
      </c>
      <c r="D9" s="46">
        <v>138531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138531</v>
      </c>
      <c r="O9" s="47">
        <f t="shared" si="1"/>
        <v>68.14117068371864</v>
      </c>
      <c r="P9" s="9"/>
    </row>
    <row r="10" spans="1:16" ht="15">
      <c r="A10" s="12"/>
      <c r="B10" s="42">
        <v>515</v>
      </c>
      <c r="C10" s="19" t="s">
        <v>23</v>
      </c>
      <c r="D10" s="46">
        <v>202741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202741</v>
      </c>
      <c r="O10" s="47">
        <f t="shared" si="1"/>
        <v>99.72503689129366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34466</v>
      </c>
      <c r="L11" s="46">
        <v>0</v>
      </c>
      <c r="M11" s="46">
        <v>0</v>
      </c>
      <c r="N11" s="46">
        <f t="shared" si="2"/>
        <v>34466</v>
      </c>
      <c r="O11" s="47">
        <f t="shared" si="1"/>
        <v>16.953271028037385</v>
      </c>
      <c r="P11" s="9"/>
    </row>
    <row r="12" spans="1:16" ht="15">
      <c r="A12" s="12"/>
      <c r="B12" s="42">
        <v>519</v>
      </c>
      <c r="C12" s="19" t="s">
        <v>25</v>
      </c>
      <c r="D12" s="46">
        <v>120206</v>
      </c>
      <c r="E12" s="46">
        <v>2982457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3102663</v>
      </c>
      <c r="O12" s="47">
        <f t="shared" si="1"/>
        <v>1526.1500245941957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1189647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1189647</v>
      </c>
      <c r="O13" s="41">
        <f t="shared" si="1"/>
        <v>585.1682242990654</v>
      </c>
      <c r="P13" s="10"/>
    </row>
    <row r="14" spans="1:16" ht="15">
      <c r="A14" s="12"/>
      <c r="B14" s="42">
        <v>521</v>
      </c>
      <c r="C14" s="19" t="s">
        <v>27</v>
      </c>
      <c r="D14" s="46">
        <v>750426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750426</v>
      </c>
      <c r="O14" s="47">
        <f t="shared" si="1"/>
        <v>369.1224790949336</v>
      </c>
      <c r="P14" s="9"/>
    </row>
    <row r="15" spans="1:16" ht="15">
      <c r="A15" s="12"/>
      <c r="B15" s="42">
        <v>522</v>
      </c>
      <c r="C15" s="19" t="s">
        <v>28</v>
      </c>
      <c r="D15" s="46">
        <v>393037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393037</v>
      </c>
      <c r="O15" s="47">
        <f t="shared" si="1"/>
        <v>193.32857845548452</v>
      </c>
      <c r="P15" s="9"/>
    </row>
    <row r="16" spans="1:16" ht="15">
      <c r="A16" s="12"/>
      <c r="B16" s="42">
        <v>524</v>
      </c>
      <c r="C16" s="19" t="s">
        <v>29</v>
      </c>
      <c r="D16" s="46">
        <v>46184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46184</v>
      </c>
      <c r="O16" s="47">
        <f t="shared" si="1"/>
        <v>22.71716674864732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182358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1214623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1396981</v>
      </c>
      <c r="O17" s="41">
        <f t="shared" si="1"/>
        <v>687.1524840137728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310406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310406</v>
      </c>
      <c r="O18" s="47">
        <f t="shared" si="1"/>
        <v>152.6837186424004</v>
      </c>
      <c r="P18" s="9"/>
    </row>
    <row r="19" spans="1:16" ht="15">
      <c r="A19" s="12"/>
      <c r="B19" s="42">
        <v>534</v>
      </c>
      <c r="C19" s="19" t="s">
        <v>32</v>
      </c>
      <c r="D19" s="46">
        <v>156837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156837</v>
      </c>
      <c r="O19" s="47">
        <f t="shared" si="1"/>
        <v>77.14559763895721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904217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904217</v>
      </c>
      <c r="O20" s="47">
        <f t="shared" si="1"/>
        <v>444.7697983275947</v>
      </c>
      <c r="P20" s="9"/>
    </row>
    <row r="21" spans="1:16" ht="15">
      <c r="A21" s="12"/>
      <c r="B21" s="42">
        <v>539</v>
      </c>
      <c r="C21" s="19" t="s">
        <v>34</v>
      </c>
      <c r="D21" s="46">
        <v>25521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25521</v>
      </c>
      <c r="O21" s="47">
        <f t="shared" si="1"/>
        <v>12.553369404820462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342246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342246</v>
      </c>
      <c r="O22" s="41">
        <f t="shared" si="1"/>
        <v>168.34530250860797</v>
      </c>
      <c r="P22" s="10"/>
    </row>
    <row r="23" spans="1:16" ht="15">
      <c r="A23" s="12"/>
      <c r="B23" s="42">
        <v>541</v>
      </c>
      <c r="C23" s="19" t="s">
        <v>36</v>
      </c>
      <c r="D23" s="46">
        <v>342246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342246</v>
      </c>
      <c r="O23" s="47">
        <f t="shared" si="1"/>
        <v>168.34530250860797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35073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35073</v>
      </c>
      <c r="O24" s="41">
        <f t="shared" si="1"/>
        <v>17.251844564682735</v>
      </c>
      <c r="P24" s="10"/>
    </row>
    <row r="25" spans="1:16" ht="15">
      <c r="A25" s="12"/>
      <c r="B25" s="42">
        <v>562</v>
      </c>
      <c r="C25" s="19" t="s">
        <v>57</v>
      </c>
      <c r="D25" s="46">
        <v>35073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35073</v>
      </c>
      <c r="O25" s="47">
        <f t="shared" si="1"/>
        <v>17.251844564682735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80698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80698</v>
      </c>
      <c r="O26" s="41">
        <f t="shared" si="1"/>
        <v>39.69404820462371</v>
      </c>
      <c r="P26" s="9"/>
    </row>
    <row r="27" spans="1:16" ht="15.75" thickBot="1">
      <c r="A27" s="12"/>
      <c r="B27" s="42">
        <v>572</v>
      </c>
      <c r="C27" s="19" t="s">
        <v>40</v>
      </c>
      <c r="D27" s="46">
        <v>80698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80698</v>
      </c>
      <c r="O27" s="47">
        <f t="shared" si="1"/>
        <v>39.69404820462371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2619576</v>
      </c>
      <c r="E28" s="14">
        <f aca="true" t="shared" si="9" ref="E28:M28">SUM(E5,E13,E17,E22,E24,E26)</f>
        <v>2982457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1214623</v>
      </c>
      <c r="J28" s="14">
        <f t="shared" si="9"/>
        <v>0</v>
      </c>
      <c r="K28" s="14">
        <f t="shared" si="9"/>
        <v>34466</v>
      </c>
      <c r="L28" s="14">
        <f t="shared" si="9"/>
        <v>0</v>
      </c>
      <c r="M28" s="14">
        <f t="shared" si="9"/>
        <v>0</v>
      </c>
      <c r="N28" s="14">
        <f t="shared" si="4"/>
        <v>6851122</v>
      </c>
      <c r="O28" s="35">
        <f t="shared" si="1"/>
        <v>3369.956714215445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58</v>
      </c>
      <c r="M30" s="93"/>
      <c r="N30" s="93"/>
      <c r="O30" s="39">
        <v>2033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748328</v>
      </c>
      <c r="E5" s="24">
        <f t="shared" si="0"/>
        <v>22774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88957</v>
      </c>
      <c r="L5" s="24">
        <f t="shared" si="0"/>
        <v>0</v>
      </c>
      <c r="M5" s="24">
        <f t="shared" si="0"/>
        <v>0</v>
      </c>
      <c r="N5" s="25">
        <f>SUM(D5:M5)</f>
        <v>860059</v>
      </c>
      <c r="O5" s="30">
        <f aca="true" t="shared" si="1" ref="O5:O30">(N5/O$32)</f>
        <v>423.465780403742</v>
      </c>
      <c r="P5" s="6"/>
    </row>
    <row r="6" spans="1:16" ht="15">
      <c r="A6" s="12"/>
      <c r="B6" s="42">
        <v>511</v>
      </c>
      <c r="C6" s="19" t="s">
        <v>19</v>
      </c>
      <c r="D6" s="46">
        <v>45646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45646</v>
      </c>
      <c r="O6" s="47">
        <f t="shared" si="1"/>
        <v>22.474643032988677</v>
      </c>
      <c r="P6" s="9"/>
    </row>
    <row r="7" spans="1:16" ht="15">
      <c r="A7" s="12"/>
      <c r="B7" s="42">
        <v>512</v>
      </c>
      <c r="C7" s="19" t="s">
        <v>20</v>
      </c>
      <c r="D7" s="46">
        <v>57486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57486</v>
      </c>
      <c r="O7" s="47">
        <f t="shared" si="1"/>
        <v>28.304283604135893</v>
      </c>
      <c r="P7" s="9"/>
    </row>
    <row r="8" spans="1:16" ht="15">
      <c r="A8" s="12"/>
      <c r="B8" s="42">
        <v>513</v>
      </c>
      <c r="C8" s="19" t="s">
        <v>21</v>
      </c>
      <c r="D8" s="46">
        <v>234334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234334</v>
      </c>
      <c r="O8" s="47">
        <f t="shared" si="1"/>
        <v>115.37863121614969</v>
      </c>
      <c r="P8" s="9"/>
    </row>
    <row r="9" spans="1:16" ht="15">
      <c r="A9" s="12"/>
      <c r="B9" s="42">
        <v>514</v>
      </c>
      <c r="C9" s="19" t="s">
        <v>22</v>
      </c>
      <c r="D9" s="46">
        <v>151004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151004</v>
      </c>
      <c r="O9" s="47">
        <f t="shared" si="1"/>
        <v>74.34958148695225</v>
      </c>
      <c r="P9" s="9"/>
    </row>
    <row r="10" spans="1:16" ht="15">
      <c r="A10" s="12"/>
      <c r="B10" s="42">
        <v>515</v>
      </c>
      <c r="C10" s="19" t="s">
        <v>23</v>
      </c>
      <c r="D10" s="46">
        <v>157251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157251</v>
      </c>
      <c r="O10" s="47">
        <f t="shared" si="1"/>
        <v>77.42540620384047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88957</v>
      </c>
      <c r="L11" s="46">
        <v>0</v>
      </c>
      <c r="M11" s="46">
        <v>0</v>
      </c>
      <c r="N11" s="46">
        <f t="shared" si="2"/>
        <v>88957</v>
      </c>
      <c r="O11" s="47">
        <f t="shared" si="1"/>
        <v>43.79960610536681</v>
      </c>
      <c r="P11" s="9"/>
    </row>
    <row r="12" spans="1:16" ht="15">
      <c r="A12" s="12"/>
      <c r="B12" s="42">
        <v>519</v>
      </c>
      <c r="C12" s="19" t="s">
        <v>25</v>
      </c>
      <c r="D12" s="46">
        <v>102607</v>
      </c>
      <c r="E12" s="46">
        <v>22774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125381</v>
      </c>
      <c r="O12" s="47">
        <f t="shared" si="1"/>
        <v>61.73362875430822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1466064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1466064</v>
      </c>
      <c r="O13" s="41">
        <f t="shared" si="1"/>
        <v>721.8434268833087</v>
      </c>
      <c r="P13" s="10"/>
    </row>
    <row r="14" spans="1:16" ht="15">
      <c r="A14" s="12"/>
      <c r="B14" s="42">
        <v>521</v>
      </c>
      <c r="C14" s="19" t="s">
        <v>27</v>
      </c>
      <c r="D14" s="46">
        <v>957844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957844</v>
      </c>
      <c r="O14" s="47">
        <f t="shared" si="1"/>
        <v>471.61201378631216</v>
      </c>
      <c r="P14" s="9"/>
    </row>
    <row r="15" spans="1:16" ht="15">
      <c r="A15" s="12"/>
      <c r="B15" s="42">
        <v>522</v>
      </c>
      <c r="C15" s="19" t="s">
        <v>28</v>
      </c>
      <c r="D15" s="46">
        <v>406942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406942</v>
      </c>
      <c r="O15" s="47">
        <f t="shared" si="1"/>
        <v>200.36533727227967</v>
      </c>
      <c r="P15" s="9"/>
    </row>
    <row r="16" spans="1:16" ht="15">
      <c r="A16" s="12"/>
      <c r="B16" s="42">
        <v>524</v>
      </c>
      <c r="C16" s="19" t="s">
        <v>29</v>
      </c>
      <c r="D16" s="46">
        <v>101278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101278</v>
      </c>
      <c r="O16" s="47">
        <f t="shared" si="1"/>
        <v>49.86607582471689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169433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1134351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1303784</v>
      </c>
      <c r="O17" s="41">
        <f t="shared" si="1"/>
        <v>641.9419005416052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329780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329780</v>
      </c>
      <c r="O18" s="47">
        <f t="shared" si="1"/>
        <v>162.3732151649434</v>
      </c>
      <c r="P18" s="9"/>
    </row>
    <row r="19" spans="1:16" ht="15">
      <c r="A19" s="12"/>
      <c r="B19" s="42">
        <v>534</v>
      </c>
      <c r="C19" s="19" t="s">
        <v>32</v>
      </c>
      <c r="D19" s="46">
        <v>154624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154624</v>
      </c>
      <c r="O19" s="47">
        <f t="shared" si="1"/>
        <v>76.13195470211718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804571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804571</v>
      </c>
      <c r="O20" s="47">
        <f t="shared" si="1"/>
        <v>396.1452486459872</v>
      </c>
      <c r="P20" s="9"/>
    </row>
    <row r="21" spans="1:16" ht="15">
      <c r="A21" s="12"/>
      <c r="B21" s="42">
        <v>539</v>
      </c>
      <c r="C21" s="19" t="s">
        <v>34</v>
      </c>
      <c r="D21" s="46">
        <v>14809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14809</v>
      </c>
      <c r="O21" s="47">
        <f t="shared" si="1"/>
        <v>7.291482028557361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343702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343702</v>
      </c>
      <c r="O22" s="41">
        <f t="shared" si="1"/>
        <v>169.22796651895618</v>
      </c>
      <c r="P22" s="10"/>
    </row>
    <row r="23" spans="1:16" ht="15">
      <c r="A23" s="12"/>
      <c r="B23" s="42">
        <v>541</v>
      </c>
      <c r="C23" s="19" t="s">
        <v>36</v>
      </c>
      <c r="D23" s="46">
        <v>343702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343702</v>
      </c>
      <c r="O23" s="47">
        <f t="shared" si="1"/>
        <v>169.22796651895618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35125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35125</v>
      </c>
      <c r="O24" s="41">
        <f t="shared" si="1"/>
        <v>17.294436238306254</v>
      </c>
      <c r="P24" s="10"/>
    </row>
    <row r="25" spans="1:16" ht="15">
      <c r="A25" s="12"/>
      <c r="B25" s="42">
        <v>562</v>
      </c>
      <c r="C25" s="19" t="s">
        <v>57</v>
      </c>
      <c r="D25" s="46">
        <v>35125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35125</v>
      </c>
      <c r="O25" s="47">
        <f t="shared" si="1"/>
        <v>17.294436238306254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78261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78261</v>
      </c>
      <c r="O26" s="41">
        <f t="shared" si="1"/>
        <v>38.533234859675034</v>
      </c>
      <c r="P26" s="9"/>
    </row>
    <row r="27" spans="1:16" ht="15">
      <c r="A27" s="12"/>
      <c r="B27" s="42">
        <v>572</v>
      </c>
      <c r="C27" s="19" t="s">
        <v>40</v>
      </c>
      <c r="D27" s="46">
        <v>78261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78261</v>
      </c>
      <c r="O27" s="47">
        <f t="shared" si="1"/>
        <v>38.533234859675034</v>
      </c>
      <c r="P27" s="9"/>
    </row>
    <row r="28" spans="1:16" ht="15.75">
      <c r="A28" s="26" t="s">
        <v>50</v>
      </c>
      <c r="B28" s="27"/>
      <c r="C28" s="28"/>
      <c r="D28" s="29">
        <f aca="true" t="shared" si="9" ref="D28:M28">SUM(D29:D29)</f>
        <v>0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12944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12944</v>
      </c>
      <c r="O28" s="41">
        <f t="shared" si="1"/>
        <v>6.373215164943377</v>
      </c>
      <c r="P28" s="9"/>
    </row>
    <row r="29" spans="1:16" ht="15.75" thickBot="1">
      <c r="A29" s="12"/>
      <c r="B29" s="42">
        <v>581</v>
      </c>
      <c r="C29" s="19" t="s">
        <v>54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12944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12944</v>
      </c>
      <c r="O29" s="47">
        <f t="shared" si="1"/>
        <v>6.373215164943377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2840913</v>
      </c>
      <c r="E30" s="14">
        <f aca="true" t="shared" si="10" ref="E30:M30">SUM(E5,E13,E17,E22,E24,E26,E28)</f>
        <v>22774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1147295</v>
      </c>
      <c r="J30" s="14">
        <f t="shared" si="10"/>
        <v>0</v>
      </c>
      <c r="K30" s="14">
        <f t="shared" si="10"/>
        <v>88957</v>
      </c>
      <c r="L30" s="14">
        <f t="shared" si="10"/>
        <v>0</v>
      </c>
      <c r="M30" s="14">
        <f t="shared" si="10"/>
        <v>0</v>
      </c>
      <c r="N30" s="14">
        <f t="shared" si="4"/>
        <v>4099939</v>
      </c>
      <c r="O30" s="35">
        <f t="shared" si="1"/>
        <v>2018.6799606105367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71</v>
      </c>
      <c r="M32" s="93"/>
      <c r="N32" s="93"/>
      <c r="O32" s="39">
        <v>2031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IV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1051867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1051867</v>
      </c>
      <c r="O5" s="30">
        <f aca="true" t="shared" si="2" ref="O5:O26">(N5/O$28)</f>
        <v>564.306330472103</v>
      </c>
      <c r="P5" s="6"/>
    </row>
    <row r="6" spans="1:16" ht="15">
      <c r="A6" s="12"/>
      <c r="B6" s="42">
        <v>511</v>
      </c>
      <c r="C6" s="19" t="s">
        <v>19</v>
      </c>
      <c r="D6" s="46">
        <v>220059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220059</v>
      </c>
      <c r="O6" s="47">
        <f t="shared" si="2"/>
        <v>118.0574034334764</v>
      </c>
      <c r="P6" s="9"/>
    </row>
    <row r="7" spans="1:16" ht="15">
      <c r="A7" s="12"/>
      <c r="B7" s="42">
        <v>512</v>
      </c>
      <c r="C7" s="19" t="s">
        <v>20</v>
      </c>
      <c r="D7" s="46">
        <v>137154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137154</v>
      </c>
      <c r="O7" s="47">
        <f t="shared" si="2"/>
        <v>73.5804721030043</v>
      </c>
      <c r="P7" s="9"/>
    </row>
    <row r="8" spans="1:16" ht="15">
      <c r="A8" s="12"/>
      <c r="B8" s="42">
        <v>513</v>
      </c>
      <c r="C8" s="19" t="s">
        <v>21</v>
      </c>
      <c r="D8" s="46">
        <v>385140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385140</v>
      </c>
      <c r="O8" s="47">
        <f t="shared" si="2"/>
        <v>206.62017167381975</v>
      </c>
      <c r="P8" s="9"/>
    </row>
    <row r="9" spans="1:16" ht="15">
      <c r="A9" s="12"/>
      <c r="B9" s="42">
        <v>514</v>
      </c>
      <c r="C9" s="19" t="s">
        <v>22</v>
      </c>
      <c r="D9" s="46">
        <v>117701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117701</v>
      </c>
      <c r="O9" s="47">
        <f t="shared" si="2"/>
        <v>63.14431330472103</v>
      </c>
      <c r="P9" s="9"/>
    </row>
    <row r="10" spans="1:16" ht="15">
      <c r="A10" s="12"/>
      <c r="B10" s="42">
        <v>515</v>
      </c>
      <c r="C10" s="19" t="s">
        <v>23</v>
      </c>
      <c r="D10" s="46">
        <v>116049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116049</v>
      </c>
      <c r="O10" s="47">
        <f t="shared" si="2"/>
        <v>62.25804721030043</v>
      </c>
      <c r="P10" s="9"/>
    </row>
    <row r="11" spans="1:16" ht="15">
      <c r="A11" s="12"/>
      <c r="B11" s="42">
        <v>519</v>
      </c>
      <c r="C11" s="19" t="s">
        <v>62</v>
      </c>
      <c r="D11" s="46">
        <v>75764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75764</v>
      </c>
      <c r="O11" s="47">
        <f t="shared" si="2"/>
        <v>40.64592274678112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SUM(D13:D16)</f>
        <v>932780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932780</v>
      </c>
      <c r="O12" s="41">
        <f t="shared" si="2"/>
        <v>500.4184549356223</v>
      </c>
      <c r="P12" s="10"/>
    </row>
    <row r="13" spans="1:16" ht="15">
      <c r="A13" s="12"/>
      <c r="B13" s="42">
        <v>521</v>
      </c>
      <c r="C13" s="19" t="s">
        <v>27</v>
      </c>
      <c r="D13" s="46">
        <v>806563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806563</v>
      </c>
      <c r="O13" s="47">
        <f t="shared" si="2"/>
        <v>432.7054721030043</v>
      </c>
      <c r="P13" s="9"/>
    </row>
    <row r="14" spans="1:16" ht="15">
      <c r="A14" s="12"/>
      <c r="B14" s="42">
        <v>522</v>
      </c>
      <c r="C14" s="19" t="s">
        <v>28</v>
      </c>
      <c r="D14" s="46">
        <v>27293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27293</v>
      </c>
      <c r="O14" s="47">
        <f t="shared" si="2"/>
        <v>14.642167381974248</v>
      </c>
      <c r="P14" s="9"/>
    </row>
    <row r="15" spans="1:16" ht="15">
      <c r="A15" s="12"/>
      <c r="B15" s="42">
        <v>523</v>
      </c>
      <c r="C15" s="19" t="s">
        <v>85</v>
      </c>
      <c r="D15" s="46">
        <v>4453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4453</v>
      </c>
      <c r="O15" s="47">
        <f t="shared" si="2"/>
        <v>2.388948497854077</v>
      </c>
      <c r="P15" s="9"/>
    </row>
    <row r="16" spans="1:16" ht="15">
      <c r="A16" s="12"/>
      <c r="B16" s="42">
        <v>524</v>
      </c>
      <c r="C16" s="19" t="s">
        <v>29</v>
      </c>
      <c r="D16" s="46">
        <v>94471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94471</v>
      </c>
      <c r="O16" s="47">
        <f t="shared" si="2"/>
        <v>50.6818669527897</v>
      </c>
      <c r="P16" s="9"/>
    </row>
    <row r="17" spans="1:16" ht="15.75">
      <c r="A17" s="26" t="s">
        <v>30</v>
      </c>
      <c r="B17" s="27"/>
      <c r="C17" s="28"/>
      <c r="D17" s="29">
        <f aca="true" t="shared" si="4" ref="D17:M17">SUM(D18:D19)</f>
        <v>1317426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0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1317426</v>
      </c>
      <c r="O17" s="41">
        <f t="shared" si="2"/>
        <v>706.7736051502146</v>
      </c>
      <c r="P17" s="10"/>
    </row>
    <row r="18" spans="1:16" ht="15">
      <c r="A18" s="12"/>
      <c r="B18" s="42">
        <v>534</v>
      </c>
      <c r="C18" s="19" t="s">
        <v>63</v>
      </c>
      <c r="D18" s="46">
        <v>1301703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1301703</v>
      </c>
      <c r="O18" s="47">
        <f t="shared" si="2"/>
        <v>698.3385193133047</v>
      </c>
      <c r="P18" s="9"/>
    </row>
    <row r="19" spans="1:16" ht="15">
      <c r="A19" s="12"/>
      <c r="B19" s="42">
        <v>539</v>
      </c>
      <c r="C19" s="19" t="s">
        <v>34</v>
      </c>
      <c r="D19" s="46">
        <v>15723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15723</v>
      </c>
      <c r="O19" s="47">
        <f t="shared" si="2"/>
        <v>8.435085836909872</v>
      </c>
      <c r="P19" s="9"/>
    </row>
    <row r="20" spans="1:16" ht="15.75">
      <c r="A20" s="26" t="s">
        <v>35</v>
      </c>
      <c r="B20" s="27"/>
      <c r="C20" s="28"/>
      <c r="D20" s="29">
        <f aca="true" t="shared" si="5" ref="D20:M20">SUM(D21:D21)</f>
        <v>248220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248220</v>
      </c>
      <c r="O20" s="41">
        <f t="shared" si="2"/>
        <v>133.16523605150215</v>
      </c>
      <c r="P20" s="10"/>
    </row>
    <row r="21" spans="1:16" ht="15">
      <c r="A21" s="12"/>
      <c r="B21" s="42">
        <v>541</v>
      </c>
      <c r="C21" s="19" t="s">
        <v>64</v>
      </c>
      <c r="D21" s="46">
        <v>248220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248220</v>
      </c>
      <c r="O21" s="47">
        <f t="shared" si="2"/>
        <v>133.16523605150215</v>
      </c>
      <c r="P21" s="9"/>
    </row>
    <row r="22" spans="1:16" ht="15.75">
      <c r="A22" s="26" t="s">
        <v>44</v>
      </c>
      <c r="B22" s="27"/>
      <c r="C22" s="28"/>
      <c r="D22" s="29">
        <f aca="true" t="shared" si="6" ref="D22:M22">SUM(D23:D23)</f>
        <v>0</v>
      </c>
      <c r="E22" s="29">
        <f t="shared" si="6"/>
        <v>71684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71684</v>
      </c>
      <c r="O22" s="41">
        <f t="shared" si="2"/>
        <v>38.457081545064376</v>
      </c>
      <c r="P22" s="10"/>
    </row>
    <row r="23" spans="1:16" ht="15">
      <c r="A23" s="43"/>
      <c r="B23" s="44">
        <v>552</v>
      </c>
      <c r="C23" s="45" t="s">
        <v>49</v>
      </c>
      <c r="D23" s="46">
        <v>0</v>
      </c>
      <c r="E23" s="46">
        <v>71684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71684</v>
      </c>
      <c r="O23" s="47">
        <f t="shared" si="2"/>
        <v>38.457081545064376</v>
      </c>
      <c r="P23" s="9"/>
    </row>
    <row r="24" spans="1:16" ht="15.75">
      <c r="A24" s="26" t="s">
        <v>39</v>
      </c>
      <c r="B24" s="27"/>
      <c r="C24" s="28"/>
      <c r="D24" s="29">
        <f aca="true" t="shared" si="7" ref="D24:M24">SUM(D25:D25)</f>
        <v>48105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48105</v>
      </c>
      <c r="O24" s="41">
        <f t="shared" si="2"/>
        <v>25.807403433476395</v>
      </c>
      <c r="P24" s="9"/>
    </row>
    <row r="25" spans="1:16" ht="15.75" thickBot="1">
      <c r="A25" s="12"/>
      <c r="B25" s="42">
        <v>572</v>
      </c>
      <c r="C25" s="19" t="s">
        <v>65</v>
      </c>
      <c r="D25" s="46">
        <v>48105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48105</v>
      </c>
      <c r="O25" s="47">
        <f t="shared" si="2"/>
        <v>25.807403433476395</v>
      </c>
      <c r="P25" s="9"/>
    </row>
    <row r="26" spans="1:119" ht="16.5" thickBot="1">
      <c r="A26" s="13" t="s">
        <v>10</v>
      </c>
      <c r="B26" s="21"/>
      <c r="C26" s="20"/>
      <c r="D26" s="14">
        <f>SUM(D5,D12,D17,D20,D22,D24)</f>
        <v>3598398</v>
      </c>
      <c r="E26" s="14">
        <f aca="true" t="shared" si="8" ref="E26:M26">SUM(E5,E12,E17,E20,E22,E24)</f>
        <v>71684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3670082</v>
      </c>
      <c r="O26" s="35">
        <f t="shared" si="2"/>
        <v>1968.9281115879828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86</v>
      </c>
      <c r="M28" s="93"/>
      <c r="N28" s="93"/>
      <c r="O28" s="39">
        <v>1864</v>
      </c>
    </row>
    <row r="29" spans="1:15" ht="15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5" ht="15.75" customHeight="1" thickBot="1">
      <c r="A30" s="97" t="s">
        <v>47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1008272</v>
      </c>
      <c r="E5" s="24">
        <f t="shared" si="0"/>
        <v>23328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348505</v>
      </c>
      <c r="L5" s="24">
        <f t="shared" si="0"/>
        <v>0</v>
      </c>
      <c r="M5" s="24">
        <f t="shared" si="0"/>
        <v>0</v>
      </c>
      <c r="N5" s="25">
        <f>SUM(D5:M5)</f>
        <v>1380105</v>
      </c>
      <c r="O5" s="30">
        <f aca="true" t="shared" si="1" ref="O5:O34">(N5/O$36)</f>
        <v>762.4889502762431</v>
      </c>
      <c r="P5" s="6"/>
    </row>
    <row r="6" spans="1:16" ht="15">
      <c r="A6" s="12"/>
      <c r="B6" s="42">
        <v>511</v>
      </c>
      <c r="C6" s="19" t="s">
        <v>19</v>
      </c>
      <c r="D6" s="46">
        <v>217693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217693</v>
      </c>
      <c r="O6" s="47">
        <f t="shared" si="1"/>
        <v>120.27237569060773</v>
      </c>
      <c r="P6" s="9"/>
    </row>
    <row r="7" spans="1:16" ht="15">
      <c r="A7" s="12"/>
      <c r="B7" s="42">
        <v>512</v>
      </c>
      <c r="C7" s="19" t="s">
        <v>20</v>
      </c>
      <c r="D7" s="46">
        <v>137424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137424</v>
      </c>
      <c r="O7" s="47">
        <f t="shared" si="1"/>
        <v>75.92486187845304</v>
      </c>
      <c r="P7" s="9"/>
    </row>
    <row r="8" spans="1:16" ht="15">
      <c r="A8" s="12"/>
      <c r="B8" s="42">
        <v>513</v>
      </c>
      <c r="C8" s="19" t="s">
        <v>21</v>
      </c>
      <c r="D8" s="46">
        <v>344724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344724</v>
      </c>
      <c r="O8" s="47">
        <f t="shared" si="1"/>
        <v>190.45524861878454</v>
      </c>
      <c r="P8" s="9"/>
    </row>
    <row r="9" spans="1:16" ht="15">
      <c r="A9" s="12"/>
      <c r="B9" s="42">
        <v>514</v>
      </c>
      <c r="C9" s="19" t="s">
        <v>22</v>
      </c>
      <c r="D9" s="46">
        <v>109062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109062</v>
      </c>
      <c r="O9" s="47">
        <f t="shared" si="1"/>
        <v>60.25524861878453</v>
      </c>
      <c r="P9" s="9"/>
    </row>
    <row r="10" spans="1:16" ht="15">
      <c r="A10" s="12"/>
      <c r="B10" s="42">
        <v>515</v>
      </c>
      <c r="C10" s="19" t="s">
        <v>23</v>
      </c>
      <c r="D10" s="46">
        <v>97556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97556</v>
      </c>
      <c r="O10" s="47">
        <f t="shared" si="1"/>
        <v>53.89834254143646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348505</v>
      </c>
      <c r="L11" s="46">
        <v>0</v>
      </c>
      <c r="M11" s="46">
        <v>0</v>
      </c>
      <c r="N11" s="46">
        <f t="shared" si="2"/>
        <v>348505</v>
      </c>
      <c r="O11" s="47">
        <f t="shared" si="1"/>
        <v>192.54419889502762</v>
      </c>
      <c r="P11" s="9"/>
    </row>
    <row r="12" spans="1:16" ht="15">
      <c r="A12" s="12"/>
      <c r="B12" s="42">
        <v>519</v>
      </c>
      <c r="C12" s="19" t="s">
        <v>62</v>
      </c>
      <c r="D12" s="46">
        <v>101813</v>
      </c>
      <c r="E12" s="46">
        <v>23328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125141</v>
      </c>
      <c r="O12" s="47">
        <f t="shared" si="1"/>
        <v>69.13867403314917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SUM(D14:D17)</f>
        <v>1075984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4">SUM(D13:M13)</f>
        <v>1075984</v>
      </c>
      <c r="O13" s="41">
        <f t="shared" si="1"/>
        <v>594.4662983425414</v>
      </c>
      <c r="P13" s="10"/>
    </row>
    <row r="14" spans="1:16" ht="15">
      <c r="A14" s="12"/>
      <c r="B14" s="42">
        <v>521</v>
      </c>
      <c r="C14" s="19" t="s">
        <v>27</v>
      </c>
      <c r="D14" s="46">
        <v>648068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648068</v>
      </c>
      <c r="O14" s="47">
        <f t="shared" si="1"/>
        <v>358.0486187845304</v>
      </c>
      <c r="P14" s="9"/>
    </row>
    <row r="15" spans="1:16" ht="15">
      <c r="A15" s="12"/>
      <c r="B15" s="42">
        <v>522</v>
      </c>
      <c r="C15" s="19" t="s">
        <v>28</v>
      </c>
      <c r="D15" s="46">
        <v>252091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252091</v>
      </c>
      <c r="O15" s="47">
        <f t="shared" si="1"/>
        <v>139.2767955801105</v>
      </c>
      <c r="P15" s="9"/>
    </row>
    <row r="16" spans="1:16" ht="15">
      <c r="A16" s="12"/>
      <c r="B16" s="42">
        <v>524</v>
      </c>
      <c r="C16" s="19" t="s">
        <v>29</v>
      </c>
      <c r="D16" s="46">
        <v>170564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170564</v>
      </c>
      <c r="O16" s="47">
        <f t="shared" si="1"/>
        <v>94.23425414364641</v>
      </c>
      <c r="P16" s="9"/>
    </row>
    <row r="17" spans="1:16" ht="15">
      <c r="A17" s="12"/>
      <c r="B17" s="42">
        <v>529</v>
      </c>
      <c r="C17" s="19" t="s">
        <v>81</v>
      </c>
      <c r="D17" s="46">
        <v>5261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5261</v>
      </c>
      <c r="O17" s="47">
        <f t="shared" si="1"/>
        <v>2.9066298342541437</v>
      </c>
      <c r="P17" s="9"/>
    </row>
    <row r="18" spans="1:16" ht="15.75">
      <c r="A18" s="26" t="s">
        <v>30</v>
      </c>
      <c r="B18" s="27"/>
      <c r="C18" s="28"/>
      <c r="D18" s="29">
        <f aca="true" t="shared" si="5" ref="D18:M18">SUM(D19:D21)</f>
        <v>168312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1501293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40">
        <f t="shared" si="4"/>
        <v>1669605</v>
      </c>
      <c r="O18" s="41">
        <f t="shared" si="1"/>
        <v>922.4337016574585</v>
      </c>
      <c r="P18" s="10"/>
    </row>
    <row r="19" spans="1:16" ht="15">
      <c r="A19" s="12"/>
      <c r="B19" s="42">
        <v>533</v>
      </c>
      <c r="C19" s="19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798273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798273</v>
      </c>
      <c r="O19" s="47">
        <f t="shared" si="1"/>
        <v>441.03480662983424</v>
      </c>
      <c r="P19" s="9"/>
    </row>
    <row r="20" spans="1:16" ht="15">
      <c r="A20" s="12"/>
      <c r="B20" s="42">
        <v>534</v>
      </c>
      <c r="C20" s="19" t="s">
        <v>63</v>
      </c>
      <c r="D20" s="46">
        <v>168312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168312</v>
      </c>
      <c r="O20" s="47">
        <f t="shared" si="1"/>
        <v>92.99005524861879</v>
      </c>
      <c r="P20" s="9"/>
    </row>
    <row r="21" spans="1:16" ht="15">
      <c r="A21" s="12"/>
      <c r="B21" s="42">
        <v>535</v>
      </c>
      <c r="C21" s="19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703020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703020</v>
      </c>
      <c r="O21" s="47">
        <f t="shared" si="1"/>
        <v>388.4088397790055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341909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341909</v>
      </c>
      <c r="O22" s="41">
        <f t="shared" si="1"/>
        <v>188.9</v>
      </c>
      <c r="P22" s="10"/>
    </row>
    <row r="23" spans="1:16" ht="15">
      <c r="A23" s="12"/>
      <c r="B23" s="42">
        <v>541</v>
      </c>
      <c r="C23" s="19" t="s">
        <v>64</v>
      </c>
      <c r="D23" s="46">
        <v>341909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341909</v>
      </c>
      <c r="O23" s="47">
        <f t="shared" si="1"/>
        <v>188.9</v>
      </c>
      <c r="P23" s="9"/>
    </row>
    <row r="24" spans="1:16" ht="15.75">
      <c r="A24" s="26" t="s">
        <v>44</v>
      </c>
      <c r="B24" s="27"/>
      <c r="C24" s="28"/>
      <c r="D24" s="29">
        <f aca="true" t="shared" si="7" ref="D24:M24">SUM(D25:D25)</f>
        <v>23328</v>
      </c>
      <c r="E24" s="29">
        <f t="shared" si="7"/>
        <v>20596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43924</v>
      </c>
      <c r="O24" s="41">
        <f t="shared" si="1"/>
        <v>24.26740331491713</v>
      </c>
      <c r="P24" s="10"/>
    </row>
    <row r="25" spans="1:16" ht="15">
      <c r="A25" s="43"/>
      <c r="B25" s="44">
        <v>552</v>
      </c>
      <c r="C25" s="45" t="s">
        <v>49</v>
      </c>
      <c r="D25" s="46">
        <v>23328</v>
      </c>
      <c r="E25" s="46">
        <v>20596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43924</v>
      </c>
      <c r="O25" s="47">
        <f t="shared" si="1"/>
        <v>24.26740331491713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SUM(D27:D27)</f>
        <v>24082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24082</v>
      </c>
      <c r="O26" s="41">
        <f t="shared" si="1"/>
        <v>13.304972375690607</v>
      </c>
      <c r="P26" s="10"/>
    </row>
    <row r="27" spans="1:16" ht="15">
      <c r="A27" s="12"/>
      <c r="B27" s="42">
        <v>569</v>
      </c>
      <c r="C27" s="19" t="s">
        <v>38</v>
      </c>
      <c r="D27" s="46">
        <v>24082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24082</v>
      </c>
      <c r="O27" s="47">
        <f t="shared" si="1"/>
        <v>13.304972375690607</v>
      </c>
      <c r="P27" s="9"/>
    </row>
    <row r="28" spans="1:16" ht="15.75">
      <c r="A28" s="26" t="s">
        <v>39</v>
      </c>
      <c r="B28" s="27"/>
      <c r="C28" s="28"/>
      <c r="D28" s="29">
        <f aca="true" t="shared" si="9" ref="D28:M28">SUM(D29:D29)</f>
        <v>43943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43943</v>
      </c>
      <c r="O28" s="41">
        <f t="shared" si="1"/>
        <v>24.277900552486187</v>
      </c>
      <c r="P28" s="9"/>
    </row>
    <row r="29" spans="1:16" ht="15">
      <c r="A29" s="12"/>
      <c r="B29" s="42">
        <v>572</v>
      </c>
      <c r="C29" s="19" t="s">
        <v>65</v>
      </c>
      <c r="D29" s="46">
        <v>43943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43943</v>
      </c>
      <c r="O29" s="47">
        <f t="shared" si="1"/>
        <v>24.277900552486187</v>
      </c>
      <c r="P29" s="9"/>
    </row>
    <row r="30" spans="1:16" ht="15.75">
      <c r="A30" s="26" t="s">
        <v>66</v>
      </c>
      <c r="B30" s="27"/>
      <c r="C30" s="28"/>
      <c r="D30" s="29">
        <f aca="true" t="shared" si="10" ref="D30:M30">SUM(D31:D33)</f>
        <v>0</v>
      </c>
      <c r="E30" s="29">
        <f t="shared" si="10"/>
        <v>0</v>
      </c>
      <c r="F30" s="29">
        <f t="shared" si="10"/>
        <v>0</v>
      </c>
      <c r="G30" s="29">
        <f t="shared" si="10"/>
        <v>0</v>
      </c>
      <c r="H30" s="29">
        <f t="shared" si="10"/>
        <v>0</v>
      </c>
      <c r="I30" s="29">
        <f t="shared" si="10"/>
        <v>14424286</v>
      </c>
      <c r="J30" s="29">
        <f t="shared" si="10"/>
        <v>0</v>
      </c>
      <c r="K30" s="29">
        <f t="shared" si="10"/>
        <v>0</v>
      </c>
      <c r="L30" s="29">
        <f t="shared" si="10"/>
        <v>0</v>
      </c>
      <c r="M30" s="29">
        <f t="shared" si="10"/>
        <v>0</v>
      </c>
      <c r="N30" s="29">
        <f t="shared" si="4"/>
        <v>14424286</v>
      </c>
      <c r="O30" s="41">
        <f t="shared" si="1"/>
        <v>7969.218784530387</v>
      </c>
      <c r="P30" s="9"/>
    </row>
    <row r="31" spans="1:16" ht="15">
      <c r="A31" s="12"/>
      <c r="B31" s="42">
        <v>581</v>
      </c>
      <c r="C31" s="19" t="s">
        <v>67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2834993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2834993</v>
      </c>
      <c r="O31" s="47">
        <f t="shared" si="1"/>
        <v>1566.2944751381215</v>
      </c>
      <c r="P31" s="9"/>
    </row>
    <row r="32" spans="1:16" ht="15">
      <c r="A32" s="12"/>
      <c r="B32" s="42">
        <v>591</v>
      </c>
      <c r="C32" s="19" t="s">
        <v>82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155316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155316</v>
      </c>
      <c r="O32" s="47">
        <f t="shared" si="1"/>
        <v>85.80994475138121</v>
      </c>
      <c r="P32" s="9"/>
    </row>
    <row r="33" spans="1:16" ht="15.75" thickBot="1">
      <c r="A33" s="12"/>
      <c r="B33" s="42">
        <v>592</v>
      </c>
      <c r="C33" s="19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11433977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11433977</v>
      </c>
      <c r="O33" s="47">
        <f t="shared" si="1"/>
        <v>6317.114364640884</v>
      </c>
      <c r="P33" s="9"/>
    </row>
    <row r="34" spans="1:119" ht="16.5" thickBot="1">
      <c r="A34" s="13" t="s">
        <v>10</v>
      </c>
      <c r="B34" s="21"/>
      <c r="C34" s="20"/>
      <c r="D34" s="14">
        <f aca="true" t="shared" si="11" ref="D34:M34">SUM(D5,D13,D18,D22,D24,D26,D28,D30)</f>
        <v>2685830</v>
      </c>
      <c r="E34" s="14">
        <f t="shared" si="11"/>
        <v>43924</v>
      </c>
      <c r="F34" s="14">
        <f t="shared" si="11"/>
        <v>0</v>
      </c>
      <c r="G34" s="14">
        <f t="shared" si="11"/>
        <v>0</v>
      </c>
      <c r="H34" s="14">
        <f t="shared" si="11"/>
        <v>0</v>
      </c>
      <c r="I34" s="14">
        <f t="shared" si="11"/>
        <v>15925579</v>
      </c>
      <c r="J34" s="14">
        <f t="shared" si="11"/>
        <v>0</v>
      </c>
      <c r="K34" s="14">
        <f t="shared" si="11"/>
        <v>348505</v>
      </c>
      <c r="L34" s="14">
        <f t="shared" si="11"/>
        <v>0</v>
      </c>
      <c r="M34" s="14">
        <f t="shared" si="11"/>
        <v>0</v>
      </c>
      <c r="N34" s="14">
        <f t="shared" si="4"/>
        <v>19003838</v>
      </c>
      <c r="O34" s="35">
        <f t="shared" si="1"/>
        <v>10499.358011049724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5" ht="15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93" t="s">
        <v>83</v>
      </c>
      <c r="M36" s="93"/>
      <c r="N36" s="93"/>
      <c r="O36" s="39">
        <v>1810</v>
      </c>
    </row>
    <row r="37" spans="1:15" ht="15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5" ht="15.75" customHeight="1" thickBot="1">
      <c r="A38" s="97" t="s">
        <v>47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964125</v>
      </c>
      <c r="E5" s="24">
        <f t="shared" si="0"/>
        <v>76387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475969</v>
      </c>
      <c r="L5" s="24">
        <f t="shared" si="0"/>
        <v>0</v>
      </c>
      <c r="M5" s="24">
        <f t="shared" si="0"/>
        <v>0</v>
      </c>
      <c r="N5" s="25">
        <f>SUM(D5:M5)</f>
        <v>1516481</v>
      </c>
      <c r="O5" s="30">
        <f aca="true" t="shared" si="1" ref="O5:O28">(N5/O$30)</f>
        <v>840.1556786703601</v>
      </c>
      <c r="P5" s="6"/>
    </row>
    <row r="6" spans="1:16" ht="15">
      <c r="A6" s="12"/>
      <c r="B6" s="42">
        <v>511</v>
      </c>
      <c r="C6" s="19" t="s">
        <v>19</v>
      </c>
      <c r="D6" s="46">
        <v>203483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203483</v>
      </c>
      <c r="O6" s="47">
        <f t="shared" si="1"/>
        <v>112.73296398891966</v>
      </c>
      <c r="P6" s="9"/>
    </row>
    <row r="7" spans="1:16" ht="15">
      <c r="A7" s="12"/>
      <c r="B7" s="42">
        <v>512</v>
      </c>
      <c r="C7" s="19" t="s">
        <v>20</v>
      </c>
      <c r="D7" s="46">
        <v>126077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126077</v>
      </c>
      <c r="O7" s="47">
        <f t="shared" si="1"/>
        <v>69.84875346260388</v>
      </c>
      <c r="P7" s="9"/>
    </row>
    <row r="8" spans="1:16" ht="15">
      <c r="A8" s="12"/>
      <c r="B8" s="42">
        <v>513</v>
      </c>
      <c r="C8" s="19" t="s">
        <v>21</v>
      </c>
      <c r="D8" s="46">
        <v>354006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354006</v>
      </c>
      <c r="O8" s="47">
        <f t="shared" si="1"/>
        <v>196.1252077562327</v>
      </c>
      <c r="P8" s="9"/>
    </row>
    <row r="9" spans="1:16" ht="15">
      <c r="A9" s="12"/>
      <c r="B9" s="42">
        <v>514</v>
      </c>
      <c r="C9" s="19" t="s">
        <v>22</v>
      </c>
      <c r="D9" s="46">
        <v>133814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133814</v>
      </c>
      <c r="O9" s="47">
        <f t="shared" si="1"/>
        <v>74.13518005540166</v>
      </c>
      <c r="P9" s="9"/>
    </row>
    <row r="10" spans="1:16" ht="15">
      <c r="A10" s="12"/>
      <c r="B10" s="42">
        <v>515</v>
      </c>
      <c r="C10" s="19" t="s">
        <v>23</v>
      </c>
      <c r="D10" s="46">
        <v>53995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53995</v>
      </c>
      <c r="O10" s="47">
        <f t="shared" si="1"/>
        <v>29.914127423822716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475969</v>
      </c>
      <c r="L11" s="46">
        <v>0</v>
      </c>
      <c r="M11" s="46">
        <v>0</v>
      </c>
      <c r="N11" s="46">
        <f t="shared" si="2"/>
        <v>475969</v>
      </c>
      <c r="O11" s="47">
        <f t="shared" si="1"/>
        <v>263.69473684210527</v>
      </c>
      <c r="P11" s="9"/>
    </row>
    <row r="12" spans="1:16" ht="15">
      <c r="A12" s="12"/>
      <c r="B12" s="42">
        <v>519</v>
      </c>
      <c r="C12" s="19" t="s">
        <v>62</v>
      </c>
      <c r="D12" s="46">
        <v>92750</v>
      </c>
      <c r="E12" s="46">
        <v>76387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169137</v>
      </c>
      <c r="O12" s="47">
        <f t="shared" si="1"/>
        <v>93.70470914127424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1423961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8">SUM(D13:M13)</f>
        <v>1423961</v>
      </c>
      <c r="O13" s="41">
        <f t="shared" si="1"/>
        <v>788.8980609418282</v>
      </c>
      <c r="P13" s="10"/>
    </row>
    <row r="14" spans="1:16" ht="15">
      <c r="A14" s="12"/>
      <c r="B14" s="42">
        <v>521</v>
      </c>
      <c r="C14" s="19" t="s">
        <v>27</v>
      </c>
      <c r="D14" s="46">
        <v>575993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575993</v>
      </c>
      <c r="O14" s="47">
        <f t="shared" si="1"/>
        <v>319.1096952908587</v>
      </c>
      <c r="P14" s="9"/>
    </row>
    <row r="15" spans="1:16" ht="15">
      <c r="A15" s="12"/>
      <c r="B15" s="42">
        <v>522</v>
      </c>
      <c r="C15" s="19" t="s">
        <v>28</v>
      </c>
      <c r="D15" s="46">
        <v>666682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666682</v>
      </c>
      <c r="O15" s="47">
        <f t="shared" si="1"/>
        <v>369.3529085872576</v>
      </c>
      <c r="P15" s="9"/>
    </row>
    <row r="16" spans="1:16" ht="15">
      <c r="A16" s="12"/>
      <c r="B16" s="42">
        <v>524</v>
      </c>
      <c r="C16" s="19" t="s">
        <v>29</v>
      </c>
      <c r="D16" s="46">
        <v>181286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181286</v>
      </c>
      <c r="O16" s="47">
        <f t="shared" si="1"/>
        <v>100.43545706371191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165985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3017904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3183889</v>
      </c>
      <c r="O17" s="41">
        <f t="shared" si="1"/>
        <v>1763.9274238227147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1042464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1042464</v>
      </c>
      <c r="O18" s="47">
        <f t="shared" si="1"/>
        <v>577.5423822714681</v>
      </c>
      <c r="P18" s="9"/>
    </row>
    <row r="19" spans="1:16" ht="15">
      <c r="A19" s="12"/>
      <c r="B19" s="42">
        <v>534</v>
      </c>
      <c r="C19" s="19" t="s">
        <v>63</v>
      </c>
      <c r="D19" s="46">
        <v>151046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151046</v>
      </c>
      <c r="O19" s="47">
        <f t="shared" si="1"/>
        <v>83.68199445983379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1975440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1975440</v>
      </c>
      <c r="O20" s="47">
        <f t="shared" si="1"/>
        <v>1094.426592797784</v>
      </c>
      <c r="P20" s="9"/>
    </row>
    <row r="21" spans="1:16" ht="15">
      <c r="A21" s="12"/>
      <c r="B21" s="42">
        <v>539</v>
      </c>
      <c r="C21" s="19" t="s">
        <v>34</v>
      </c>
      <c r="D21" s="46">
        <v>14939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14939</v>
      </c>
      <c r="O21" s="47">
        <f t="shared" si="1"/>
        <v>8.27645429362881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367156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367156</v>
      </c>
      <c r="O22" s="41">
        <f t="shared" si="1"/>
        <v>203.41052631578947</v>
      </c>
      <c r="P22" s="10"/>
    </row>
    <row r="23" spans="1:16" ht="15">
      <c r="A23" s="12"/>
      <c r="B23" s="42">
        <v>541</v>
      </c>
      <c r="C23" s="19" t="s">
        <v>64</v>
      </c>
      <c r="D23" s="46">
        <v>367156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367156</v>
      </c>
      <c r="O23" s="47">
        <f t="shared" si="1"/>
        <v>203.41052631578947</v>
      </c>
      <c r="P23" s="9"/>
    </row>
    <row r="24" spans="1:16" ht="15.75">
      <c r="A24" s="26" t="s">
        <v>37</v>
      </c>
      <c r="B24" s="27"/>
      <c r="C24" s="28"/>
      <c r="D24" s="29">
        <f aca="true" t="shared" si="7" ref="D24:M24">SUM(D25:D25)</f>
        <v>5802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5802</v>
      </c>
      <c r="O24" s="41">
        <f t="shared" si="1"/>
        <v>3.214404432132964</v>
      </c>
      <c r="P24" s="10"/>
    </row>
    <row r="25" spans="1:16" ht="15">
      <c r="A25" s="12"/>
      <c r="B25" s="42">
        <v>569</v>
      </c>
      <c r="C25" s="19" t="s">
        <v>38</v>
      </c>
      <c r="D25" s="46">
        <v>5802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5802</v>
      </c>
      <c r="O25" s="47">
        <f t="shared" si="1"/>
        <v>3.214404432132964</v>
      </c>
      <c r="P25" s="9"/>
    </row>
    <row r="26" spans="1:16" ht="15.75">
      <c r="A26" s="26" t="s">
        <v>39</v>
      </c>
      <c r="B26" s="27"/>
      <c r="C26" s="28"/>
      <c r="D26" s="29">
        <f aca="true" t="shared" si="8" ref="D26:M26">SUM(D27:D27)</f>
        <v>151104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151104</v>
      </c>
      <c r="O26" s="41">
        <f t="shared" si="1"/>
        <v>83.71412742382272</v>
      </c>
      <c r="P26" s="9"/>
    </row>
    <row r="27" spans="1:16" ht="15.75" thickBot="1">
      <c r="A27" s="12"/>
      <c r="B27" s="42">
        <v>572</v>
      </c>
      <c r="C27" s="19" t="s">
        <v>65</v>
      </c>
      <c r="D27" s="46">
        <v>151104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151104</v>
      </c>
      <c r="O27" s="47">
        <f t="shared" si="1"/>
        <v>83.71412742382272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3078133</v>
      </c>
      <c r="E28" s="14">
        <f aca="true" t="shared" si="9" ref="E28:M28">SUM(E5,E13,E17,E22,E24,E26)</f>
        <v>76387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3017904</v>
      </c>
      <c r="J28" s="14">
        <f t="shared" si="9"/>
        <v>0</v>
      </c>
      <c r="K28" s="14">
        <f t="shared" si="9"/>
        <v>475969</v>
      </c>
      <c r="L28" s="14">
        <f t="shared" si="9"/>
        <v>0</v>
      </c>
      <c r="M28" s="14">
        <f t="shared" si="9"/>
        <v>0</v>
      </c>
      <c r="N28" s="14">
        <f t="shared" si="4"/>
        <v>6648393</v>
      </c>
      <c r="O28" s="35">
        <f t="shared" si="1"/>
        <v>3683.3202216066484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79</v>
      </c>
      <c r="M30" s="93"/>
      <c r="N30" s="93"/>
      <c r="O30" s="39">
        <v>1805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47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981549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91699</v>
      </c>
      <c r="L5" s="24">
        <f t="shared" si="0"/>
        <v>0</v>
      </c>
      <c r="M5" s="24">
        <f t="shared" si="0"/>
        <v>0</v>
      </c>
      <c r="N5" s="25">
        <f>SUM(D5:M5)</f>
        <v>1073248</v>
      </c>
      <c r="O5" s="30">
        <f aca="true" t="shared" si="1" ref="O5:O30">(N5/O$32)</f>
        <v>594.5972299168975</v>
      </c>
      <c r="P5" s="6"/>
    </row>
    <row r="6" spans="1:16" ht="15">
      <c r="A6" s="12"/>
      <c r="B6" s="42">
        <v>511</v>
      </c>
      <c r="C6" s="19" t="s">
        <v>19</v>
      </c>
      <c r="D6" s="46">
        <v>26609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26609</v>
      </c>
      <c r="O6" s="47">
        <f t="shared" si="1"/>
        <v>14.741828254847645</v>
      </c>
      <c r="P6" s="9"/>
    </row>
    <row r="7" spans="1:16" ht="15">
      <c r="A7" s="12"/>
      <c r="B7" s="42">
        <v>512</v>
      </c>
      <c r="C7" s="19" t="s">
        <v>20</v>
      </c>
      <c r="D7" s="46">
        <v>55811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55811</v>
      </c>
      <c r="O7" s="47">
        <f t="shared" si="1"/>
        <v>30.920221606648198</v>
      </c>
      <c r="P7" s="9"/>
    </row>
    <row r="8" spans="1:16" ht="15">
      <c r="A8" s="12"/>
      <c r="B8" s="42">
        <v>513</v>
      </c>
      <c r="C8" s="19" t="s">
        <v>21</v>
      </c>
      <c r="D8" s="46">
        <v>417973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417973</v>
      </c>
      <c r="O8" s="47">
        <f t="shared" si="1"/>
        <v>231.5639889196676</v>
      </c>
      <c r="P8" s="9"/>
    </row>
    <row r="9" spans="1:16" ht="15">
      <c r="A9" s="12"/>
      <c r="B9" s="42">
        <v>514</v>
      </c>
      <c r="C9" s="19" t="s">
        <v>22</v>
      </c>
      <c r="D9" s="46">
        <v>121640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121640</v>
      </c>
      <c r="O9" s="47">
        <f t="shared" si="1"/>
        <v>67.39058171745152</v>
      </c>
      <c r="P9" s="9"/>
    </row>
    <row r="10" spans="1:16" ht="15">
      <c r="A10" s="12"/>
      <c r="B10" s="42">
        <v>515</v>
      </c>
      <c r="C10" s="19" t="s">
        <v>23</v>
      </c>
      <c r="D10" s="46">
        <v>87831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87831</v>
      </c>
      <c r="O10" s="47">
        <f t="shared" si="1"/>
        <v>48.65983379501385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91699</v>
      </c>
      <c r="L11" s="46">
        <v>0</v>
      </c>
      <c r="M11" s="46">
        <v>0</v>
      </c>
      <c r="N11" s="46">
        <f t="shared" si="2"/>
        <v>91699</v>
      </c>
      <c r="O11" s="47">
        <f t="shared" si="1"/>
        <v>50.802770083102494</v>
      </c>
      <c r="P11" s="9"/>
    </row>
    <row r="12" spans="1:16" ht="15">
      <c r="A12" s="12"/>
      <c r="B12" s="42">
        <v>519</v>
      </c>
      <c r="C12" s="19" t="s">
        <v>62</v>
      </c>
      <c r="D12" s="46">
        <v>271685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271685</v>
      </c>
      <c r="O12" s="47">
        <f t="shared" si="1"/>
        <v>150.5180055401662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1120356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1120356</v>
      </c>
      <c r="O13" s="41">
        <f t="shared" si="1"/>
        <v>620.6958448753462</v>
      </c>
      <c r="P13" s="10"/>
    </row>
    <row r="14" spans="1:16" ht="15">
      <c r="A14" s="12"/>
      <c r="B14" s="42">
        <v>521</v>
      </c>
      <c r="C14" s="19" t="s">
        <v>27</v>
      </c>
      <c r="D14" s="46">
        <v>736065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736065</v>
      </c>
      <c r="O14" s="47">
        <f t="shared" si="1"/>
        <v>407.79224376731304</v>
      </c>
      <c r="P14" s="9"/>
    </row>
    <row r="15" spans="1:16" ht="15">
      <c r="A15" s="12"/>
      <c r="B15" s="42">
        <v>522</v>
      </c>
      <c r="C15" s="19" t="s">
        <v>28</v>
      </c>
      <c r="D15" s="46">
        <v>290556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290556</v>
      </c>
      <c r="O15" s="47">
        <f t="shared" si="1"/>
        <v>160.97285318559557</v>
      </c>
      <c r="P15" s="9"/>
    </row>
    <row r="16" spans="1:16" ht="15">
      <c r="A16" s="12"/>
      <c r="B16" s="42">
        <v>524</v>
      </c>
      <c r="C16" s="19" t="s">
        <v>29</v>
      </c>
      <c r="D16" s="46">
        <v>93735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93735</v>
      </c>
      <c r="O16" s="47">
        <f t="shared" si="1"/>
        <v>51.930747922437675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212442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3194900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3407342</v>
      </c>
      <c r="O17" s="41">
        <f t="shared" si="1"/>
        <v>1887.7240997229917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1095356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1095356</v>
      </c>
      <c r="O18" s="47">
        <f t="shared" si="1"/>
        <v>606.8454293628809</v>
      </c>
      <c r="P18" s="9"/>
    </row>
    <row r="19" spans="1:16" ht="15">
      <c r="A19" s="12"/>
      <c r="B19" s="42">
        <v>534</v>
      </c>
      <c r="C19" s="19" t="s">
        <v>63</v>
      </c>
      <c r="D19" s="46">
        <v>157985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157985</v>
      </c>
      <c r="O19" s="47">
        <f t="shared" si="1"/>
        <v>87.52631578947368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2099544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2099544</v>
      </c>
      <c r="O20" s="47">
        <f t="shared" si="1"/>
        <v>1163.182271468144</v>
      </c>
      <c r="P20" s="9"/>
    </row>
    <row r="21" spans="1:16" ht="15">
      <c r="A21" s="12"/>
      <c r="B21" s="42">
        <v>539</v>
      </c>
      <c r="C21" s="19" t="s">
        <v>34</v>
      </c>
      <c r="D21" s="46">
        <v>54457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54457</v>
      </c>
      <c r="O21" s="47">
        <f t="shared" si="1"/>
        <v>30.170083102493074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265970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265970</v>
      </c>
      <c r="O22" s="41">
        <f t="shared" si="1"/>
        <v>147.35180055401662</v>
      </c>
      <c r="P22" s="10"/>
    </row>
    <row r="23" spans="1:16" ht="15">
      <c r="A23" s="12"/>
      <c r="B23" s="42">
        <v>541</v>
      </c>
      <c r="C23" s="19" t="s">
        <v>64</v>
      </c>
      <c r="D23" s="46">
        <v>265970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265970</v>
      </c>
      <c r="O23" s="47">
        <f t="shared" si="1"/>
        <v>147.35180055401662</v>
      </c>
      <c r="P23" s="9"/>
    </row>
    <row r="24" spans="1:16" ht="15.75">
      <c r="A24" s="26" t="s">
        <v>44</v>
      </c>
      <c r="B24" s="27"/>
      <c r="C24" s="28"/>
      <c r="D24" s="29">
        <f aca="true" t="shared" si="7" ref="D24:M24">SUM(D25:D25)</f>
        <v>0</v>
      </c>
      <c r="E24" s="29">
        <f t="shared" si="7"/>
        <v>60438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60438</v>
      </c>
      <c r="O24" s="41">
        <f t="shared" si="1"/>
        <v>33.483656509695294</v>
      </c>
      <c r="P24" s="10"/>
    </row>
    <row r="25" spans="1:16" ht="15">
      <c r="A25" s="43"/>
      <c r="B25" s="44">
        <v>552</v>
      </c>
      <c r="C25" s="45" t="s">
        <v>49</v>
      </c>
      <c r="D25" s="46">
        <v>0</v>
      </c>
      <c r="E25" s="46">
        <v>60438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60438</v>
      </c>
      <c r="O25" s="47">
        <f t="shared" si="1"/>
        <v>33.483656509695294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SUM(D27:D27)</f>
        <v>6138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6138</v>
      </c>
      <c r="O26" s="41">
        <f t="shared" si="1"/>
        <v>3.400554016620499</v>
      </c>
      <c r="P26" s="10"/>
    </row>
    <row r="27" spans="1:16" ht="15">
      <c r="A27" s="12"/>
      <c r="B27" s="42">
        <v>569</v>
      </c>
      <c r="C27" s="19" t="s">
        <v>38</v>
      </c>
      <c r="D27" s="46">
        <v>6138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6138</v>
      </c>
      <c r="O27" s="47">
        <f t="shared" si="1"/>
        <v>3.400554016620499</v>
      </c>
      <c r="P27" s="9"/>
    </row>
    <row r="28" spans="1:16" ht="15.75">
      <c r="A28" s="26" t="s">
        <v>39</v>
      </c>
      <c r="B28" s="27"/>
      <c r="C28" s="28"/>
      <c r="D28" s="29">
        <f aca="true" t="shared" si="9" ref="D28:M28">SUM(D29:D29)</f>
        <v>40528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40528</v>
      </c>
      <c r="O28" s="41">
        <f t="shared" si="1"/>
        <v>22.453185595567867</v>
      </c>
      <c r="P28" s="9"/>
    </row>
    <row r="29" spans="1:16" ht="15.75" thickBot="1">
      <c r="A29" s="12"/>
      <c r="B29" s="42">
        <v>572</v>
      </c>
      <c r="C29" s="19" t="s">
        <v>65</v>
      </c>
      <c r="D29" s="46">
        <v>40528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40528</v>
      </c>
      <c r="O29" s="47">
        <f t="shared" si="1"/>
        <v>22.453185595567867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2626983</v>
      </c>
      <c r="E30" s="14">
        <f aca="true" t="shared" si="10" ref="E30:M30">SUM(E5,E13,E17,E22,E24,E26,E28)</f>
        <v>60438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3194900</v>
      </c>
      <c r="J30" s="14">
        <f t="shared" si="10"/>
        <v>0</v>
      </c>
      <c r="K30" s="14">
        <f t="shared" si="10"/>
        <v>91699</v>
      </c>
      <c r="L30" s="14">
        <f t="shared" si="10"/>
        <v>0</v>
      </c>
      <c r="M30" s="14">
        <f t="shared" si="10"/>
        <v>0</v>
      </c>
      <c r="N30" s="14">
        <f t="shared" si="4"/>
        <v>5974020</v>
      </c>
      <c r="O30" s="35">
        <f t="shared" si="1"/>
        <v>3309.7063711911355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77</v>
      </c>
      <c r="M32" s="93"/>
      <c r="N32" s="93"/>
      <c r="O32" s="39">
        <v>1805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1042742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64343</v>
      </c>
      <c r="L5" s="24">
        <f t="shared" si="0"/>
        <v>0</v>
      </c>
      <c r="M5" s="24">
        <f t="shared" si="0"/>
        <v>0</v>
      </c>
      <c r="N5" s="25">
        <f>SUM(D5:M5)</f>
        <v>1107085</v>
      </c>
      <c r="O5" s="30">
        <f aca="true" t="shared" si="1" ref="O5:O30">(N5/O$32)</f>
        <v>626.1792986425339</v>
      </c>
      <c r="P5" s="6"/>
    </row>
    <row r="6" spans="1:16" ht="15">
      <c r="A6" s="12"/>
      <c r="B6" s="42">
        <v>511</v>
      </c>
      <c r="C6" s="19" t="s">
        <v>19</v>
      </c>
      <c r="D6" s="46">
        <v>20380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20380</v>
      </c>
      <c r="O6" s="47">
        <f t="shared" si="1"/>
        <v>11.527149321266968</v>
      </c>
      <c r="P6" s="9"/>
    </row>
    <row r="7" spans="1:16" ht="15">
      <c r="A7" s="12"/>
      <c r="B7" s="42">
        <v>512</v>
      </c>
      <c r="C7" s="19" t="s">
        <v>20</v>
      </c>
      <c r="D7" s="46">
        <v>131678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131678</v>
      </c>
      <c r="O7" s="47">
        <f t="shared" si="1"/>
        <v>74.47850678733032</v>
      </c>
      <c r="P7" s="9"/>
    </row>
    <row r="8" spans="1:16" ht="15">
      <c r="A8" s="12"/>
      <c r="B8" s="42">
        <v>513</v>
      </c>
      <c r="C8" s="19" t="s">
        <v>21</v>
      </c>
      <c r="D8" s="46">
        <v>412703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412703</v>
      </c>
      <c r="O8" s="47">
        <f t="shared" si="1"/>
        <v>233.42929864253395</v>
      </c>
      <c r="P8" s="9"/>
    </row>
    <row r="9" spans="1:16" ht="15">
      <c r="A9" s="12"/>
      <c r="B9" s="42">
        <v>514</v>
      </c>
      <c r="C9" s="19" t="s">
        <v>22</v>
      </c>
      <c r="D9" s="46">
        <v>105815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105815</v>
      </c>
      <c r="O9" s="47">
        <f t="shared" si="1"/>
        <v>59.85011312217195</v>
      </c>
      <c r="P9" s="9"/>
    </row>
    <row r="10" spans="1:16" ht="15">
      <c r="A10" s="12"/>
      <c r="B10" s="42">
        <v>515</v>
      </c>
      <c r="C10" s="19" t="s">
        <v>23</v>
      </c>
      <c r="D10" s="46">
        <v>110435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110435</v>
      </c>
      <c r="O10" s="47">
        <f t="shared" si="1"/>
        <v>62.463235294117645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64343</v>
      </c>
      <c r="L11" s="46">
        <v>0</v>
      </c>
      <c r="M11" s="46">
        <v>0</v>
      </c>
      <c r="N11" s="46">
        <f t="shared" si="2"/>
        <v>64343</v>
      </c>
      <c r="O11" s="47">
        <f t="shared" si="1"/>
        <v>36.39309954751131</v>
      </c>
      <c r="P11" s="9"/>
    </row>
    <row r="12" spans="1:16" ht="15">
      <c r="A12" s="12"/>
      <c r="B12" s="42">
        <v>519</v>
      </c>
      <c r="C12" s="19" t="s">
        <v>62</v>
      </c>
      <c r="D12" s="46">
        <v>261731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261731</v>
      </c>
      <c r="O12" s="47">
        <f t="shared" si="1"/>
        <v>148.03789592760182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934870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30">SUM(D13:M13)</f>
        <v>934870</v>
      </c>
      <c r="O13" s="41">
        <f t="shared" si="1"/>
        <v>528.7726244343892</v>
      </c>
      <c r="P13" s="10"/>
    </row>
    <row r="14" spans="1:16" ht="15">
      <c r="A14" s="12"/>
      <c r="B14" s="42">
        <v>521</v>
      </c>
      <c r="C14" s="19" t="s">
        <v>27</v>
      </c>
      <c r="D14" s="46">
        <v>490881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490881</v>
      </c>
      <c r="O14" s="47">
        <f t="shared" si="1"/>
        <v>277.6476244343891</v>
      </c>
      <c r="P14" s="9"/>
    </row>
    <row r="15" spans="1:16" ht="15">
      <c r="A15" s="12"/>
      <c r="B15" s="42">
        <v>522</v>
      </c>
      <c r="C15" s="19" t="s">
        <v>28</v>
      </c>
      <c r="D15" s="46">
        <v>328348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328348</v>
      </c>
      <c r="O15" s="47">
        <f t="shared" si="1"/>
        <v>185.71719457013575</v>
      </c>
      <c r="P15" s="9"/>
    </row>
    <row r="16" spans="1:16" ht="15">
      <c r="A16" s="12"/>
      <c r="B16" s="42">
        <v>524</v>
      </c>
      <c r="C16" s="19" t="s">
        <v>29</v>
      </c>
      <c r="D16" s="46">
        <v>115641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115641</v>
      </c>
      <c r="O16" s="47">
        <f t="shared" si="1"/>
        <v>65.40780542986425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SUM(D18:D21)</f>
        <v>175829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2945130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3120959</v>
      </c>
      <c r="O17" s="41">
        <f t="shared" si="1"/>
        <v>1765.2483031674208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967420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967420</v>
      </c>
      <c r="O18" s="47">
        <f t="shared" si="1"/>
        <v>547.183257918552</v>
      </c>
      <c r="P18" s="9"/>
    </row>
    <row r="19" spans="1:16" ht="15">
      <c r="A19" s="12"/>
      <c r="B19" s="42">
        <v>534</v>
      </c>
      <c r="C19" s="19" t="s">
        <v>63</v>
      </c>
      <c r="D19" s="46">
        <v>154812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154812</v>
      </c>
      <c r="O19" s="47">
        <f t="shared" si="1"/>
        <v>87.5633484162896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1977710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1977710</v>
      </c>
      <c r="O20" s="47">
        <f t="shared" si="1"/>
        <v>1118.6142533936652</v>
      </c>
      <c r="P20" s="9"/>
    </row>
    <row r="21" spans="1:16" ht="15">
      <c r="A21" s="12"/>
      <c r="B21" s="42">
        <v>539</v>
      </c>
      <c r="C21" s="19" t="s">
        <v>34</v>
      </c>
      <c r="D21" s="46">
        <v>21017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21017</v>
      </c>
      <c r="O21" s="47">
        <f t="shared" si="1"/>
        <v>11.887443438914028</v>
      </c>
      <c r="P21" s="9"/>
    </row>
    <row r="22" spans="1:16" ht="15.75">
      <c r="A22" s="26" t="s">
        <v>35</v>
      </c>
      <c r="B22" s="27"/>
      <c r="C22" s="28"/>
      <c r="D22" s="29">
        <f aca="true" t="shared" si="6" ref="D22:M22">SUM(D23:D23)</f>
        <v>228896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228896</v>
      </c>
      <c r="O22" s="41">
        <f t="shared" si="1"/>
        <v>129.4660633484163</v>
      </c>
      <c r="P22" s="10"/>
    </row>
    <row r="23" spans="1:16" ht="15">
      <c r="A23" s="12"/>
      <c r="B23" s="42">
        <v>541</v>
      </c>
      <c r="C23" s="19" t="s">
        <v>64</v>
      </c>
      <c r="D23" s="46">
        <v>228896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228896</v>
      </c>
      <c r="O23" s="47">
        <f t="shared" si="1"/>
        <v>129.4660633484163</v>
      </c>
      <c r="P23" s="9"/>
    </row>
    <row r="24" spans="1:16" ht="15.75">
      <c r="A24" s="26" t="s">
        <v>44</v>
      </c>
      <c r="B24" s="27"/>
      <c r="C24" s="28"/>
      <c r="D24" s="29">
        <f aca="true" t="shared" si="7" ref="D24:M24">SUM(D25:D25)</f>
        <v>0</v>
      </c>
      <c r="E24" s="29">
        <f t="shared" si="7"/>
        <v>38491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38491</v>
      </c>
      <c r="O24" s="41">
        <f t="shared" si="1"/>
        <v>21.770927601809955</v>
      </c>
      <c r="P24" s="10"/>
    </row>
    <row r="25" spans="1:16" ht="15">
      <c r="A25" s="43"/>
      <c r="B25" s="44">
        <v>552</v>
      </c>
      <c r="C25" s="45" t="s">
        <v>49</v>
      </c>
      <c r="D25" s="46">
        <v>0</v>
      </c>
      <c r="E25" s="46">
        <v>38491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38491</v>
      </c>
      <c r="O25" s="47">
        <f t="shared" si="1"/>
        <v>21.770927601809955</v>
      </c>
      <c r="P25" s="9"/>
    </row>
    <row r="26" spans="1:16" ht="15.75">
      <c r="A26" s="26" t="s">
        <v>37</v>
      </c>
      <c r="B26" s="27"/>
      <c r="C26" s="28"/>
      <c r="D26" s="29">
        <f aca="true" t="shared" si="8" ref="D26:M26">SUM(D27:D27)</f>
        <v>12667</v>
      </c>
      <c r="E26" s="29">
        <f t="shared" si="8"/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12667</v>
      </c>
      <c r="O26" s="41">
        <f t="shared" si="1"/>
        <v>7.164592760180995</v>
      </c>
      <c r="P26" s="10"/>
    </row>
    <row r="27" spans="1:16" ht="15">
      <c r="A27" s="12"/>
      <c r="B27" s="42">
        <v>569</v>
      </c>
      <c r="C27" s="19" t="s">
        <v>38</v>
      </c>
      <c r="D27" s="46">
        <v>12667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12667</v>
      </c>
      <c r="O27" s="47">
        <f t="shared" si="1"/>
        <v>7.164592760180995</v>
      </c>
      <c r="P27" s="9"/>
    </row>
    <row r="28" spans="1:16" ht="15.75">
      <c r="A28" s="26" t="s">
        <v>39</v>
      </c>
      <c r="B28" s="27"/>
      <c r="C28" s="28"/>
      <c r="D28" s="29">
        <f aca="true" t="shared" si="9" ref="D28:M28">SUM(D29:D29)</f>
        <v>59401</v>
      </c>
      <c r="E28" s="29">
        <f t="shared" si="9"/>
        <v>0</v>
      </c>
      <c r="F28" s="29">
        <f t="shared" si="9"/>
        <v>0</v>
      </c>
      <c r="G28" s="29">
        <f t="shared" si="9"/>
        <v>0</v>
      </c>
      <c r="H28" s="29">
        <f t="shared" si="9"/>
        <v>0</v>
      </c>
      <c r="I28" s="29">
        <f t="shared" si="9"/>
        <v>0</v>
      </c>
      <c r="J28" s="29">
        <f t="shared" si="9"/>
        <v>0</v>
      </c>
      <c r="K28" s="29">
        <f t="shared" si="9"/>
        <v>0</v>
      </c>
      <c r="L28" s="29">
        <f t="shared" si="9"/>
        <v>0</v>
      </c>
      <c r="M28" s="29">
        <f t="shared" si="9"/>
        <v>0</v>
      </c>
      <c r="N28" s="29">
        <f t="shared" si="4"/>
        <v>59401</v>
      </c>
      <c r="O28" s="41">
        <f t="shared" si="1"/>
        <v>33.59785067873303</v>
      </c>
      <c r="P28" s="9"/>
    </row>
    <row r="29" spans="1:16" ht="15.75" thickBot="1">
      <c r="A29" s="12"/>
      <c r="B29" s="42">
        <v>572</v>
      </c>
      <c r="C29" s="19" t="s">
        <v>65</v>
      </c>
      <c r="D29" s="46">
        <v>59401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59401</v>
      </c>
      <c r="O29" s="47">
        <f t="shared" si="1"/>
        <v>33.59785067873303</v>
      </c>
      <c r="P29" s="9"/>
    </row>
    <row r="30" spans="1:119" ht="16.5" thickBot="1">
      <c r="A30" s="13" t="s">
        <v>10</v>
      </c>
      <c r="B30" s="21"/>
      <c r="C30" s="20"/>
      <c r="D30" s="14">
        <f>SUM(D5,D13,D17,D22,D24,D26,D28)</f>
        <v>2454405</v>
      </c>
      <c r="E30" s="14">
        <f aca="true" t="shared" si="10" ref="E30:M30">SUM(E5,E13,E17,E22,E24,E26,E28)</f>
        <v>38491</v>
      </c>
      <c r="F30" s="14">
        <f t="shared" si="10"/>
        <v>0</v>
      </c>
      <c r="G30" s="14">
        <f t="shared" si="10"/>
        <v>0</v>
      </c>
      <c r="H30" s="14">
        <f t="shared" si="10"/>
        <v>0</v>
      </c>
      <c r="I30" s="14">
        <f t="shared" si="10"/>
        <v>2945130</v>
      </c>
      <c r="J30" s="14">
        <f t="shared" si="10"/>
        <v>0</v>
      </c>
      <c r="K30" s="14">
        <f t="shared" si="10"/>
        <v>64343</v>
      </c>
      <c r="L30" s="14">
        <f t="shared" si="10"/>
        <v>0</v>
      </c>
      <c r="M30" s="14">
        <f t="shared" si="10"/>
        <v>0</v>
      </c>
      <c r="N30" s="14">
        <f t="shared" si="4"/>
        <v>5502369</v>
      </c>
      <c r="O30" s="35">
        <f t="shared" si="1"/>
        <v>3112.199660633484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5" ht="15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3" t="s">
        <v>75</v>
      </c>
      <c r="M32" s="93"/>
      <c r="N32" s="93"/>
      <c r="O32" s="39">
        <v>1768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47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SUM(D6:D12)</f>
        <v>623824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108673</v>
      </c>
      <c r="L5" s="24">
        <f t="shared" si="0"/>
        <v>0</v>
      </c>
      <c r="M5" s="24">
        <f t="shared" si="0"/>
        <v>0</v>
      </c>
      <c r="N5" s="25">
        <f>SUM(D5:M5)</f>
        <v>732497</v>
      </c>
      <c r="O5" s="30">
        <f aca="true" t="shared" si="1" ref="O5:O29">(N5/O$31)</f>
        <v>413.60643704121964</v>
      </c>
      <c r="P5" s="6"/>
    </row>
    <row r="6" spans="1:16" ht="15">
      <c r="A6" s="12"/>
      <c r="B6" s="42">
        <v>511</v>
      </c>
      <c r="C6" s="19" t="s">
        <v>19</v>
      </c>
      <c r="D6" s="46">
        <v>39245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39245</v>
      </c>
      <c r="O6" s="47">
        <f t="shared" si="1"/>
        <v>22.159796725014115</v>
      </c>
      <c r="P6" s="9"/>
    </row>
    <row r="7" spans="1:16" ht="15">
      <c r="A7" s="12"/>
      <c r="B7" s="42">
        <v>512</v>
      </c>
      <c r="C7" s="19" t="s">
        <v>20</v>
      </c>
      <c r="D7" s="46">
        <v>24271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24271</v>
      </c>
      <c r="O7" s="47">
        <f t="shared" si="1"/>
        <v>13.704686617730095</v>
      </c>
      <c r="P7" s="9"/>
    </row>
    <row r="8" spans="1:16" ht="15">
      <c r="A8" s="12"/>
      <c r="B8" s="42">
        <v>513</v>
      </c>
      <c r="C8" s="19" t="s">
        <v>21</v>
      </c>
      <c r="D8" s="46">
        <v>119801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119801</v>
      </c>
      <c r="O8" s="47">
        <f t="shared" si="1"/>
        <v>67.64596273291926</v>
      </c>
      <c r="P8" s="9"/>
    </row>
    <row r="9" spans="1:16" ht="15">
      <c r="A9" s="12"/>
      <c r="B9" s="42">
        <v>514</v>
      </c>
      <c r="C9" s="19" t="s">
        <v>22</v>
      </c>
      <c r="D9" s="46">
        <v>107154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107154</v>
      </c>
      <c r="O9" s="47">
        <f t="shared" si="1"/>
        <v>60.50479954827781</v>
      </c>
      <c r="P9" s="9"/>
    </row>
    <row r="10" spans="1:16" ht="15">
      <c r="A10" s="12"/>
      <c r="B10" s="42">
        <v>515</v>
      </c>
      <c r="C10" s="19" t="s">
        <v>23</v>
      </c>
      <c r="D10" s="46">
        <v>49827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49827</v>
      </c>
      <c r="O10" s="47">
        <f t="shared" si="1"/>
        <v>28.13495200451722</v>
      </c>
      <c r="P10" s="9"/>
    </row>
    <row r="11" spans="1:16" ht="15">
      <c r="A11" s="12"/>
      <c r="B11" s="42">
        <v>518</v>
      </c>
      <c r="C11" s="19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108673</v>
      </c>
      <c r="L11" s="46">
        <v>0</v>
      </c>
      <c r="M11" s="46">
        <v>0</v>
      </c>
      <c r="N11" s="46">
        <f t="shared" si="2"/>
        <v>108673</v>
      </c>
      <c r="O11" s="47">
        <f t="shared" si="1"/>
        <v>61.36250705815923</v>
      </c>
      <c r="P11" s="9"/>
    </row>
    <row r="12" spans="1:16" ht="15">
      <c r="A12" s="12"/>
      <c r="B12" s="42">
        <v>519</v>
      </c>
      <c r="C12" s="19" t="s">
        <v>62</v>
      </c>
      <c r="D12" s="46">
        <v>283526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283526</v>
      </c>
      <c r="O12" s="47">
        <f t="shared" si="1"/>
        <v>160.0937323546019</v>
      </c>
      <c r="P12" s="9"/>
    </row>
    <row r="13" spans="1:16" ht="15.75">
      <c r="A13" s="26" t="s">
        <v>26</v>
      </c>
      <c r="B13" s="27"/>
      <c r="C13" s="28"/>
      <c r="D13" s="29">
        <f aca="true" t="shared" si="3" ref="D13:M13">SUM(D14:D16)</f>
        <v>1201909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9">SUM(D13:M13)</f>
        <v>1201909</v>
      </c>
      <c r="O13" s="41">
        <f t="shared" si="1"/>
        <v>678.6612083568606</v>
      </c>
      <c r="P13" s="10"/>
    </row>
    <row r="14" spans="1:16" ht="15">
      <c r="A14" s="12"/>
      <c r="B14" s="42">
        <v>521</v>
      </c>
      <c r="C14" s="19" t="s">
        <v>27</v>
      </c>
      <c r="D14" s="46">
        <v>703777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703777</v>
      </c>
      <c r="O14" s="47">
        <f t="shared" si="1"/>
        <v>397.38961038961037</v>
      </c>
      <c r="P14" s="9"/>
    </row>
    <row r="15" spans="1:16" ht="15">
      <c r="A15" s="12"/>
      <c r="B15" s="42">
        <v>522</v>
      </c>
      <c r="C15" s="19" t="s">
        <v>28</v>
      </c>
      <c r="D15" s="46">
        <v>380211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380211</v>
      </c>
      <c r="O15" s="47">
        <f t="shared" si="1"/>
        <v>214.68718238283455</v>
      </c>
      <c r="P15" s="9"/>
    </row>
    <row r="16" spans="1:16" ht="15">
      <c r="A16" s="12"/>
      <c r="B16" s="42">
        <v>524</v>
      </c>
      <c r="C16" s="19" t="s">
        <v>29</v>
      </c>
      <c r="D16" s="46">
        <v>117921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117921</v>
      </c>
      <c r="O16" s="47">
        <f t="shared" si="1"/>
        <v>66.58441558441558</v>
      </c>
      <c r="P16" s="9"/>
    </row>
    <row r="17" spans="1:16" ht="15.75">
      <c r="A17" s="26" t="s">
        <v>30</v>
      </c>
      <c r="B17" s="27"/>
      <c r="C17" s="28"/>
      <c r="D17" s="29">
        <f aca="true" t="shared" si="5" ref="D17:M17">SUM(D18:D20)</f>
        <v>158962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3130976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3289938</v>
      </c>
      <c r="O17" s="41">
        <f t="shared" si="1"/>
        <v>1857.6725014116319</v>
      </c>
      <c r="P17" s="10"/>
    </row>
    <row r="18" spans="1:16" ht="15">
      <c r="A18" s="12"/>
      <c r="B18" s="42">
        <v>533</v>
      </c>
      <c r="C18" s="19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1063750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1063750</v>
      </c>
      <c r="O18" s="47">
        <f t="shared" si="1"/>
        <v>600.6493506493506</v>
      </c>
      <c r="P18" s="9"/>
    </row>
    <row r="19" spans="1:16" ht="15">
      <c r="A19" s="12"/>
      <c r="B19" s="42">
        <v>534</v>
      </c>
      <c r="C19" s="19" t="s">
        <v>63</v>
      </c>
      <c r="D19" s="46">
        <v>158962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158962</v>
      </c>
      <c r="O19" s="47">
        <f t="shared" si="1"/>
        <v>89.75832862789385</v>
      </c>
      <c r="P19" s="9"/>
    </row>
    <row r="20" spans="1:16" ht="15">
      <c r="A20" s="12"/>
      <c r="B20" s="42">
        <v>535</v>
      </c>
      <c r="C20" s="19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2067226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2067226</v>
      </c>
      <c r="O20" s="47">
        <f t="shared" si="1"/>
        <v>1167.2648221343873</v>
      </c>
      <c r="P20" s="9"/>
    </row>
    <row r="21" spans="1:16" ht="15.75">
      <c r="A21" s="26" t="s">
        <v>35</v>
      </c>
      <c r="B21" s="27"/>
      <c r="C21" s="28"/>
      <c r="D21" s="29">
        <f aca="true" t="shared" si="6" ref="D21:M21">SUM(D22:D22)</f>
        <v>333103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333103</v>
      </c>
      <c r="O21" s="41">
        <f t="shared" si="1"/>
        <v>188.0875211744777</v>
      </c>
      <c r="P21" s="10"/>
    </row>
    <row r="22" spans="1:16" ht="15">
      <c r="A22" s="12"/>
      <c r="B22" s="42">
        <v>541</v>
      </c>
      <c r="C22" s="19" t="s">
        <v>64</v>
      </c>
      <c r="D22" s="46">
        <v>333103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333103</v>
      </c>
      <c r="O22" s="47">
        <f t="shared" si="1"/>
        <v>188.0875211744777</v>
      </c>
      <c r="P22" s="9"/>
    </row>
    <row r="23" spans="1:16" ht="15.75">
      <c r="A23" s="26" t="s">
        <v>44</v>
      </c>
      <c r="B23" s="27"/>
      <c r="C23" s="28"/>
      <c r="D23" s="29">
        <f aca="true" t="shared" si="7" ref="D23:M23">SUM(D24:D24)</f>
        <v>0</v>
      </c>
      <c r="E23" s="29">
        <f t="shared" si="7"/>
        <v>59172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59172</v>
      </c>
      <c r="O23" s="41">
        <f t="shared" si="1"/>
        <v>33.41163184641446</v>
      </c>
      <c r="P23" s="10"/>
    </row>
    <row r="24" spans="1:16" ht="15">
      <c r="A24" s="43"/>
      <c r="B24" s="44">
        <v>552</v>
      </c>
      <c r="C24" s="45" t="s">
        <v>49</v>
      </c>
      <c r="D24" s="46">
        <v>0</v>
      </c>
      <c r="E24" s="46">
        <v>59172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59172</v>
      </c>
      <c r="O24" s="47">
        <f t="shared" si="1"/>
        <v>33.41163184641446</v>
      </c>
      <c r="P24" s="9"/>
    </row>
    <row r="25" spans="1:16" ht="15.75">
      <c r="A25" s="26" t="s">
        <v>37</v>
      </c>
      <c r="B25" s="27"/>
      <c r="C25" s="28"/>
      <c r="D25" s="29">
        <f aca="true" t="shared" si="8" ref="D25:M25">SUM(D26:D26)</f>
        <v>13774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13774</v>
      </c>
      <c r="O25" s="41">
        <f t="shared" si="1"/>
        <v>7.777526821005082</v>
      </c>
      <c r="P25" s="10"/>
    </row>
    <row r="26" spans="1:16" ht="15">
      <c r="A26" s="12"/>
      <c r="B26" s="42">
        <v>569</v>
      </c>
      <c r="C26" s="19" t="s">
        <v>38</v>
      </c>
      <c r="D26" s="46">
        <v>13774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13774</v>
      </c>
      <c r="O26" s="47">
        <f t="shared" si="1"/>
        <v>7.777526821005082</v>
      </c>
      <c r="P26" s="9"/>
    </row>
    <row r="27" spans="1:16" ht="15.75">
      <c r="A27" s="26" t="s">
        <v>39</v>
      </c>
      <c r="B27" s="27"/>
      <c r="C27" s="28"/>
      <c r="D27" s="29">
        <f aca="true" t="shared" si="9" ref="D27:M27">SUM(D28:D28)</f>
        <v>35145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35145</v>
      </c>
      <c r="O27" s="41">
        <f t="shared" si="1"/>
        <v>19.84472049689441</v>
      </c>
      <c r="P27" s="9"/>
    </row>
    <row r="28" spans="1:16" ht="15.75" thickBot="1">
      <c r="A28" s="12"/>
      <c r="B28" s="42">
        <v>572</v>
      </c>
      <c r="C28" s="19" t="s">
        <v>65</v>
      </c>
      <c r="D28" s="46">
        <v>35145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35145</v>
      </c>
      <c r="O28" s="47">
        <f t="shared" si="1"/>
        <v>19.84472049689441</v>
      </c>
      <c r="P28" s="9"/>
    </row>
    <row r="29" spans="1:119" ht="16.5" thickBot="1">
      <c r="A29" s="13" t="s">
        <v>10</v>
      </c>
      <c r="B29" s="21"/>
      <c r="C29" s="20"/>
      <c r="D29" s="14">
        <f>SUM(D5,D13,D17,D21,D23,D25,D27)</f>
        <v>2366717</v>
      </c>
      <c r="E29" s="14">
        <f aca="true" t="shared" si="10" ref="E29:M29">SUM(E5,E13,E17,E21,E23,E25,E27)</f>
        <v>59172</v>
      </c>
      <c r="F29" s="14">
        <f t="shared" si="10"/>
        <v>0</v>
      </c>
      <c r="G29" s="14">
        <f t="shared" si="10"/>
        <v>0</v>
      </c>
      <c r="H29" s="14">
        <f t="shared" si="10"/>
        <v>0</v>
      </c>
      <c r="I29" s="14">
        <f t="shared" si="10"/>
        <v>3130976</v>
      </c>
      <c r="J29" s="14">
        <f t="shared" si="10"/>
        <v>0</v>
      </c>
      <c r="K29" s="14">
        <f t="shared" si="10"/>
        <v>108673</v>
      </c>
      <c r="L29" s="14">
        <f t="shared" si="10"/>
        <v>0</v>
      </c>
      <c r="M29" s="14">
        <f t="shared" si="10"/>
        <v>0</v>
      </c>
      <c r="N29" s="14">
        <f t="shared" si="4"/>
        <v>5665538</v>
      </c>
      <c r="O29" s="35">
        <f t="shared" si="1"/>
        <v>3199.0615471485035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5" ht="15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1771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47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427433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30286</v>
      </c>
      <c r="L5" s="59">
        <f t="shared" si="0"/>
        <v>0</v>
      </c>
      <c r="M5" s="59">
        <f t="shared" si="0"/>
        <v>0</v>
      </c>
      <c r="N5" s="60">
        <f>SUM(D5:M5)</f>
        <v>457719</v>
      </c>
      <c r="O5" s="61">
        <f aca="true" t="shared" si="1" ref="O5:O33">(N5/O$35)</f>
        <v>258.5983050847458</v>
      </c>
      <c r="P5" s="62"/>
    </row>
    <row r="6" spans="1:16" ht="15">
      <c r="A6" s="64"/>
      <c r="B6" s="65">
        <v>511</v>
      </c>
      <c r="C6" s="66" t="s">
        <v>19</v>
      </c>
      <c r="D6" s="67">
        <v>24238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24238</v>
      </c>
      <c r="O6" s="68">
        <f t="shared" si="1"/>
        <v>13.693785310734464</v>
      </c>
      <c r="P6" s="69"/>
    </row>
    <row r="7" spans="1:16" ht="15">
      <c r="A7" s="64"/>
      <c r="B7" s="65">
        <v>512</v>
      </c>
      <c r="C7" s="66" t="s">
        <v>20</v>
      </c>
      <c r="D7" s="67">
        <v>109861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109861</v>
      </c>
      <c r="O7" s="68">
        <f t="shared" si="1"/>
        <v>62.068361581920904</v>
      </c>
      <c r="P7" s="69"/>
    </row>
    <row r="8" spans="1:16" ht="15">
      <c r="A8" s="64"/>
      <c r="B8" s="65">
        <v>513</v>
      </c>
      <c r="C8" s="66" t="s">
        <v>21</v>
      </c>
      <c r="D8" s="67">
        <v>34898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34898</v>
      </c>
      <c r="O8" s="68">
        <f t="shared" si="1"/>
        <v>19.71638418079096</v>
      </c>
      <c r="P8" s="69"/>
    </row>
    <row r="9" spans="1:16" ht="15">
      <c r="A9" s="64"/>
      <c r="B9" s="65">
        <v>514</v>
      </c>
      <c r="C9" s="66" t="s">
        <v>22</v>
      </c>
      <c r="D9" s="67">
        <v>95431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95431</v>
      </c>
      <c r="O9" s="68">
        <f t="shared" si="1"/>
        <v>53.91581920903955</v>
      </c>
      <c r="P9" s="69"/>
    </row>
    <row r="10" spans="1:16" ht="15">
      <c r="A10" s="64"/>
      <c r="B10" s="65">
        <v>515</v>
      </c>
      <c r="C10" s="66" t="s">
        <v>23</v>
      </c>
      <c r="D10" s="67">
        <v>55356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55356</v>
      </c>
      <c r="O10" s="68">
        <f t="shared" si="1"/>
        <v>31.27457627118644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30286</v>
      </c>
      <c r="L11" s="67">
        <v>0</v>
      </c>
      <c r="M11" s="67">
        <v>0</v>
      </c>
      <c r="N11" s="67">
        <f t="shared" si="2"/>
        <v>30286</v>
      </c>
      <c r="O11" s="68">
        <f t="shared" si="1"/>
        <v>17.110734463276835</v>
      </c>
      <c r="P11" s="69"/>
    </row>
    <row r="12" spans="1:16" ht="15">
      <c r="A12" s="64"/>
      <c r="B12" s="65">
        <v>519</v>
      </c>
      <c r="C12" s="66" t="s">
        <v>62</v>
      </c>
      <c r="D12" s="67">
        <v>107649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107649</v>
      </c>
      <c r="O12" s="68">
        <f t="shared" si="1"/>
        <v>60.81864406779661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SUM(D14:D16)</f>
        <v>1155711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33">SUM(D13:M13)</f>
        <v>1155711</v>
      </c>
      <c r="O13" s="75">
        <f t="shared" si="1"/>
        <v>652.9440677966102</v>
      </c>
      <c r="P13" s="76"/>
    </row>
    <row r="14" spans="1:16" ht="15">
      <c r="A14" s="64"/>
      <c r="B14" s="65">
        <v>521</v>
      </c>
      <c r="C14" s="66" t="s">
        <v>27</v>
      </c>
      <c r="D14" s="67">
        <v>711070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711070</v>
      </c>
      <c r="O14" s="68">
        <f t="shared" si="1"/>
        <v>401.73446327683615</v>
      </c>
      <c r="P14" s="69"/>
    </row>
    <row r="15" spans="1:16" ht="15">
      <c r="A15" s="64"/>
      <c r="B15" s="65">
        <v>522</v>
      </c>
      <c r="C15" s="66" t="s">
        <v>28</v>
      </c>
      <c r="D15" s="67">
        <v>369367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369367</v>
      </c>
      <c r="O15" s="68">
        <f t="shared" si="1"/>
        <v>208.6819209039548</v>
      </c>
      <c r="P15" s="69"/>
    </row>
    <row r="16" spans="1:16" ht="15">
      <c r="A16" s="64"/>
      <c r="B16" s="65">
        <v>524</v>
      </c>
      <c r="C16" s="66" t="s">
        <v>29</v>
      </c>
      <c r="D16" s="67">
        <v>75274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75274</v>
      </c>
      <c r="O16" s="68">
        <f t="shared" si="1"/>
        <v>42.52768361581921</v>
      </c>
      <c r="P16" s="69"/>
    </row>
    <row r="17" spans="1:16" ht="15.75">
      <c r="A17" s="70" t="s">
        <v>30</v>
      </c>
      <c r="B17" s="71"/>
      <c r="C17" s="72"/>
      <c r="D17" s="73">
        <f aca="true" t="shared" si="5" ref="D17:M17">SUM(D18:D21)</f>
        <v>169165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5146220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4">
        <f t="shared" si="4"/>
        <v>5315385</v>
      </c>
      <c r="O17" s="75">
        <f t="shared" si="1"/>
        <v>3003.0423728813557</v>
      </c>
      <c r="P17" s="76"/>
    </row>
    <row r="18" spans="1:16" ht="15">
      <c r="A18" s="64"/>
      <c r="B18" s="65">
        <v>533</v>
      </c>
      <c r="C18" s="66" t="s">
        <v>31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1192556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1192556</v>
      </c>
      <c r="O18" s="68">
        <f t="shared" si="1"/>
        <v>673.7604519774011</v>
      </c>
      <c r="P18" s="69"/>
    </row>
    <row r="19" spans="1:16" ht="15">
      <c r="A19" s="64"/>
      <c r="B19" s="65">
        <v>534</v>
      </c>
      <c r="C19" s="66" t="s">
        <v>63</v>
      </c>
      <c r="D19" s="67">
        <v>150915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150915</v>
      </c>
      <c r="O19" s="68">
        <f t="shared" si="1"/>
        <v>85.26271186440678</v>
      </c>
      <c r="P19" s="69"/>
    </row>
    <row r="20" spans="1:16" ht="15">
      <c r="A20" s="64"/>
      <c r="B20" s="65">
        <v>535</v>
      </c>
      <c r="C20" s="66" t="s">
        <v>33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2150921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2150921</v>
      </c>
      <c r="O20" s="68">
        <f t="shared" si="1"/>
        <v>1215.209604519774</v>
      </c>
      <c r="P20" s="69"/>
    </row>
    <row r="21" spans="1:16" ht="15">
      <c r="A21" s="64"/>
      <c r="B21" s="65">
        <v>539</v>
      </c>
      <c r="C21" s="66" t="s">
        <v>34</v>
      </c>
      <c r="D21" s="67">
        <v>18250</v>
      </c>
      <c r="E21" s="67">
        <v>0</v>
      </c>
      <c r="F21" s="67">
        <v>0</v>
      </c>
      <c r="G21" s="67">
        <v>0</v>
      </c>
      <c r="H21" s="67">
        <v>0</v>
      </c>
      <c r="I21" s="67">
        <v>1802743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1820993</v>
      </c>
      <c r="O21" s="68">
        <f t="shared" si="1"/>
        <v>1028.809604519774</v>
      </c>
      <c r="P21" s="69"/>
    </row>
    <row r="22" spans="1:16" ht="15.75">
      <c r="A22" s="70" t="s">
        <v>35</v>
      </c>
      <c r="B22" s="71"/>
      <c r="C22" s="72"/>
      <c r="D22" s="73">
        <f aca="true" t="shared" si="6" ref="D22:M22">SUM(D23:D23)</f>
        <v>351455</v>
      </c>
      <c r="E22" s="73">
        <f t="shared" si="6"/>
        <v>0</v>
      </c>
      <c r="F22" s="73">
        <f t="shared" si="6"/>
        <v>0</v>
      </c>
      <c r="G22" s="73">
        <f t="shared" si="6"/>
        <v>0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351455</v>
      </c>
      <c r="O22" s="75">
        <f t="shared" si="1"/>
        <v>198.56214689265536</v>
      </c>
      <c r="P22" s="76"/>
    </row>
    <row r="23" spans="1:16" ht="15">
      <c r="A23" s="64"/>
      <c r="B23" s="65">
        <v>541</v>
      </c>
      <c r="C23" s="66" t="s">
        <v>64</v>
      </c>
      <c r="D23" s="67">
        <v>351455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351455</v>
      </c>
      <c r="O23" s="68">
        <f t="shared" si="1"/>
        <v>198.56214689265536</v>
      </c>
      <c r="P23" s="69"/>
    </row>
    <row r="24" spans="1:16" ht="15.75">
      <c r="A24" s="70" t="s">
        <v>44</v>
      </c>
      <c r="B24" s="71"/>
      <c r="C24" s="72"/>
      <c r="D24" s="73">
        <f aca="true" t="shared" si="7" ref="D24:M24">SUM(D25:D25)</f>
        <v>0</v>
      </c>
      <c r="E24" s="73">
        <f t="shared" si="7"/>
        <v>88699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88699</v>
      </c>
      <c r="O24" s="75">
        <f t="shared" si="1"/>
        <v>50.112429378531075</v>
      </c>
      <c r="P24" s="76"/>
    </row>
    <row r="25" spans="1:16" ht="15">
      <c r="A25" s="64"/>
      <c r="B25" s="65">
        <v>552</v>
      </c>
      <c r="C25" s="66" t="s">
        <v>49</v>
      </c>
      <c r="D25" s="67">
        <v>0</v>
      </c>
      <c r="E25" s="67">
        <v>88699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88699</v>
      </c>
      <c r="O25" s="68">
        <f t="shared" si="1"/>
        <v>50.112429378531075</v>
      </c>
      <c r="P25" s="69"/>
    </row>
    <row r="26" spans="1:16" ht="15.75">
      <c r="A26" s="70" t="s">
        <v>37</v>
      </c>
      <c r="B26" s="71"/>
      <c r="C26" s="72"/>
      <c r="D26" s="73">
        <f aca="true" t="shared" si="8" ref="D26:M26">SUM(D27:D27)</f>
        <v>12651</v>
      </c>
      <c r="E26" s="73">
        <f t="shared" si="8"/>
        <v>0</v>
      </c>
      <c r="F26" s="73">
        <f t="shared" si="8"/>
        <v>0</v>
      </c>
      <c r="G26" s="73">
        <f t="shared" si="8"/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12651</v>
      </c>
      <c r="O26" s="75">
        <f t="shared" si="1"/>
        <v>7.147457627118644</v>
      </c>
      <c r="P26" s="76"/>
    </row>
    <row r="27" spans="1:16" ht="15">
      <c r="A27" s="64"/>
      <c r="B27" s="65">
        <v>569</v>
      </c>
      <c r="C27" s="66" t="s">
        <v>38</v>
      </c>
      <c r="D27" s="67">
        <v>12651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12651</v>
      </c>
      <c r="O27" s="68">
        <f t="shared" si="1"/>
        <v>7.147457627118644</v>
      </c>
      <c r="P27" s="69"/>
    </row>
    <row r="28" spans="1:16" ht="15.75">
      <c r="A28" s="70" t="s">
        <v>39</v>
      </c>
      <c r="B28" s="71"/>
      <c r="C28" s="72"/>
      <c r="D28" s="73">
        <f aca="true" t="shared" si="9" ref="D28:M28">SUM(D29:D29)</f>
        <v>36918</v>
      </c>
      <c r="E28" s="73">
        <f t="shared" si="9"/>
        <v>0</v>
      </c>
      <c r="F28" s="73">
        <f t="shared" si="9"/>
        <v>0</v>
      </c>
      <c r="G28" s="73">
        <f t="shared" si="9"/>
        <v>0</v>
      </c>
      <c r="H28" s="73">
        <f t="shared" si="9"/>
        <v>0</v>
      </c>
      <c r="I28" s="73">
        <f t="shared" si="9"/>
        <v>0</v>
      </c>
      <c r="J28" s="73">
        <f t="shared" si="9"/>
        <v>0</v>
      </c>
      <c r="K28" s="73">
        <f t="shared" si="9"/>
        <v>0</v>
      </c>
      <c r="L28" s="73">
        <f t="shared" si="9"/>
        <v>0</v>
      </c>
      <c r="M28" s="73">
        <f t="shared" si="9"/>
        <v>0</v>
      </c>
      <c r="N28" s="73">
        <f t="shared" si="4"/>
        <v>36918</v>
      </c>
      <c r="O28" s="75">
        <f t="shared" si="1"/>
        <v>20.857627118644068</v>
      </c>
      <c r="P28" s="69"/>
    </row>
    <row r="29" spans="1:16" ht="15">
      <c r="A29" s="64"/>
      <c r="B29" s="65">
        <v>572</v>
      </c>
      <c r="C29" s="66" t="s">
        <v>65</v>
      </c>
      <c r="D29" s="67">
        <v>36918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4"/>
        <v>36918</v>
      </c>
      <c r="O29" s="68">
        <f t="shared" si="1"/>
        <v>20.857627118644068</v>
      </c>
      <c r="P29" s="69"/>
    </row>
    <row r="30" spans="1:16" ht="15.75">
      <c r="A30" s="70" t="s">
        <v>66</v>
      </c>
      <c r="B30" s="71"/>
      <c r="C30" s="72"/>
      <c r="D30" s="73">
        <f aca="true" t="shared" si="10" ref="D30:M30">SUM(D31:D32)</f>
        <v>205000</v>
      </c>
      <c r="E30" s="73">
        <f t="shared" si="10"/>
        <v>0</v>
      </c>
      <c r="F30" s="73">
        <f t="shared" si="10"/>
        <v>0</v>
      </c>
      <c r="G30" s="73">
        <f t="shared" si="10"/>
        <v>0</v>
      </c>
      <c r="H30" s="73">
        <f t="shared" si="10"/>
        <v>0</v>
      </c>
      <c r="I30" s="73">
        <f t="shared" si="10"/>
        <v>-2627198</v>
      </c>
      <c r="J30" s="73">
        <f t="shared" si="10"/>
        <v>0</v>
      </c>
      <c r="K30" s="73">
        <f t="shared" si="10"/>
        <v>0</v>
      </c>
      <c r="L30" s="73">
        <f t="shared" si="10"/>
        <v>0</v>
      </c>
      <c r="M30" s="73">
        <f t="shared" si="10"/>
        <v>0</v>
      </c>
      <c r="N30" s="73">
        <f t="shared" si="4"/>
        <v>-2422198</v>
      </c>
      <c r="O30" s="75">
        <f t="shared" si="1"/>
        <v>-1368.4734463276836</v>
      </c>
      <c r="P30" s="69"/>
    </row>
    <row r="31" spans="1:16" ht="15">
      <c r="A31" s="64"/>
      <c r="B31" s="65">
        <v>581</v>
      </c>
      <c r="C31" s="66" t="s">
        <v>67</v>
      </c>
      <c r="D31" s="67">
        <v>205000</v>
      </c>
      <c r="E31" s="67">
        <v>0</v>
      </c>
      <c r="F31" s="67">
        <v>0</v>
      </c>
      <c r="G31" s="67">
        <v>0</v>
      </c>
      <c r="H31" s="67">
        <v>0</v>
      </c>
      <c r="I31" s="67">
        <v>-3127198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-2922198</v>
      </c>
      <c r="O31" s="68">
        <f t="shared" si="1"/>
        <v>-1650.9593220338984</v>
      </c>
      <c r="P31" s="69"/>
    </row>
    <row r="32" spans="1:16" ht="15.75" thickBot="1">
      <c r="A32" s="64"/>
      <c r="B32" s="65">
        <v>592</v>
      </c>
      <c r="C32" s="66" t="s">
        <v>68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500000</v>
      </c>
      <c r="J32" s="67">
        <v>0</v>
      </c>
      <c r="K32" s="67">
        <v>0</v>
      </c>
      <c r="L32" s="67">
        <v>0</v>
      </c>
      <c r="M32" s="67">
        <v>0</v>
      </c>
      <c r="N32" s="67">
        <f t="shared" si="4"/>
        <v>500000</v>
      </c>
      <c r="O32" s="68">
        <f t="shared" si="1"/>
        <v>282.4858757062147</v>
      </c>
      <c r="P32" s="69"/>
    </row>
    <row r="33" spans="1:119" ht="16.5" thickBot="1">
      <c r="A33" s="77" t="s">
        <v>10</v>
      </c>
      <c r="B33" s="78"/>
      <c r="C33" s="79"/>
      <c r="D33" s="80">
        <f aca="true" t="shared" si="11" ref="D33:M33">SUM(D5,D13,D17,D22,D24,D26,D28,D30)</f>
        <v>2358333</v>
      </c>
      <c r="E33" s="80">
        <f t="shared" si="11"/>
        <v>88699</v>
      </c>
      <c r="F33" s="80">
        <f t="shared" si="11"/>
        <v>0</v>
      </c>
      <c r="G33" s="80">
        <f t="shared" si="11"/>
        <v>0</v>
      </c>
      <c r="H33" s="80">
        <f t="shared" si="11"/>
        <v>0</v>
      </c>
      <c r="I33" s="80">
        <f t="shared" si="11"/>
        <v>2519022</v>
      </c>
      <c r="J33" s="80">
        <f t="shared" si="11"/>
        <v>0</v>
      </c>
      <c r="K33" s="80">
        <f t="shared" si="11"/>
        <v>30286</v>
      </c>
      <c r="L33" s="80">
        <f t="shared" si="11"/>
        <v>0</v>
      </c>
      <c r="M33" s="80">
        <f t="shared" si="11"/>
        <v>0</v>
      </c>
      <c r="N33" s="80">
        <f t="shared" si="4"/>
        <v>4996340</v>
      </c>
      <c r="O33" s="81">
        <f t="shared" si="1"/>
        <v>2822.7909604519773</v>
      </c>
      <c r="P33" s="62"/>
      <c r="Q33" s="82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</row>
    <row r="34" spans="1:15" ht="15">
      <c r="A34" s="84"/>
      <c r="B34" s="85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</row>
    <row r="35" spans="1:15" ht="15">
      <c r="A35" s="88"/>
      <c r="B35" s="89"/>
      <c r="C35" s="89"/>
      <c r="D35" s="90"/>
      <c r="E35" s="90"/>
      <c r="F35" s="90"/>
      <c r="G35" s="90"/>
      <c r="H35" s="90"/>
      <c r="I35" s="90"/>
      <c r="J35" s="90"/>
      <c r="K35" s="90"/>
      <c r="L35" s="117" t="s">
        <v>69</v>
      </c>
      <c r="M35" s="117"/>
      <c r="N35" s="117"/>
      <c r="O35" s="91">
        <v>1770</v>
      </c>
    </row>
    <row r="36" spans="1:15" ht="1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20"/>
    </row>
    <row r="37" spans="1:15" ht="15.75" customHeight="1" thickBot="1">
      <c r="A37" s="121" t="s">
        <v>47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3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547857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31">SUM(D5:M5)</f>
        <v>547857</v>
      </c>
      <c r="O5" s="30">
        <f aca="true" t="shared" si="2" ref="O5:O31">(N5/O$33)</f>
        <v>312.3472063854048</v>
      </c>
      <c r="P5" s="6"/>
    </row>
    <row r="6" spans="1:16" ht="15">
      <c r="A6" s="12"/>
      <c r="B6" s="42">
        <v>511</v>
      </c>
      <c r="C6" s="19" t="s">
        <v>19</v>
      </c>
      <c r="D6" s="46">
        <v>22525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22525</v>
      </c>
      <c r="O6" s="47">
        <f t="shared" si="2"/>
        <v>12.842075256556443</v>
      </c>
      <c r="P6" s="9"/>
    </row>
    <row r="7" spans="1:16" ht="15">
      <c r="A7" s="12"/>
      <c r="B7" s="42">
        <v>512</v>
      </c>
      <c r="C7" s="19" t="s">
        <v>20</v>
      </c>
      <c r="D7" s="46">
        <v>28594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28594</v>
      </c>
      <c r="O7" s="47">
        <f t="shared" si="2"/>
        <v>16.30216647662486</v>
      </c>
      <c r="P7" s="9"/>
    </row>
    <row r="8" spans="1:16" ht="15">
      <c r="A8" s="12"/>
      <c r="B8" s="42">
        <v>513</v>
      </c>
      <c r="C8" s="19" t="s">
        <v>21</v>
      </c>
      <c r="D8" s="46">
        <v>145313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145313</v>
      </c>
      <c r="O8" s="47">
        <f t="shared" si="2"/>
        <v>82.84663625997719</v>
      </c>
      <c r="P8" s="9"/>
    </row>
    <row r="9" spans="1:16" ht="15">
      <c r="A9" s="12"/>
      <c r="B9" s="42">
        <v>514</v>
      </c>
      <c r="C9" s="19" t="s">
        <v>22</v>
      </c>
      <c r="D9" s="46">
        <v>181089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181089</v>
      </c>
      <c r="O9" s="47">
        <f t="shared" si="2"/>
        <v>103.24344355758267</v>
      </c>
      <c r="P9" s="9"/>
    </row>
    <row r="10" spans="1:16" ht="15">
      <c r="A10" s="12"/>
      <c r="B10" s="42">
        <v>515</v>
      </c>
      <c r="C10" s="19" t="s">
        <v>23</v>
      </c>
      <c r="D10" s="46">
        <v>19090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19090</v>
      </c>
      <c r="O10" s="47">
        <f t="shared" si="2"/>
        <v>10.88369441277081</v>
      </c>
      <c r="P10" s="9"/>
    </row>
    <row r="11" spans="1:16" ht="15">
      <c r="A11" s="12"/>
      <c r="B11" s="42">
        <v>519</v>
      </c>
      <c r="C11" s="19" t="s">
        <v>25</v>
      </c>
      <c r="D11" s="46">
        <v>151246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151246</v>
      </c>
      <c r="O11" s="47">
        <f t="shared" si="2"/>
        <v>86.22919042189281</v>
      </c>
      <c r="P11" s="9"/>
    </row>
    <row r="12" spans="1:16" ht="15.75">
      <c r="A12" s="26" t="s">
        <v>26</v>
      </c>
      <c r="B12" s="27"/>
      <c r="C12" s="28"/>
      <c r="D12" s="29">
        <f aca="true" t="shared" si="3" ref="D12:M12">SUM(D13:D15)</f>
        <v>1292609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1292609</v>
      </c>
      <c r="O12" s="41">
        <f t="shared" si="2"/>
        <v>736.9492588369442</v>
      </c>
      <c r="P12" s="10"/>
    </row>
    <row r="13" spans="1:16" ht="15">
      <c r="A13" s="12"/>
      <c r="B13" s="42">
        <v>521</v>
      </c>
      <c r="C13" s="19" t="s">
        <v>27</v>
      </c>
      <c r="D13" s="46">
        <v>840806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840806</v>
      </c>
      <c r="O13" s="47">
        <f t="shared" si="2"/>
        <v>479.3648802736602</v>
      </c>
      <c r="P13" s="9"/>
    </row>
    <row r="14" spans="1:16" ht="15">
      <c r="A14" s="12"/>
      <c r="B14" s="42">
        <v>522</v>
      </c>
      <c r="C14" s="19" t="s">
        <v>28</v>
      </c>
      <c r="D14" s="46">
        <v>378399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378399</v>
      </c>
      <c r="O14" s="47">
        <f t="shared" si="2"/>
        <v>215.73489167616876</v>
      </c>
      <c r="P14" s="9"/>
    </row>
    <row r="15" spans="1:16" ht="15">
      <c r="A15" s="12"/>
      <c r="B15" s="42">
        <v>524</v>
      </c>
      <c r="C15" s="19" t="s">
        <v>29</v>
      </c>
      <c r="D15" s="46">
        <v>73404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73404</v>
      </c>
      <c r="O15" s="47">
        <f t="shared" si="2"/>
        <v>41.84948688711516</v>
      </c>
      <c r="P15" s="9"/>
    </row>
    <row r="16" spans="1:16" ht="15.75">
      <c r="A16" s="26" t="s">
        <v>30</v>
      </c>
      <c r="B16" s="27"/>
      <c r="C16" s="28"/>
      <c r="D16" s="29">
        <f aca="true" t="shared" si="4" ref="D16:M16">SUM(D17:D20)</f>
        <v>175646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13655623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13831269</v>
      </c>
      <c r="O16" s="41">
        <f t="shared" si="2"/>
        <v>7885.558152793615</v>
      </c>
      <c r="P16" s="10"/>
    </row>
    <row r="17" spans="1:16" ht="15">
      <c r="A17" s="12"/>
      <c r="B17" s="42">
        <v>533</v>
      </c>
      <c r="C17" s="19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1544736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1544736</v>
      </c>
      <c r="O17" s="47">
        <f t="shared" si="2"/>
        <v>880.6932725199543</v>
      </c>
      <c r="P17" s="9"/>
    </row>
    <row r="18" spans="1:16" ht="15">
      <c r="A18" s="12"/>
      <c r="B18" s="42">
        <v>534</v>
      </c>
      <c r="C18" s="19" t="s">
        <v>32</v>
      </c>
      <c r="D18" s="46">
        <v>157469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157469</v>
      </c>
      <c r="O18" s="47">
        <f t="shared" si="2"/>
        <v>89.77708095781072</v>
      </c>
      <c r="P18" s="9"/>
    </row>
    <row r="19" spans="1:16" ht="15">
      <c r="A19" s="12"/>
      <c r="B19" s="42">
        <v>535</v>
      </c>
      <c r="C19" s="19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2613386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2613386</v>
      </c>
      <c r="O19" s="47">
        <f t="shared" si="2"/>
        <v>1489.9578107183581</v>
      </c>
      <c r="P19" s="9"/>
    </row>
    <row r="20" spans="1:16" ht="15">
      <c r="A20" s="12"/>
      <c r="B20" s="42">
        <v>539</v>
      </c>
      <c r="C20" s="19" t="s">
        <v>34</v>
      </c>
      <c r="D20" s="46">
        <v>18177</v>
      </c>
      <c r="E20" s="46">
        <v>0</v>
      </c>
      <c r="F20" s="46">
        <v>0</v>
      </c>
      <c r="G20" s="46">
        <v>0</v>
      </c>
      <c r="H20" s="46">
        <v>0</v>
      </c>
      <c r="I20" s="46">
        <v>9497501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9515678</v>
      </c>
      <c r="O20" s="47">
        <f t="shared" si="2"/>
        <v>5425.129988597491</v>
      </c>
      <c r="P20" s="9"/>
    </row>
    <row r="21" spans="1:16" ht="15.75">
      <c r="A21" s="26" t="s">
        <v>35</v>
      </c>
      <c r="B21" s="27"/>
      <c r="C21" s="28"/>
      <c r="D21" s="29">
        <f aca="true" t="shared" si="5" ref="D21:M21">SUM(D22:D22)</f>
        <v>545357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545357</v>
      </c>
      <c r="O21" s="41">
        <f t="shared" si="2"/>
        <v>310.9218928164196</v>
      </c>
      <c r="P21" s="10"/>
    </row>
    <row r="22" spans="1:16" ht="15">
      <c r="A22" s="12"/>
      <c r="B22" s="42">
        <v>541</v>
      </c>
      <c r="C22" s="19" t="s">
        <v>36</v>
      </c>
      <c r="D22" s="46">
        <v>545357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545357</v>
      </c>
      <c r="O22" s="47">
        <f t="shared" si="2"/>
        <v>310.9218928164196</v>
      </c>
      <c r="P22" s="9"/>
    </row>
    <row r="23" spans="1:16" ht="15.75">
      <c r="A23" s="26" t="s">
        <v>44</v>
      </c>
      <c r="B23" s="27"/>
      <c r="C23" s="28"/>
      <c r="D23" s="29">
        <f aca="true" t="shared" si="6" ref="D23:M23">SUM(D24:D24)</f>
        <v>0</v>
      </c>
      <c r="E23" s="29">
        <f t="shared" si="6"/>
        <v>217702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217702</v>
      </c>
      <c r="O23" s="41">
        <f t="shared" si="2"/>
        <v>124.11744583808438</v>
      </c>
      <c r="P23" s="10"/>
    </row>
    <row r="24" spans="1:16" ht="15">
      <c r="A24" s="43"/>
      <c r="B24" s="44">
        <v>552</v>
      </c>
      <c r="C24" s="45" t="s">
        <v>49</v>
      </c>
      <c r="D24" s="46">
        <v>0</v>
      </c>
      <c r="E24" s="46">
        <v>217702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217702</v>
      </c>
      <c r="O24" s="47">
        <f t="shared" si="2"/>
        <v>124.11744583808438</v>
      </c>
      <c r="P24" s="9"/>
    </row>
    <row r="25" spans="1:16" ht="15.75">
      <c r="A25" s="26" t="s">
        <v>37</v>
      </c>
      <c r="B25" s="27"/>
      <c r="C25" s="28"/>
      <c r="D25" s="29">
        <f aca="true" t="shared" si="7" ref="D25:M25">SUM(D26:D26)</f>
        <v>33655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33655</v>
      </c>
      <c r="O25" s="41">
        <f t="shared" si="2"/>
        <v>19.18757126567845</v>
      </c>
      <c r="P25" s="10"/>
    </row>
    <row r="26" spans="1:16" ht="15">
      <c r="A26" s="12"/>
      <c r="B26" s="42">
        <v>569</v>
      </c>
      <c r="C26" s="19" t="s">
        <v>38</v>
      </c>
      <c r="D26" s="46">
        <v>33655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33655</v>
      </c>
      <c r="O26" s="47">
        <f t="shared" si="2"/>
        <v>19.18757126567845</v>
      </c>
      <c r="P26" s="9"/>
    </row>
    <row r="27" spans="1:16" ht="15.75">
      <c r="A27" s="26" t="s">
        <v>39</v>
      </c>
      <c r="B27" s="27"/>
      <c r="C27" s="28"/>
      <c r="D27" s="29">
        <f aca="true" t="shared" si="8" ref="D27:M27">SUM(D28:D28)</f>
        <v>67801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67801</v>
      </c>
      <c r="O27" s="41">
        <f t="shared" si="2"/>
        <v>38.655074116305585</v>
      </c>
      <c r="P27" s="9"/>
    </row>
    <row r="28" spans="1:16" ht="15">
      <c r="A28" s="12"/>
      <c r="B28" s="42">
        <v>572</v>
      </c>
      <c r="C28" s="19" t="s">
        <v>40</v>
      </c>
      <c r="D28" s="46">
        <v>67801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67801</v>
      </c>
      <c r="O28" s="47">
        <f t="shared" si="2"/>
        <v>38.655074116305585</v>
      </c>
      <c r="P28" s="9"/>
    </row>
    <row r="29" spans="1:16" ht="15.75">
      <c r="A29" s="26" t="s">
        <v>50</v>
      </c>
      <c r="B29" s="27"/>
      <c r="C29" s="28"/>
      <c r="D29" s="29">
        <f aca="true" t="shared" si="9" ref="D29:M29">SUM(D30:D30)</f>
        <v>792629</v>
      </c>
      <c r="E29" s="29">
        <f t="shared" si="9"/>
        <v>0</v>
      </c>
      <c r="F29" s="29">
        <f t="shared" si="9"/>
        <v>0</v>
      </c>
      <c r="G29" s="29">
        <f t="shared" si="9"/>
        <v>0</v>
      </c>
      <c r="H29" s="29">
        <f t="shared" si="9"/>
        <v>0</v>
      </c>
      <c r="I29" s="29">
        <f t="shared" si="9"/>
        <v>0</v>
      </c>
      <c r="J29" s="29">
        <f t="shared" si="9"/>
        <v>0</v>
      </c>
      <c r="K29" s="29">
        <f t="shared" si="9"/>
        <v>0</v>
      </c>
      <c r="L29" s="29">
        <f t="shared" si="9"/>
        <v>0</v>
      </c>
      <c r="M29" s="29">
        <f t="shared" si="9"/>
        <v>0</v>
      </c>
      <c r="N29" s="29">
        <f t="shared" si="1"/>
        <v>792629</v>
      </c>
      <c r="O29" s="41">
        <f t="shared" si="2"/>
        <v>451.89794754846065</v>
      </c>
      <c r="P29" s="9"/>
    </row>
    <row r="30" spans="1:16" ht="15.75" thickBot="1">
      <c r="A30" s="12"/>
      <c r="B30" s="42">
        <v>581</v>
      </c>
      <c r="C30" s="19" t="s">
        <v>54</v>
      </c>
      <c r="D30" s="46">
        <v>792629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792629</v>
      </c>
      <c r="O30" s="47">
        <f t="shared" si="2"/>
        <v>451.89794754846065</v>
      </c>
      <c r="P30" s="9"/>
    </row>
    <row r="31" spans="1:119" ht="16.5" thickBot="1">
      <c r="A31" s="13" t="s">
        <v>10</v>
      </c>
      <c r="B31" s="21"/>
      <c r="C31" s="20"/>
      <c r="D31" s="14">
        <f aca="true" t="shared" si="10" ref="D31:M31">SUM(D5,D12,D16,D21,D23,D25,D27,D29)</f>
        <v>3455554</v>
      </c>
      <c r="E31" s="14">
        <f t="shared" si="10"/>
        <v>217702</v>
      </c>
      <c r="F31" s="14">
        <f t="shared" si="10"/>
        <v>0</v>
      </c>
      <c r="G31" s="14">
        <f t="shared" si="10"/>
        <v>0</v>
      </c>
      <c r="H31" s="14">
        <f t="shared" si="10"/>
        <v>0</v>
      </c>
      <c r="I31" s="14">
        <f t="shared" si="10"/>
        <v>13655623</v>
      </c>
      <c r="J31" s="14">
        <f t="shared" si="10"/>
        <v>0</v>
      </c>
      <c r="K31" s="14">
        <f t="shared" si="10"/>
        <v>0</v>
      </c>
      <c r="L31" s="14">
        <f t="shared" si="10"/>
        <v>0</v>
      </c>
      <c r="M31" s="14">
        <f t="shared" si="10"/>
        <v>0</v>
      </c>
      <c r="N31" s="14">
        <f t="shared" si="1"/>
        <v>17328879</v>
      </c>
      <c r="O31" s="35">
        <f t="shared" si="2"/>
        <v>9879.634549600913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 ht="15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93" t="s">
        <v>60</v>
      </c>
      <c r="M33" s="93"/>
      <c r="N33" s="93"/>
      <c r="O33" s="39">
        <v>1754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47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2022-07-11T16:43:52Z</cp:lastPrinted>
  <dcterms:created xsi:type="dcterms:W3CDTF">2000-08-31T21:26:31Z</dcterms:created>
  <dcterms:modified xsi:type="dcterms:W3CDTF">2022-07-11T16:43:54Z</dcterms:modified>
  <cp:category/>
  <cp:version/>
  <cp:contentType/>
  <cp:contentStatus/>
</cp:coreProperties>
</file>