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'2008'!$A$1:$O$58</definedName>
    <definedName name="_xlnm.Print_Area" localSheetId="12">'2009'!$A$1:$O$56</definedName>
    <definedName name="_xlnm.Print_Area" localSheetId="11">'2010'!$A$1:$O$58</definedName>
    <definedName name="_xlnm.Print_Area" localSheetId="10">'2011'!$A$1:$O$56</definedName>
    <definedName name="_xlnm.Print_Area" localSheetId="9">'2012'!$A$1:$O$55</definedName>
    <definedName name="_xlnm.Print_Area" localSheetId="8">'2013'!$A$1:$O$55</definedName>
    <definedName name="_xlnm.Print_Area" localSheetId="7">'2014'!$A$1:$O$58</definedName>
    <definedName name="_xlnm.Print_Area" localSheetId="6">'2015'!$A$1:$O$59</definedName>
    <definedName name="_xlnm.Print_Area" localSheetId="5">'2016'!$A$1:$O$63</definedName>
    <definedName name="_xlnm.Print_Area" localSheetId="4">'2017'!$A$1:$O$62</definedName>
    <definedName name="_xlnm.Print_Area" localSheetId="3">'2018'!$A$1:$O$60</definedName>
    <definedName name="_xlnm.Print_Area" localSheetId="2">'2019'!$A$1:$O$59</definedName>
    <definedName name="_xlnm.Print_Area" localSheetId="1">'2020'!$A$1:$O$61</definedName>
    <definedName name="_xlnm.Print_Area" localSheetId="0">'2021'!$A$1:$P$64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<sst xmlns="http://schemas.openxmlformats.org/spreadsheetml/2006/main" count="993" uniqueCount="155">
  <si>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</si>
  <si>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</si>
  <si>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</si>
  <si>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</si>
  <si>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</si>
  <si>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</si>
  <si>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</si>
  <si>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</si>
  <si>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</si>
  <si>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</si>
  <si>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</si>
  <si>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Local Business Tax</t>
  </si>
  <si>
    <t>Other General Taxes</t>
  </si>
  <si>
    <t>Permits, Fees, and Special Assessments</t>
  </si>
  <si>
    <t>Franchise Fee - Electricity</t>
  </si>
  <si>
    <t>Franchise Fee - Telecommunications</t>
  </si>
  <si>
    <t>Franchise Fee - Gas</t>
  </si>
  <si>
    <t>Franchise Fee - Solid Waste</t>
  </si>
  <si>
    <t>Impact Fees - Commercial - Public Safety</t>
  </si>
  <si>
    <t>Impact Fees - Commercial - Transportation</t>
  </si>
  <si>
    <t>Impact Fees - Commercial - Culture / Recreation</t>
  </si>
  <si>
    <t>Special Assessments - Capital Improvement</t>
  </si>
  <si>
    <t>Other Permits, Fees, and Special Assessments</t>
  </si>
  <si>
    <t>Intergovernmental Revenue</t>
  </si>
  <si>
    <t>Federal Grant - Economic Environment</t>
  </si>
  <si>
    <t>State Grant - Physical Environment - Other Physical Environment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</si>
  <si>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</si>
  <si>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</si>
  <si>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</si>
  <si>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</si>
  <si>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</si>
  <si>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</si>
  <si>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</si>
  <si>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</si>
  <si>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</si>
  <si>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</si>
  <si>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</si>
  <si>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</si>
  <si>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</si>
  <si>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</si>
  <si>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</si>
  <si>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</si>
  <si>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</si>
  <si>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</si>
  <si>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</si>
  <si>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</si>
  <si>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</si>
  <si>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</si>
  <si>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</si>
  <si>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</si>
  <si>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</si>
  <si>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</si>
  <si>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</si>
  <si>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</si>
  <si>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</si>
  <si>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</si>
  <si>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</si>
  <si>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</si>
  <si>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</si>
  <si>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</si>
  <si>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</si>
  <si>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</si>
  <si>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</si>
  <si>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</si>
  <si>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</si>
  <si>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</si>
  <si>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Destin Revenues Reported by Account Code and Fund Type</t>
  </si>
  <si>
    <t>Local Fiscal Year Ended September 30, 2010</t>
  </si>
  <si>
    <t>Impact Fees - Commercial - Physical Environment</t>
  </si>
  <si>
    <t>Federal Grant - Public Safety</t>
  </si>
  <si>
    <t>Federal Grant - Transportation - Other Transportation</t>
  </si>
  <si>
    <t>State Grant - General Government</t>
  </si>
  <si>
    <t>Other Judgments, Fines, and Forfeits</t>
  </si>
  <si>
    <t>Interest and Other Earnings - Net Increase (Decrease) in Fair Value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</si>
  <si>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</si>
  <si>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</si>
  <si>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</si>
  <si>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Economic Environment</t>
  </si>
  <si>
    <t>Grants from Other Local Units - General Government</t>
  </si>
  <si>
    <t>Court-Ordered Judgments and Fines - As Decided by Traffic Court</t>
  </si>
  <si>
    <t>Other Miscellaneous Revenues - Settlements</t>
  </si>
  <si>
    <t>2011 Municipal Population:</t>
  </si>
  <si>
    <t>Local Fiscal Year Ended September 30, 2012</t>
  </si>
  <si>
    <t>Communications Services Taxes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</si>
  <si>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</si>
  <si>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</si>
  <si>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</si>
  <si>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</si>
  <si>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Grants from Other Local Units - Physical Environment</t>
  </si>
  <si>
    <t>Interest and Other Earnings - Dividends</t>
  </si>
  <si>
    <t>2012 Municipal Population:</t>
  </si>
  <si>
    <t>Local Fiscal Year Ended September 30, 2008</t>
  </si>
  <si>
    <t>Permits and Franchise Fees</t>
  </si>
  <si>
    <t>Other Permits and Fees</t>
  </si>
  <si>
    <t>Special Assessments - Charges for Public Services</t>
  </si>
  <si>
    <t>Impact Fees - Transportation</t>
  </si>
  <si>
    <t>Impact Fees - Economic Environment</t>
  </si>
  <si>
    <t>Proceeds - Proceeds from Refunding Bonds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</si>
  <si>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</si>
  <si>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</si>
  <si>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</si>
  <si>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</si>
  <si>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</si>
  <si>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</si>
  <si>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</si>
  <si>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</si>
  <si>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</si>
  <si>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</si>
  <si>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</si>
  <si>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</si>
  <si>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</si>
  <si>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Local Option Taxes</t>
  </si>
  <si>
    <t>State Grant - Transportation - Mass Transit</t>
  </si>
  <si>
    <t>Sales - Sale of Surplus Materials and Scrap</t>
  </si>
  <si>
    <t>Proceeds - Installment Purchases and Capital Lease Proceeds</t>
  </si>
  <si>
    <t>2014 Municipal Population:</t>
  </si>
  <si>
    <t>Local Fiscal Year Ended September 30, 2015</t>
  </si>
  <si>
    <t>Second Local Option Fuel Tax (1 to 5 Cents)</t>
  </si>
  <si>
    <t>2015 Municipal Population:</t>
  </si>
  <si>
    <t>Local Fiscal Year Ended September 30, 2016</t>
  </si>
  <si>
    <t>Federal Grant - Physical Environment - Other Physical Environment</t>
  </si>
  <si>
    <t>Grants from Other Local Units - Culture / Recreation</t>
  </si>
  <si>
    <t>2016 Municipal Population:</t>
  </si>
  <si>
    <t>Local Fiscal Year Ended September 30, 2017</t>
  </si>
  <si>
    <t>Impact Fees - Commercial - Other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</si>
  <si>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</si>
  <si>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</si>
  <si>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</si>
  <si>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</si>
  <si>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Physical Environment - Sewer / Wastewater</t>
  </si>
  <si>
    <t>2019 Municipal Population:</t>
  </si>
  <si>
    <t>Local Fiscal Year Ended September 30, 2020</t>
  </si>
  <si>
    <t>Discretionary Sales Surtaxes</t>
  </si>
  <si>
    <t>Federal Grant - General Government</t>
  </si>
  <si>
    <t>Federal Grant - Culture / Recreation</t>
  </si>
  <si>
    <t>Physical Environment - Cemetary</t>
  </si>
  <si>
    <t>Transportation - Parking Facilities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</si>
  <si>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</si>
  <si>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</si>
  <si>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</si>
  <si>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</si>
  <si>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</si>
  <si>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</si>
  <si>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</si>
  <si>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</si>
  <si>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</si>
  <si>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</si>
  <si>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</si>
  <si>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</si>
  <si>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</si>
  <si>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</si>
  <si>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</si>
  <si>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Administrative Service Fees</t>
  </si>
  <si>
    <t>Proceeds - Leases - Financial Agreements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</si>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</sst>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140</v>
      </c>
      <c r="N4" s="35" t="s">
        <v>9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142</v>
      </c>
      <c r="B5" s="26"/>
      <c r="C5" s="26"/>
      <c r="D5" s="27">
        <f>SUM(D6:D10)</f>
        <v>10127182</v>
      </c>
      <c r="E5" s="27">
        <f>SUM(E6:E10)</f>
        <v>1632201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11759383</v>
      </c>
      <c r="P5" s="33">
        <f>(O5/P$62)</f>
        <v>827.1353309418301</v>
      </c>
      <c r="Q5" s="6"/>
    </row>
    <row r="6" spans="1:17" ht="15">
      <c r="A6" s="12"/>
      <c r="B6" s="25">
        <v>311</v>
      </c>
      <c r="C6" s="20" t="s">
        <v>2</v>
      </c>
      <c r="D6" s="46">
        <v>8260575</v>
      </c>
      <c r="E6" s="46">
        <v>1632201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9892776</v>
      </c>
      <c r="P6" s="47">
        <f>(O6/P$62)</f>
        <v>695.841316733488</v>
      </c>
      <c r="Q6" s="9"/>
    </row>
    <row r="7" spans="1:17" ht="15">
      <c r="A7" s="12"/>
      <c r="B7" s="25">
        <v>312.41</v>
      </c>
      <c r="C7" s="20" t="s">
        <v>143</v>
      </c>
      <c r="D7" s="46">
        <v>558055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558055</v>
      </c>
      <c r="P7" s="47">
        <f>(O7/P$62)</f>
        <v>39.252655271857634</v>
      </c>
      <c r="Q7" s="9"/>
    </row>
    <row r="8" spans="1:17" ht="15">
      <c r="A8" s="12"/>
      <c r="B8" s="25">
        <v>312.43</v>
      </c>
      <c r="C8" s="20" t="s">
        <v>144</v>
      </c>
      <c r="D8" s="46">
        <v>235580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235580</v>
      </c>
      <c r="P8" s="47">
        <f>(O8/P$62)</f>
        <v>16.5703031581909</v>
      </c>
      <c r="Q8" s="9"/>
    </row>
    <row r="9" spans="1:17" ht="15">
      <c r="A9" s="12"/>
      <c r="B9" s="25">
        <v>315.1</v>
      </c>
      <c r="C9" s="20" t="s">
        <v>145</v>
      </c>
      <c r="D9" s="46">
        <v>882821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882821</v>
      </c>
      <c r="P9" s="47">
        <f>(O9/P$62)</f>
        <v>62.096152493493705</v>
      </c>
      <c r="Q9" s="9"/>
    </row>
    <row r="10" spans="1:17" ht="15">
      <c r="A10" s="12"/>
      <c r="B10" s="25">
        <v>316</v>
      </c>
      <c r="C10" s="20" t="s">
        <v>101</v>
      </c>
      <c r="D10" s="46">
        <v>190151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190151</v>
      </c>
      <c r="P10" s="47">
        <f>(O10/P$62)</f>
        <v>13.374903284799888</v>
      </c>
      <c r="Q10" s="9"/>
    </row>
    <row r="11" spans="1:17" ht="15.75">
      <c r="A11" s="29" t="s">
        <v>13</v>
      </c>
      <c r="B11" s="30"/>
      <c r="C11" s="31"/>
      <c r="D11" s="32">
        <f>SUM(D12:D21)</f>
        <v>2885812</v>
      </c>
      <c r="E11" s="32">
        <f>SUM(E12:E21)</f>
        <v>893629</v>
      </c>
      <c r="F11" s="32">
        <f>SUM(F12:F21)</f>
        <v>0</v>
      </c>
      <c r="G11" s="32">
        <f>SUM(G12:G21)</f>
        <v>592058</v>
      </c>
      <c r="H11" s="32">
        <f>SUM(H12:H21)</f>
        <v>0</v>
      </c>
      <c r="I11" s="32">
        <f>SUM(I12:I21)</f>
        <v>0</v>
      </c>
      <c r="J11" s="32">
        <f>SUM(J12:J21)</f>
        <v>0</v>
      </c>
      <c r="K11" s="32">
        <f>SUM(K12:K21)</f>
        <v>0</v>
      </c>
      <c r="L11" s="32">
        <f>SUM(L12:L21)</f>
        <v>0</v>
      </c>
      <c r="M11" s="32">
        <f>SUM(M12:M21)</f>
        <v>0</v>
      </c>
      <c r="N11" s="32">
        <f>SUM(N12:N21)</f>
        <v>0</v>
      </c>
      <c r="O11" s="44">
        <f>SUM(D11:N11)</f>
        <v>4371499</v>
      </c>
      <c r="P11" s="45">
        <f>(O11/P$62)</f>
        <v>307.4839276921995</v>
      </c>
      <c r="Q11" s="10"/>
    </row>
    <row r="12" spans="1:17" ht="15">
      <c r="A12" s="12"/>
      <c r="B12" s="25">
        <v>322</v>
      </c>
      <c r="C12" s="20" t="s">
        <v>146</v>
      </c>
      <c r="D12" s="46">
        <v>0</v>
      </c>
      <c r="E12" s="46">
        <v>890626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890626</v>
      </c>
      <c r="P12" s="47">
        <f>(O12/P$62)</f>
        <v>62.64514313849617</v>
      </c>
      <c r="Q12" s="9"/>
    </row>
    <row r="13" spans="1:17" ht="15">
      <c r="A13" s="12"/>
      <c r="B13" s="25">
        <v>323.1</v>
      </c>
      <c r="C13" s="20" t="s">
        <v>14</v>
      </c>
      <c r="D13" s="46">
        <v>1718627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aca="true" t="shared" si="0" ref="O13:O21">SUM(D13:N13)</f>
        <v>1718627</v>
      </c>
      <c r="P13" s="47">
        <f>(O13/P$62)</f>
        <v>120.88534852641205</v>
      </c>
      <c r="Q13" s="9"/>
    </row>
    <row r="14" spans="1:17" ht="15">
      <c r="A14" s="12"/>
      <c r="B14" s="25">
        <v>323.4</v>
      </c>
      <c r="C14" s="20" t="s">
        <v>16</v>
      </c>
      <c r="D14" s="46">
        <v>272849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272849</v>
      </c>
      <c r="P14" s="47">
        <f>(O14/P$62)</f>
        <v>19.191742280368572</v>
      </c>
      <c r="Q14" s="9"/>
    </row>
    <row r="15" spans="1:17" ht="15">
      <c r="A15" s="12"/>
      <c r="B15" s="25">
        <v>323.7</v>
      </c>
      <c r="C15" s="20" t="s">
        <v>17</v>
      </c>
      <c r="D15" s="46">
        <v>43300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43300</v>
      </c>
      <c r="P15" s="47">
        <f>(O15/P$62)</f>
        <v>3.0456495744531193</v>
      </c>
      <c r="Q15" s="9"/>
    </row>
    <row r="16" spans="1:17" ht="15">
      <c r="A16" s="12"/>
      <c r="B16" s="25">
        <v>324.11</v>
      </c>
      <c r="C16" s="20" t="s">
        <v>84</v>
      </c>
      <c r="D16" s="46">
        <v>0</v>
      </c>
      <c r="E16" s="46">
        <v>0</v>
      </c>
      <c r="F16" s="46">
        <v>0</v>
      </c>
      <c r="G16" s="46">
        <v>5756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5756</v>
      </c>
      <c r="P16" s="47">
        <f>(O16/P$62)</f>
        <v>0.4048674122529366</v>
      </c>
      <c r="Q16" s="9"/>
    </row>
    <row r="17" spans="1:17" ht="15">
      <c r="A17" s="12"/>
      <c r="B17" s="25">
        <v>324.31</v>
      </c>
      <c r="C17" s="20" t="s">
        <v>86</v>
      </c>
      <c r="D17" s="46">
        <v>0</v>
      </c>
      <c r="E17" s="46">
        <v>0</v>
      </c>
      <c r="F17" s="46">
        <v>0</v>
      </c>
      <c r="G17" s="46">
        <v>425970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425970</v>
      </c>
      <c r="P17" s="47">
        <f>(O17/P$62)</f>
        <v>29.962017303228528</v>
      </c>
      <c r="Q17" s="9"/>
    </row>
    <row r="18" spans="1:17" ht="15">
      <c r="A18" s="12"/>
      <c r="B18" s="25">
        <v>324.61</v>
      </c>
      <c r="C18" s="20" t="s">
        <v>87</v>
      </c>
      <c r="D18" s="46">
        <v>0</v>
      </c>
      <c r="E18" s="46">
        <v>0</v>
      </c>
      <c r="F18" s="46">
        <v>0</v>
      </c>
      <c r="G18" s="46">
        <v>158448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158448</v>
      </c>
      <c r="P18" s="47">
        <f>(O18/P$62)</f>
        <v>11.14496729267778</v>
      </c>
      <c r="Q18" s="9"/>
    </row>
    <row r="19" spans="1:17" ht="15">
      <c r="A19" s="12"/>
      <c r="B19" s="25">
        <v>325.1</v>
      </c>
      <c r="C19" s="20" t="s">
        <v>21</v>
      </c>
      <c r="D19" s="46">
        <v>30324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30324</v>
      </c>
      <c r="P19" s="47">
        <f>(O19/P$62)</f>
        <v>2.1329394387001477</v>
      </c>
      <c r="Q19" s="9"/>
    </row>
    <row r="20" spans="1:17" ht="15">
      <c r="A20" s="12"/>
      <c r="B20" s="25">
        <v>329.4</v>
      </c>
      <c r="C20" s="20" t="s">
        <v>147</v>
      </c>
      <c r="D20" s="46">
        <v>46450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46450</v>
      </c>
      <c r="P20" s="47">
        <f>(O20/P$62)</f>
        <v>3.267215305620032</v>
      </c>
      <c r="Q20" s="9"/>
    </row>
    <row r="21" spans="1:17" ht="15">
      <c r="A21" s="12"/>
      <c r="B21" s="25">
        <v>329.5</v>
      </c>
      <c r="C21" s="20" t="s">
        <v>148</v>
      </c>
      <c r="D21" s="46">
        <v>774262</v>
      </c>
      <c r="E21" s="46">
        <v>3003</v>
      </c>
      <c r="F21" s="46">
        <v>0</v>
      </c>
      <c r="G21" s="46">
        <v>1884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779149</v>
      </c>
      <c r="P21" s="47">
        <f>(O21/P$62)</f>
        <v>54.80403741999015</v>
      </c>
      <c r="Q21" s="9"/>
    </row>
    <row r="22" spans="1:17" ht="15.75">
      <c r="A22" s="29" t="s">
        <v>149</v>
      </c>
      <c r="B22" s="30"/>
      <c r="C22" s="31"/>
      <c r="D22" s="32">
        <f>SUM(D23:D33)</f>
        <v>9666853</v>
      </c>
      <c r="E22" s="32">
        <f>SUM(E23:E33)</f>
        <v>0</v>
      </c>
      <c r="F22" s="32">
        <f>SUM(F23:F33)</f>
        <v>0</v>
      </c>
      <c r="G22" s="32">
        <f>SUM(G23:G33)</f>
        <v>0</v>
      </c>
      <c r="H22" s="32">
        <f>SUM(H23:H33)</f>
        <v>0</v>
      </c>
      <c r="I22" s="32">
        <f>SUM(I23:I33)</f>
        <v>0</v>
      </c>
      <c r="J22" s="32">
        <f>SUM(J23:J33)</f>
        <v>0</v>
      </c>
      <c r="K22" s="32">
        <f>SUM(K23:K33)</f>
        <v>0</v>
      </c>
      <c r="L22" s="32">
        <f>SUM(L23:L33)</f>
        <v>0</v>
      </c>
      <c r="M22" s="32">
        <f>SUM(M23:M33)</f>
        <v>0</v>
      </c>
      <c r="N22" s="32">
        <f>SUM(N23:N33)</f>
        <v>0</v>
      </c>
      <c r="O22" s="44">
        <f>SUM(D22:N22)</f>
        <v>9666853</v>
      </c>
      <c r="P22" s="45">
        <f>(O22/P$62)</f>
        <v>679.9502708025603</v>
      </c>
      <c r="Q22" s="10"/>
    </row>
    <row r="23" spans="1:17" ht="15">
      <c r="A23" s="12"/>
      <c r="B23" s="25">
        <v>331.1</v>
      </c>
      <c r="C23" s="20" t="s">
        <v>133</v>
      </c>
      <c r="D23" s="46">
        <v>-42650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-42650</v>
      </c>
      <c r="P23" s="47">
        <f>(O23/P$62)</f>
        <v>-2.9999296616726454</v>
      </c>
      <c r="Q23" s="9"/>
    </row>
    <row r="24" spans="1:17" ht="15">
      <c r="A24" s="12"/>
      <c r="B24" s="25">
        <v>331.39</v>
      </c>
      <c r="C24" s="20" t="s">
        <v>120</v>
      </c>
      <c r="D24" s="46">
        <v>374025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1" ref="O24:O31">SUM(D24:N24)</f>
        <v>374025</v>
      </c>
      <c r="P24" s="47">
        <f>(O24/P$62)</f>
        <v>26.308292888795105</v>
      </c>
      <c r="Q24" s="9"/>
    </row>
    <row r="25" spans="1:17" ht="15">
      <c r="A25" s="12"/>
      <c r="B25" s="25">
        <v>331.7</v>
      </c>
      <c r="C25" s="20" t="s">
        <v>134</v>
      </c>
      <c r="D25" s="46">
        <v>658756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658756</v>
      </c>
      <c r="P25" s="47">
        <f>(O25/P$62)</f>
        <v>46.335795174790746</v>
      </c>
      <c r="Q25" s="9"/>
    </row>
    <row r="26" spans="1:17" ht="15">
      <c r="A26" s="12"/>
      <c r="B26" s="25">
        <v>334.49</v>
      </c>
      <c r="C26" s="20" t="s">
        <v>26</v>
      </c>
      <c r="D26" s="46">
        <v>164751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164751</v>
      </c>
      <c r="P26" s="47">
        <f>(O26/P$62)</f>
        <v>11.58830976999367</v>
      </c>
      <c r="Q26" s="9"/>
    </row>
    <row r="27" spans="1:17" ht="15">
      <c r="A27" s="12"/>
      <c r="B27" s="25">
        <v>334.7</v>
      </c>
      <c r="C27" s="20" t="s">
        <v>27</v>
      </c>
      <c r="D27" s="46">
        <v>86174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86174</v>
      </c>
      <c r="P27" s="47">
        <f>(O27/P$62)</f>
        <v>6.06133502145319</v>
      </c>
      <c r="Q27" s="9"/>
    </row>
    <row r="28" spans="1:17" ht="15">
      <c r="A28" s="12"/>
      <c r="B28" s="25">
        <v>335.125</v>
      </c>
      <c r="C28" s="20" t="s">
        <v>150</v>
      </c>
      <c r="D28" s="46">
        <v>472528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472528</v>
      </c>
      <c r="P28" s="47">
        <f>(O28/P$62)</f>
        <v>33.23682914820286</v>
      </c>
      <c r="Q28" s="9"/>
    </row>
    <row r="29" spans="1:17" ht="15">
      <c r="A29" s="12"/>
      <c r="B29" s="25">
        <v>335.14</v>
      </c>
      <c r="C29" s="20" t="s">
        <v>103</v>
      </c>
      <c r="D29" s="46">
        <v>647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647</v>
      </c>
      <c r="P29" s="47">
        <f>(O29/P$62)</f>
        <v>0.04550889779841035</v>
      </c>
      <c r="Q29" s="9"/>
    </row>
    <row r="30" spans="1:17" ht="15">
      <c r="A30" s="12"/>
      <c r="B30" s="25">
        <v>335.15</v>
      </c>
      <c r="C30" s="20" t="s">
        <v>104</v>
      </c>
      <c r="D30" s="46">
        <v>67698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67698</v>
      </c>
      <c r="P30" s="47">
        <f>(O30/P$62)</f>
        <v>4.761764085250053</v>
      </c>
      <c r="Q30" s="9"/>
    </row>
    <row r="31" spans="1:17" ht="15">
      <c r="A31" s="12"/>
      <c r="B31" s="25">
        <v>335.18</v>
      </c>
      <c r="C31" s="20" t="s">
        <v>151</v>
      </c>
      <c r="D31" s="46">
        <v>1694966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1694966</v>
      </c>
      <c r="P31" s="47">
        <f>(O31/P$62)</f>
        <v>119.22107336287543</v>
      </c>
      <c r="Q31" s="9"/>
    </row>
    <row r="32" spans="1:17" ht="15">
      <c r="A32" s="12"/>
      <c r="B32" s="25">
        <v>337.7</v>
      </c>
      <c r="C32" s="20" t="s">
        <v>121</v>
      </c>
      <c r="D32" s="46">
        <v>4506750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4506750</v>
      </c>
      <c r="P32" s="47">
        <f>(O32/P$62)</f>
        <v>316.9972568052332</v>
      </c>
      <c r="Q32" s="9"/>
    </row>
    <row r="33" spans="1:17" ht="15">
      <c r="A33" s="12"/>
      <c r="B33" s="25">
        <v>338</v>
      </c>
      <c r="C33" s="20" t="s">
        <v>33</v>
      </c>
      <c r="D33" s="46">
        <v>1683208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1683208</v>
      </c>
      <c r="P33" s="47">
        <f>(O33/P$62)</f>
        <v>118.39403530984033</v>
      </c>
      <c r="Q33" s="9"/>
    </row>
    <row r="34" spans="1:17" ht="15.75">
      <c r="A34" s="29" t="s">
        <v>38</v>
      </c>
      <c r="B34" s="30"/>
      <c r="C34" s="31"/>
      <c r="D34" s="32">
        <f>SUM(D35:D41)</f>
        <v>937121</v>
      </c>
      <c r="E34" s="32">
        <f>SUM(E35:E41)</f>
        <v>0</v>
      </c>
      <c r="F34" s="32">
        <f>SUM(F35:F41)</f>
        <v>0</v>
      </c>
      <c r="G34" s="32">
        <f>SUM(G35:G41)</f>
        <v>0</v>
      </c>
      <c r="H34" s="32">
        <f>SUM(H35:H41)</f>
        <v>0</v>
      </c>
      <c r="I34" s="32">
        <f>SUM(I35:I41)</f>
        <v>0</v>
      </c>
      <c r="J34" s="32">
        <f>SUM(J35:J41)</f>
        <v>0</v>
      </c>
      <c r="K34" s="32">
        <f>SUM(K35:K41)</f>
        <v>0</v>
      </c>
      <c r="L34" s="32">
        <f>SUM(L35:L41)</f>
        <v>0</v>
      </c>
      <c r="M34" s="32">
        <f>SUM(M35:M41)</f>
        <v>0</v>
      </c>
      <c r="N34" s="32">
        <f>SUM(N35:N41)</f>
        <v>0</v>
      </c>
      <c r="O34" s="32">
        <f>SUM(D34:N34)</f>
        <v>937121</v>
      </c>
      <c r="P34" s="45">
        <f>(O34/P$62)</f>
        <v>65.91552366884716</v>
      </c>
      <c r="Q34" s="10"/>
    </row>
    <row r="35" spans="1:17" ht="15">
      <c r="A35" s="12"/>
      <c r="B35" s="25">
        <v>341.3</v>
      </c>
      <c r="C35" s="20" t="s">
        <v>152</v>
      </c>
      <c r="D35" s="46">
        <v>63741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2" ref="O35:O41">SUM(D35:N35)</f>
        <v>63741</v>
      </c>
      <c r="P35" s="47">
        <f>(O35/P$62)</f>
        <v>4.483435323907997</v>
      </c>
      <c r="Q35" s="9"/>
    </row>
    <row r="36" spans="1:17" ht="15">
      <c r="A36" s="12"/>
      <c r="B36" s="25">
        <v>341.9</v>
      </c>
      <c r="C36" s="20" t="s">
        <v>106</v>
      </c>
      <c r="D36" s="46">
        <v>827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827</v>
      </c>
      <c r="P36" s="47">
        <f>(O36/P$62)</f>
        <v>0.05816979672223394</v>
      </c>
      <c r="Q36" s="9"/>
    </row>
    <row r="37" spans="1:17" ht="15">
      <c r="A37" s="12"/>
      <c r="B37" s="25">
        <v>343.8</v>
      </c>
      <c r="C37" s="20" t="s">
        <v>135</v>
      </c>
      <c r="D37" s="46">
        <v>50965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50965</v>
      </c>
      <c r="P37" s="47">
        <f>(O37/P$62)</f>
        <v>3.584792853625941</v>
      </c>
      <c r="Q37" s="9"/>
    </row>
    <row r="38" spans="1:17" ht="15">
      <c r="A38" s="12"/>
      <c r="B38" s="25">
        <v>344.5</v>
      </c>
      <c r="C38" s="20" t="s">
        <v>136</v>
      </c>
      <c r="D38" s="46">
        <v>474378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474378</v>
      </c>
      <c r="P38" s="47">
        <f>(O38/P$62)</f>
        <v>33.36695505380882</v>
      </c>
      <c r="Q38" s="9"/>
    </row>
    <row r="39" spans="1:17" ht="15">
      <c r="A39" s="12"/>
      <c r="B39" s="25">
        <v>347.1</v>
      </c>
      <c r="C39" s="20" t="s">
        <v>42</v>
      </c>
      <c r="D39" s="46">
        <v>6506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6506</v>
      </c>
      <c r="P39" s="47">
        <f>(O39/P$62)</f>
        <v>0.45762115776886825</v>
      </c>
      <c r="Q39" s="9"/>
    </row>
    <row r="40" spans="1:17" ht="15">
      <c r="A40" s="12"/>
      <c r="B40" s="25">
        <v>347.2</v>
      </c>
      <c r="C40" s="20" t="s">
        <v>43</v>
      </c>
      <c r="D40" s="46">
        <v>129111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129111</v>
      </c>
      <c r="P40" s="47">
        <f>(O40/P$62)</f>
        <v>9.081451783076599</v>
      </c>
      <c r="Q40" s="9"/>
    </row>
    <row r="41" spans="1:17" ht="15">
      <c r="A41" s="12"/>
      <c r="B41" s="25">
        <v>347.5</v>
      </c>
      <c r="C41" s="20" t="s">
        <v>44</v>
      </c>
      <c r="D41" s="46">
        <v>211593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211593</v>
      </c>
      <c r="P41" s="47">
        <f>(O41/P$62)</f>
        <v>14.883097699936695</v>
      </c>
      <c r="Q41" s="9"/>
    </row>
    <row r="42" spans="1:17" ht="15.75">
      <c r="A42" s="29" t="s">
        <v>39</v>
      </c>
      <c r="B42" s="30"/>
      <c r="C42" s="31"/>
      <c r="D42" s="32">
        <f>SUM(D43:D45)</f>
        <v>79830</v>
      </c>
      <c r="E42" s="32">
        <f>SUM(E43:E45)</f>
        <v>0</v>
      </c>
      <c r="F42" s="32">
        <f>SUM(F43:F45)</f>
        <v>0</v>
      </c>
      <c r="G42" s="32">
        <f>SUM(G43:G45)</f>
        <v>0</v>
      </c>
      <c r="H42" s="32">
        <f>SUM(H43:H45)</f>
        <v>0</v>
      </c>
      <c r="I42" s="32">
        <f>SUM(I43:I45)</f>
        <v>0</v>
      </c>
      <c r="J42" s="32">
        <f>SUM(J43:J45)</f>
        <v>0</v>
      </c>
      <c r="K42" s="32">
        <f>SUM(K43:K45)</f>
        <v>0</v>
      </c>
      <c r="L42" s="32">
        <f>SUM(L43:L45)</f>
        <v>0</v>
      </c>
      <c r="M42" s="32">
        <f>SUM(M43:M45)</f>
        <v>0</v>
      </c>
      <c r="N42" s="32">
        <f>SUM(N43:N45)</f>
        <v>0</v>
      </c>
      <c r="O42" s="32">
        <f>SUM(D42:N42)</f>
        <v>79830</v>
      </c>
      <c r="P42" s="45">
        <f>(O42/P$62)</f>
        <v>5.615108672715762</v>
      </c>
      <c r="Q42" s="10"/>
    </row>
    <row r="43" spans="1:17" ht="15">
      <c r="A43" s="13"/>
      <c r="B43" s="39">
        <v>351.5</v>
      </c>
      <c r="C43" s="21" t="s">
        <v>79</v>
      </c>
      <c r="D43" s="46">
        <v>31301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31301</v>
      </c>
      <c r="P43" s="47">
        <f>(O43/P$62)</f>
        <v>2.201659984525568</v>
      </c>
      <c r="Q43" s="9"/>
    </row>
    <row r="44" spans="1:17" ht="15">
      <c r="A44" s="13"/>
      <c r="B44" s="39">
        <v>352</v>
      </c>
      <c r="C44" s="21" t="s">
        <v>48</v>
      </c>
      <c r="D44" s="46">
        <v>244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244</v>
      </c>
      <c r="P44" s="47">
        <f>(O44/P$62)</f>
        <v>0.017162551874516423</v>
      </c>
      <c r="Q44" s="9"/>
    </row>
    <row r="45" spans="1:17" ht="15">
      <c r="A45" s="13"/>
      <c r="B45" s="39">
        <v>354</v>
      </c>
      <c r="C45" s="21" t="s">
        <v>49</v>
      </c>
      <c r="D45" s="46">
        <v>48285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48285</v>
      </c>
      <c r="P45" s="47">
        <f>(O45/P$62)</f>
        <v>3.396286136315678</v>
      </c>
      <c r="Q45" s="9"/>
    </row>
    <row r="46" spans="1:17" ht="15.75">
      <c r="A46" s="29" t="s">
        <v>3</v>
      </c>
      <c r="B46" s="30"/>
      <c r="C46" s="31"/>
      <c r="D46" s="32">
        <f>SUM(D47:D54)</f>
        <v>55975</v>
      </c>
      <c r="E46" s="32">
        <f>SUM(E47:E54)</f>
        <v>3665</v>
      </c>
      <c r="F46" s="32">
        <f>SUM(F47:F54)</f>
        <v>1577</v>
      </c>
      <c r="G46" s="32">
        <f>SUM(G47:G54)</f>
        <v>9722</v>
      </c>
      <c r="H46" s="32">
        <f>SUM(H47:H54)</f>
        <v>0</v>
      </c>
      <c r="I46" s="32">
        <f>SUM(I47:I54)</f>
        <v>0</v>
      </c>
      <c r="J46" s="32">
        <f>SUM(J47:J54)</f>
        <v>0</v>
      </c>
      <c r="K46" s="32">
        <f>SUM(K47:K54)</f>
        <v>1553730</v>
      </c>
      <c r="L46" s="32">
        <f>SUM(L47:L54)</f>
        <v>0</v>
      </c>
      <c r="M46" s="32">
        <f>SUM(M47:M54)</f>
        <v>0</v>
      </c>
      <c r="N46" s="32">
        <f>SUM(N47:N54)</f>
        <v>0</v>
      </c>
      <c r="O46" s="32">
        <f>SUM(D46:N46)</f>
        <v>1624669</v>
      </c>
      <c r="P46" s="45">
        <f>(O46/P$62)</f>
        <v>114.27649996483083</v>
      </c>
      <c r="Q46" s="10"/>
    </row>
    <row r="47" spans="1:17" ht="15">
      <c r="A47" s="12"/>
      <c r="B47" s="25">
        <v>361.1</v>
      </c>
      <c r="C47" s="20" t="s">
        <v>50</v>
      </c>
      <c r="D47" s="46">
        <v>255577</v>
      </c>
      <c r="E47" s="46">
        <v>3665</v>
      </c>
      <c r="F47" s="46">
        <v>1577</v>
      </c>
      <c r="G47" s="46">
        <v>9722</v>
      </c>
      <c r="H47" s="46">
        <v>0</v>
      </c>
      <c r="I47" s="46">
        <v>0</v>
      </c>
      <c r="J47" s="46">
        <v>0</v>
      </c>
      <c r="K47" s="46">
        <v>44</v>
      </c>
      <c r="L47" s="46">
        <v>0</v>
      </c>
      <c r="M47" s="46">
        <v>0</v>
      </c>
      <c r="N47" s="46">
        <v>0</v>
      </c>
      <c r="O47" s="46">
        <f>SUM(D47:N47)</f>
        <v>270585</v>
      </c>
      <c r="P47" s="47">
        <f>(O47/P$62)</f>
        <v>19.032496307237814</v>
      </c>
      <c r="Q47" s="9"/>
    </row>
    <row r="48" spans="1:17" ht="15">
      <c r="A48" s="12"/>
      <c r="B48" s="25">
        <v>361.2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209036</v>
      </c>
      <c r="L48" s="46">
        <v>0</v>
      </c>
      <c r="M48" s="46">
        <v>0</v>
      </c>
      <c r="N48" s="46">
        <v>0</v>
      </c>
      <c r="O48" s="46">
        <f aca="true" t="shared" si="3" ref="O48:O54">SUM(D48:N48)</f>
        <v>209036</v>
      </c>
      <c r="P48" s="47">
        <f>(O48/P$62)</f>
        <v>14.703242596891046</v>
      </c>
      <c r="Q48" s="9"/>
    </row>
    <row r="49" spans="1:17" ht="15">
      <c r="A49" s="12"/>
      <c r="B49" s="25">
        <v>361.3</v>
      </c>
      <c r="C49" s="20" t="s">
        <v>73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893907</v>
      </c>
      <c r="L49" s="46">
        <v>0</v>
      </c>
      <c r="M49" s="46">
        <v>0</v>
      </c>
      <c r="N49" s="46">
        <v>0</v>
      </c>
      <c r="O49" s="46">
        <f t="shared" si="3"/>
        <v>893907</v>
      </c>
      <c r="P49" s="47">
        <f>(O49/P$62)</f>
        <v>62.87592319054653</v>
      </c>
      <c r="Q49" s="9"/>
    </row>
    <row r="50" spans="1:17" ht="15">
      <c r="A50" s="12"/>
      <c r="B50" s="25">
        <v>361.4</v>
      </c>
      <c r="C50" s="20" t="s">
        <v>107</v>
      </c>
      <c r="D50" s="46">
        <v>-250557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-250557</v>
      </c>
      <c r="P50" s="47">
        <f>(O50/P$62)</f>
        <v>-17.623760286980374</v>
      </c>
      <c r="Q50" s="9"/>
    </row>
    <row r="51" spans="1:17" ht="15">
      <c r="A51" s="12"/>
      <c r="B51" s="25">
        <v>365</v>
      </c>
      <c r="C51" s="20" t="s">
        <v>113</v>
      </c>
      <c r="D51" s="46">
        <v>30724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30724</v>
      </c>
      <c r="P51" s="47">
        <f>(O51/P$62)</f>
        <v>2.161074769641978</v>
      </c>
      <c r="Q51" s="9"/>
    </row>
    <row r="52" spans="1:17" ht="15">
      <c r="A52" s="12"/>
      <c r="B52" s="25">
        <v>366</v>
      </c>
      <c r="C52" s="20" t="s">
        <v>54</v>
      </c>
      <c r="D52" s="46">
        <v>1867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1867</v>
      </c>
      <c r="P52" s="47">
        <f>(O52/P$62)</f>
        <v>0.13132165717099248</v>
      </c>
      <c r="Q52" s="9"/>
    </row>
    <row r="53" spans="1:17" ht="15">
      <c r="A53" s="12"/>
      <c r="B53" s="25">
        <v>368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450743</v>
      </c>
      <c r="L53" s="46">
        <v>0</v>
      </c>
      <c r="M53" s="46">
        <v>0</v>
      </c>
      <c r="N53" s="46">
        <v>0</v>
      </c>
      <c r="O53" s="46">
        <f t="shared" si="3"/>
        <v>450743</v>
      </c>
      <c r="P53" s="47">
        <f>(O53/P$62)</f>
        <v>31.704508686783427</v>
      </c>
      <c r="Q53" s="9"/>
    </row>
    <row r="54" spans="1:17" ht="15">
      <c r="A54" s="12"/>
      <c r="B54" s="25">
        <v>369.9</v>
      </c>
      <c r="C54" s="20" t="s">
        <v>56</v>
      </c>
      <c r="D54" s="46">
        <v>18364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18364</v>
      </c>
      <c r="P54" s="47">
        <f>(O54/P$62)</f>
        <v>1.2916930435394247</v>
      </c>
      <c r="Q54" s="9"/>
    </row>
    <row r="55" spans="1:17" ht="15.75">
      <c r="A55" s="29" t="s">
        <v>40</v>
      </c>
      <c r="B55" s="30"/>
      <c r="C55" s="31"/>
      <c r="D55" s="32">
        <f>SUM(D56:D59)</f>
        <v>3771555</v>
      </c>
      <c r="E55" s="32">
        <f>SUM(E56:E59)</f>
        <v>7200615</v>
      </c>
      <c r="F55" s="32">
        <f>SUM(F56:F59)</f>
        <v>16689427</v>
      </c>
      <c r="G55" s="32">
        <f>SUM(G56:G59)</f>
        <v>11920061</v>
      </c>
      <c r="H55" s="32">
        <f>SUM(H56:H59)</f>
        <v>0</v>
      </c>
      <c r="I55" s="32">
        <f>SUM(I56:I59)</f>
        <v>0</v>
      </c>
      <c r="J55" s="32">
        <f>SUM(J56:J59)</f>
        <v>0</v>
      </c>
      <c r="K55" s="32">
        <f>SUM(K56:K59)</f>
        <v>0</v>
      </c>
      <c r="L55" s="32">
        <f>SUM(L56:L59)</f>
        <v>0</v>
      </c>
      <c r="M55" s="32">
        <f>SUM(M56:M59)</f>
        <v>0</v>
      </c>
      <c r="N55" s="32">
        <f>SUM(N56:N59)</f>
        <v>0</v>
      </c>
      <c r="O55" s="32">
        <f>SUM(D55:N55)</f>
        <v>39581658</v>
      </c>
      <c r="P55" s="45">
        <f>(O55/P$62)</f>
        <v>2784.1076176408524</v>
      </c>
      <c r="Q55" s="9"/>
    </row>
    <row r="56" spans="1:17" ht="15">
      <c r="A56" s="12"/>
      <c r="B56" s="25">
        <v>381</v>
      </c>
      <c r="C56" s="20" t="s">
        <v>57</v>
      </c>
      <c r="D56" s="46">
        <v>3682536</v>
      </c>
      <c r="E56" s="46">
        <v>7200615</v>
      </c>
      <c r="F56" s="46">
        <v>6784427</v>
      </c>
      <c r="G56" s="46">
        <v>11920061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29587639</v>
      </c>
      <c r="P56" s="47">
        <f>(O56/P$62)</f>
        <v>2081.145037631005</v>
      </c>
      <c r="Q56" s="9"/>
    </row>
    <row r="57" spans="1:17" ht="15">
      <c r="A57" s="12"/>
      <c r="B57" s="25">
        <v>383.1</v>
      </c>
      <c r="C57" s="20" t="s">
        <v>153</v>
      </c>
      <c r="D57" s="46">
        <v>89019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89019</v>
      </c>
      <c r="P57" s="47">
        <f>(O57/P$62)</f>
        <v>6.261447562776957</v>
      </c>
      <c r="Q57" s="9"/>
    </row>
    <row r="58" spans="1:17" ht="15">
      <c r="A58" s="12"/>
      <c r="B58" s="25">
        <v>384</v>
      </c>
      <c r="C58" s="20" t="s">
        <v>58</v>
      </c>
      <c r="D58" s="46">
        <v>0</v>
      </c>
      <c r="E58" s="46">
        <v>0</v>
      </c>
      <c r="F58" s="46">
        <v>2819000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2819000</v>
      </c>
      <c r="P58" s="47">
        <f>(O58/P$62)</f>
        <v>198.28374481254835</v>
      </c>
      <c r="Q58" s="9"/>
    </row>
    <row r="59" spans="1:17" ht="15.75" thickBot="1">
      <c r="A59" s="12"/>
      <c r="B59" s="25">
        <v>385</v>
      </c>
      <c r="C59" s="20" t="s">
        <v>97</v>
      </c>
      <c r="D59" s="46">
        <v>0</v>
      </c>
      <c r="E59" s="46">
        <v>0</v>
      </c>
      <c r="F59" s="46">
        <v>7086000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7086000</v>
      </c>
      <c r="P59" s="47">
        <f>(O59/P$62)</f>
        <v>498.4173876345221</v>
      </c>
      <c r="Q59" s="9"/>
    </row>
    <row r="60" spans="1:120" ht="16.5" thickBot="1">
      <c r="A60" s="14" t="s">
        <v>45</v>
      </c>
      <c r="B60" s="23"/>
      <c r="C60" s="22"/>
      <c r="D60" s="15">
        <f>SUM(D5,D11,D22,D34,D42,D46,D55)</f>
        <v>27524328</v>
      </c>
      <c r="E60" s="15">
        <f>SUM(E5,E11,E22,E34,E42,E46,E55)</f>
        <v>9730110</v>
      </c>
      <c r="F60" s="15">
        <f>SUM(F5,F11,F22,F34,F42,F46,F55)</f>
        <v>16691004</v>
      </c>
      <c r="G60" s="15">
        <f>SUM(G5,G11,G22,G34,G42,G46,G55)</f>
        <v>12521841</v>
      </c>
      <c r="H60" s="15">
        <f>SUM(H5,H11,H22,H34,H42,H46,H55)</f>
        <v>0</v>
      </c>
      <c r="I60" s="15">
        <f>SUM(I5,I11,I22,I34,I42,I46,I55)</f>
        <v>0</v>
      </c>
      <c r="J60" s="15">
        <f>SUM(J5,J11,J22,J34,J42,J46,J55)</f>
        <v>0</v>
      </c>
      <c r="K60" s="15">
        <f>SUM(K5,K11,K22,K34,K42,K46,K55)</f>
        <v>1553730</v>
      </c>
      <c r="L60" s="15">
        <f>SUM(L5,L11,L22,L34,L42,L46,L55)</f>
        <v>0</v>
      </c>
      <c r="M60" s="15">
        <f>SUM(M5,M11,M22,M34,M42,M46,M55)</f>
        <v>0</v>
      </c>
      <c r="N60" s="15">
        <f>SUM(N5,N11,N22,N34,N42,N46,N55)</f>
        <v>0</v>
      </c>
      <c r="O60" s="15">
        <f>SUM(D60:N60)</f>
        <v>68021013</v>
      </c>
      <c r="P60" s="38">
        <f>(O60/P$62)</f>
        <v>4784.484279383836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6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6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154</v>
      </c>
      <c r="N62" s="48"/>
      <c r="O62" s="48"/>
      <c r="P62" s="43">
        <v>14217</v>
      </c>
    </row>
    <row r="63" spans="1:16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6" ht="15.75" customHeight="1" thickBot="1">
      <c r="A64" s="52" t="s">
        <v>75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sheetProtection/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6976807</v>
      </c>
      <c r="E5" s="27">
        <f t="shared" si="0"/>
        <v>1041465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8018272</v>
      </c>
      <c r="O5" s="33">
        <f aca="true" t="shared" si="2" ref="O5:O51">(N5/O$53)</f>
        <v>646.4263140922283</v>
      </c>
      <c r="P5" s="6"/>
    </row>
    <row r="6" spans="1:16" ht="15">
      <c r="A6" s="12"/>
      <c r="B6" s="25">
        <v>311</v>
      </c>
      <c r="C6" s="20" t="s">
        <v>2</v>
      </c>
      <c r="D6" s="46">
        <v>5162032</v>
      </c>
      <c r="E6" s="46">
        <v>1041465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6203497</v>
      </c>
      <c r="O6" s="47">
        <f t="shared" si="2"/>
        <v>500.12068687520156</v>
      </c>
      <c r="P6" s="9"/>
    </row>
    <row r="7" spans="1:16" ht="15">
      <c r="A7" s="12"/>
      <c r="B7" s="25">
        <v>312.41</v>
      </c>
      <c r="C7" s="20" t="s">
        <v>10</v>
      </c>
      <c r="D7" s="46">
        <v>547372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547372</v>
      </c>
      <c r="O7" s="47">
        <f t="shared" si="2"/>
        <v>44.128668171557564</v>
      </c>
      <c r="P7" s="9"/>
    </row>
    <row r="8" spans="1:16" ht="15">
      <c r="A8" s="12"/>
      <c r="B8" s="25">
        <v>315</v>
      </c>
      <c r="C8" s="20" t="s">
        <v>83</v>
      </c>
      <c r="D8" s="46">
        <v>1060435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1060435</v>
      </c>
      <c r="O8" s="47">
        <f t="shared" si="2"/>
        <v>85.4913737504031</v>
      </c>
      <c r="P8" s="9"/>
    </row>
    <row r="9" spans="1:16" ht="15">
      <c r="A9" s="12"/>
      <c r="B9" s="25">
        <v>316</v>
      </c>
      <c r="C9" s="20" t="s">
        <v>11</v>
      </c>
      <c r="D9" s="46">
        <v>157410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157410</v>
      </c>
      <c r="O9" s="47">
        <f t="shared" si="2"/>
        <v>12.69026120606256</v>
      </c>
      <c r="P9" s="9"/>
    </row>
    <row r="10" spans="1:16" ht="15">
      <c r="A10" s="12"/>
      <c r="B10" s="25">
        <v>319</v>
      </c>
      <c r="C10" s="20" t="s">
        <v>12</v>
      </c>
      <c r="D10" s="46">
        <v>49558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49558</v>
      </c>
      <c r="O10" s="47">
        <f t="shared" si="2"/>
        <v>3.9953240890035473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SUM(D12:D21)</f>
        <v>2356797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2356797</v>
      </c>
      <c r="O11" s="45">
        <f t="shared" si="2"/>
        <v>190.0029829087391</v>
      </c>
      <c r="P11" s="10"/>
    </row>
    <row r="12" spans="1:16" ht="15">
      <c r="A12" s="12"/>
      <c r="B12" s="25">
        <v>322</v>
      </c>
      <c r="C12" s="20" t="s">
        <v>0</v>
      </c>
      <c r="D12" s="46">
        <v>240308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240308</v>
      </c>
      <c r="O12" s="47">
        <f t="shared" si="2"/>
        <v>19.37342792647533</v>
      </c>
      <c r="P12" s="9"/>
    </row>
    <row r="13" spans="1:16" ht="15">
      <c r="A13" s="12"/>
      <c r="B13" s="25">
        <v>323.1</v>
      </c>
      <c r="C13" s="20" t="s">
        <v>14</v>
      </c>
      <c r="D13" s="46">
        <v>1469746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0">SUM(D13:M13)</f>
        <v>1469746</v>
      </c>
      <c r="O13" s="47">
        <f t="shared" si="2"/>
        <v>118.48968074814576</v>
      </c>
      <c r="P13" s="9"/>
    </row>
    <row r="14" spans="1:16" ht="15">
      <c r="A14" s="12"/>
      <c r="B14" s="25">
        <v>323.4</v>
      </c>
      <c r="C14" s="20" t="s">
        <v>16</v>
      </c>
      <c r="D14" s="46">
        <v>150520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150520</v>
      </c>
      <c r="O14" s="47">
        <f t="shared" si="2"/>
        <v>12.134795227346018</v>
      </c>
      <c r="P14" s="9"/>
    </row>
    <row r="15" spans="1:16" ht="15">
      <c r="A15" s="12"/>
      <c r="B15" s="25">
        <v>323.7</v>
      </c>
      <c r="C15" s="20" t="s">
        <v>17</v>
      </c>
      <c r="D15" s="46">
        <v>34282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34282</v>
      </c>
      <c r="O15" s="47">
        <f t="shared" si="2"/>
        <v>2.7637858755240243</v>
      </c>
      <c r="P15" s="9"/>
    </row>
    <row r="16" spans="1:16" ht="15">
      <c r="A16" s="12"/>
      <c r="B16" s="25">
        <v>324.11</v>
      </c>
      <c r="C16" s="20" t="s">
        <v>84</v>
      </c>
      <c r="D16" s="46">
        <v>787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787</v>
      </c>
      <c r="O16" s="47">
        <f t="shared" si="2"/>
        <v>0.06344727507255724</v>
      </c>
      <c r="P16" s="9"/>
    </row>
    <row r="17" spans="1:16" ht="15">
      <c r="A17" s="12"/>
      <c r="B17" s="25">
        <v>324.21</v>
      </c>
      <c r="C17" s="20" t="s">
        <v>85</v>
      </c>
      <c r="D17" s="46">
        <v>67400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67400</v>
      </c>
      <c r="O17" s="47">
        <f t="shared" si="2"/>
        <v>5.433731054498549</v>
      </c>
      <c r="P17" s="9"/>
    </row>
    <row r="18" spans="1:16" ht="15">
      <c r="A18" s="12"/>
      <c r="B18" s="25">
        <v>324.31</v>
      </c>
      <c r="C18" s="20" t="s">
        <v>86</v>
      </c>
      <c r="D18" s="46">
        <v>103847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103847</v>
      </c>
      <c r="O18" s="47">
        <f t="shared" si="2"/>
        <v>8.37205740083844</v>
      </c>
      <c r="P18" s="9"/>
    </row>
    <row r="19" spans="1:16" ht="15">
      <c r="A19" s="12"/>
      <c r="B19" s="25">
        <v>324.61</v>
      </c>
      <c r="C19" s="20" t="s">
        <v>87</v>
      </c>
      <c r="D19" s="46">
        <v>13323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13323</v>
      </c>
      <c r="O19" s="47">
        <f t="shared" si="2"/>
        <v>1.0740890035472428</v>
      </c>
      <c r="P19" s="9"/>
    </row>
    <row r="20" spans="1:16" ht="15">
      <c r="A20" s="12"/>
      <c r="B20" s="25">
        <v>325.1</v>
      </c>
      <c r="C20" s="20" t="s">
        <v>21</v>
      </c>
      <c r="D20" s="46">
        <v>4200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4200</v>
      </c>
      <c r="O20" s="47">
        <f t="shared" si="2"/>
        <v>0.33860045146726864</v>
      </c>
      <c r="P20" s="9"/>
    </row>
    <row r="21" spans="1:16" ht="15">
      <c r="A21" s="12"/>
      <c r="B21" s="25">
        <v>329</v>
      </c>
      <c r="C21" s="20" t="s">
        <v>22</v>
      </c>
      <c r="D21" s="46">
        <v>272384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272384</v>
      </c>
      <c r="O21" s="47">
        <f t="shared" si="2"/>
        <v>21.959367945823928</v>
      </c>
      <c r="P21" s="9"/>
    </row>
    <row r="22" spans="1:16" ht="15.75">
      <c r="A22" s="29" t="s">
        <v>23</v>
      </c>
      <c r="B22" s="30"/>
      <c r="C22" s="31"/>
      <c r="D22" s="32">
        <f aca="true" t="shared" si="5" ref="D22:M22">SUM(D23:D31)</f>
        <v>1667009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1667009</v>
      </c>
      <c r="O22" s="45">
        <f t="shared" si="2"/>
        <v>134.39285714285714</v>
      </c>
      <c r="P22" s="10"/>
    </row>
    <row r="23" spans="1:16" ht="15">
      <c r="A23" s="12"/>
      <c r="B23" s="25">
        <v>331.5</v>
      </c>
      <c r="C23" s="20" t="s">
        <v>24</v>
      </c>
      <c r="D23" s="46">
        <v>99225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99225</v>
      </c>
      <c r="O23" s="47">
        <f t="shared" si="2"/>
        <v>7.999435665914222</v>
      </c>
      <c r="P23" s="9"/>
    </row>
    <row r="24" spans="1:16" ht="15">
      <c r="A24" s="12"/>
      <c r="B24" s="25">
        <v>334.49</v>
      </c>
      <c r="C24" s="20" t="s">
        <v>26</v>
      </c>
      <c r="D24" s="46">
        <v>89780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89780</v>
      </c>
      <c r="O24" s="47">
        <f t="shared" si="2"/>
        <v>7.237987745888423</v>
      </c>
      <c r="P24" s="9"/>
    </row>
    <row r="25" spans="1:16" ht="15">
      <c r="A25" s="12"/>
      <c r="B25" s="25">
        <v>334.5</v>
      </c>
      <c r="C25" s="20" t="s">
        <v>77</v>
      </c>
      <c r="D25" s="46">
        <v>5452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5452</v>
      </c>
      <c r="O25" s="47">
        <f t="shared" si="2"/>
        <v>0.4395356336665592</v>
      </c>
      <c r="P25" s="9"/>
    </row>
    <row r="26" spans="1:16" ht="15">
      <c r="A26" s="12"/>
      <c r="B26" s="25">
        <v>335.12</v>
      </c>
      <c r="C26" s="20" t="s">
        <v>28</v>
      </c>
      <c r="D26" s="46">
        <v>273407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273407</v>
      </c>
      <c r="O26" s="47">
        <f t="shared" si="2"/>
        <v>22.041841341502742</v>
      </c>
      <c r="P26" s="9"/>
    </row>
    <row r="27" spans="1:16" ht="15">
      <c r="A27" s="12"/>
      <c r="B27" s="25">
        <v>335.14</v>
      </c>
      <c r="C27" s="20" t="s">
        <v>29</v>
      </c>
      <c r="D27" s="46">
        <v>1151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1151</v>
      </c>
      <c r="O27" s="47">
        <f t="shared" si="2"/>
        <v>0.09279264753305386</v>
      </c>
      <c r="P27" s="9"/>
    </row>
    <row r="28" spans="1:16" ht="15">
      <c r="A28" s="12"/>
      <c r="B28" s="25">
        <v>335.15</v>
      </c>
      <c r="C28" s="20" t="s">
        <v>30</v>
      </c>
      <c r="D28" s="46">
        <v>44750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44750</v>
      </c>
      <c r="O28" s="47">
        <f t="shared" si="2"/>
        <v>3.607707191228636</v>
      </c>
      <c r="P28" s="9"/>
    </row>
    <row r="29" spans="1:16" ht="15">
      <c r="A29" s="12"/>
      <c r="B29" s="25">
        <v>335.18</v>
      </c>
      <c r="C29" s="20" t="s">
        <v>31</v>
      </c>
      <c r="D29" s="46">
        <v>965862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965862</v>
      </c>
      <c r="O29" s="47">
        <f t="shared" si="2"/>
        <v>77.86697839406644</v>
      </c>
      <c r="P29" s="9"/>
    </row>
    <row r="30" spans="1:16" ht="15">
      <c r="A30" s="12"/>
      <c r="B30" s="25">
        <v>337.3</v>
      </c>
      <c r="C30" s="20" t="s">
        <v>88</v>
      </c>
      <c r="D30" s="46">
        <v>100000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100000</v>
      </c>
      <c r="O30" s="47">
        <f t="shared" si="2"/>
        <v>8.061915511125443</v>
      </c>
      <c r="P30" s="9"/>
    </row>
    <row r="31" spans="1:16" ht="15">
      <c r="A31" s="12"/>
      <c r="B31" s="25">
        <v>338</v>
      </c>
      <c r="C31" s="20" t="s">
        <v>33</v>
      </c>
      <c r="D31" s="46">
        <v>87382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87382</v>
      </c>
      <c r="O31" s="47">
        <f t="shared" si="2"/>
        <v>7.044663011931635</v>
      </c>
      <c r="P31" s="9"/>
    </row>
    <row r="32" spans="1:16" ht="15.75">
      <c r="A32" s="29" t="s">
        <v>38</v>
      </c>
      <c r="B32" s="30"/>
      <c r="C32" s="31"/>
      <c r="D32" s="32">
        <f aca="true" t="shared" si="8" ref="D32:M32">SUM(D33:D36)</f>
        <v>355199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355199</v>
      </c>
      <c r="O32" s="45">
        <f t="shared" si="2"/>
        <v>28.635843276362465</v>
      </c>
      <c r="P32" s="10"/>
    </row>
    <row r="33" spans="1:16" ht="15">
      <c r="A33" s="12"/>
      <c r="B33" s="25">
        <v>341.9</v>
      </c>
      <c r="C33" s="20" t="s">
        <v>41</v>
      </c>
      <c r="D33" s="46">
        <v>67884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67884</v>
      </c>
      <c r="O33" s="47">
        <f t="shared" si="2"/>
        <v>5.472750725572396</v>
      </c>
      <c r="P33" s="9"/>
    </row>
    <row r="34" spans="1:16" ht="15">
      <c r="A34" s="12"/>
      <c r="B34" s="25">
        <v>347.1</v>
      </c>
      <c r="C34" s="20" t="s">
        <v>42</v>
      </c>
      <c r="D34" s="46">
        <v>13496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13496</v>
      </c>
      <c r="O34" s="47">
        <f t="shared" si="2"/>
        <v>1.0880361173814899</v>
      </c>
      <c r="P34" s="9"/>
    </row>
    <row r="35" spans="1:16" ht="15">
      <c r="A35" s="12"/>
      <c r="B35" s="25">
        <v>347.2</v>
      </c>
      <c r="C35" s="20" t="s">
        <v>43</v>
      </c>
      <c r="D35" s="46">
        <v>115354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115354</v>
      </c>
      <c r="O35" s="47">
        <f t="shared" si="2"/>
        <v>9.299742018703643</v>
      </c>
      <c r="P35" s="9"/>
    </row>
    <row r="36" spans="1:16" ht="15">
      <c r="A36" s="12"/>
      <c r="B36" s="25">
        <v>347.5</v>
      </c>
      <c r="C36" s="20" t="s">
        <v>44</v>
      </c>
      <c r="D36" s="46">
        <v>158465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158465</v>
      </c>
      <c r="O36" s="47">
        <f t="shared" si="2"/>
        <v>12.775314414704933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SUM(D38:D40)</f>
        <v>38678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38678</v>
      </c>
      <c r="O37" s="45">
        <f t="shared" si="2"/>
        <v>3.118187681393099</v>
      </c>
      <c r="P37" s="10"/>
    </row>
    <row r="38" spans="1:16" ht="15">
      <c r="A38" s="13"/>
      <c r="B38" s="39">
        <v>351.5</v>
      </c>
      <c r="C38" s="21" t="s">
        <v>79</v>
      </c>
      <c r="D38" s="46">
        <v>33075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33075</v>
      </c>
      <c r="O38" s="47">
        <f t="shared" si="2"/>
        <v>2.6664785553047405</v>
      </c>
      <c r="P38" s="9"/>
    </row>
    <row r="39" spans="1:16" ht="15">
      <c r="A39" s="13"/>
      <c r="B39" s="39">
        <v>352</v>
      </c>
      <c r="C39" s="21" t="s">
        <v>48</v>
      </c>
      <c r="D39" s="46">
        <v>5578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5578</v>
      </c>
      <c r="O39" s="47">
        <f t="shared" si="2"/>
        <v>0.44969364721057725</v>
      </c>
      <c r="P39" s="9"/>
    </row>
    <row r="40" spans="1:16" ht="15">
      <c r="A40" s="13"/>
      <c r="B40" s="39">
        <v>359</v>
      </c>
      <c r="C40" s="21" t="s">
        <v>72</v>
      </c>
      <c r="D40" s="46">
        <v>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</v>
      </c>
      <c r="O40" s="47">
        <f t="shared" si="2"/>
        <v>0.002015478877781361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SUM(D42:D48)</f>
        <v>165688</v>
      </c>
      <c r="E41" s="32">
        <f t="shared" si="10"/>
        <v>16030</v>
      </c>
      <c r="F41" s="32">
        <f t="shared" si="10"/>
        <v>19002</v>
      </c>
      <c r="G41" s="32">
        <f t="shared" si="10"/>
        <v>24729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805912</v>
      </c>
      <c r="L41" s="32">
        <f t="shared" si="10"/>
        <v>0</v>
      </c>
      <c r="M41" s="32">
        <f t="shared" si="10"/>
        <v>0</v>
      </c>
      <c r="N41" s="32">
        <f t="shared" si="7"/>
        <v>1031361</v>
      </c>
      <c r="O41" s="45">
        <f t="shared" si="2"/>
        <v>83.14745243469848</v>
      </c>
      <c r="P41" s="10"/>
    </row>
    <row r="42" spans="1:16" ht="15">
      <c r="A42" s="12"/>
      <c r="B42" s="25">
        <v>361.1</v>
      </c>
      <c r="C42" s="20" t="s">
        <v>50</v>
      </c>
      <c r="D42" s="46">
        <v>136031</v>
      </c>
      <c r="E42" s="46">
        <v>16030</v>
      </c>
      <c r="F42" s="46">
        <v>19002</v>
      </c>
      <c r="G42" s="46">
        <v>24729</v>
      </c>
      <c r="H42" s="46">
        <v>0</v>
      </c>
      <c r="I42" s="46">
        <v>0</v>
      </c>
      <c r="J42" s="46">
        <v>0</v>
      </c>
      <c r="K42" s="46">
        <v>22</v>
      </c>
      <c r="L42" s="46">
        <v>0</v>
      </c>
      <c r="M42" s="46">
        <v>0</v>
      </c>
      <c r="N42" s="46">
        <f t="shared" si="7"/>
        <v>195814</v>
      </c>
      <c r="O42" s="47">
        <f t="shared" si="2"/>
        <v>15.786359238955177</v>
      </c>
      <c r="P42" s="9"/>
    </row>
    <row r="43" spans="1:16" ht="15">
      <c r="A43" s="12"/>
      <c r="B43" s="25">
        <v>361.2</v>
      </c>
      <c r="C43" s="20" t="s">
        <v>89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79090</v>
      </c>
      <c r="L43" s="46">
        <v>0</v>
      </c>
      <c r="M43" s="46">
        <v>0</v>
      </c>
      <c r="N43" s="46">
        <f aca="true" t="shared" si="11" ref="N43:N48">SUM(D43:M43)</f>
        <v>79090</v>
      </c>
      <c r="O43" s="47">
        <f t="shared" si="2"/>
        <v>6.3761689777491135</v>
      </c>
      <c r="P43" s="9"/>
    </row>
    <row r="44" spans="1:16" ht="15">
      <c r="A44" s="12"/>
      <c r="B44" s="25">
        <v>361.3</v>
      </c>
      <c r="C44" s="20" t="s">
        <v>73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428056</v>
      </c>
      <c r="L44" s="46">
        <v>0</v>
      </c>
      <c r="M44" s="46">
        <v>0</v>
      </c>
      <c r="N44" s="46">
        <f t="shared" si="11"/>
        <v>428056</v>
      </c>
      <c r="O44" s="47">
        <f t="shared" si="2"/>
        <v>34.50951306030313</v>
      </c>
      <c r="P44" s="9"/>
    </row>
    <row r="45" spans="1:16" ht="15">
      <c r="A45" s="12"/>
      <c r="B45" s="25">
        <v>364</v>
      </c>
      <c r="C45" s="20" t="s">
        <v>53</v>
      </c>
      <c r="D45" s="46">
        <v>19009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19009</v>
      </c>
      <c r="O45" s="47">
        <f t="shared" si="2"/>
        <v>1.5324895195098356</v>
      </c>
      <c r="P45" s="9"/>
    </row>
    <row r="46" spans="1:16" ht="15">
      <c r="A46" s="12"/>
      <c r="B46" s="25">
        <v>366</v>
      </c>
      <c r="C46" s="20" t="s">
        <v>54</v>
      </c>
      <c r="D46" s="46">
        <v>9298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9298</v>
      </c>
      <c r="O46" s="47">
        <f t="shared" si="2"/>
        <v>0.7495969042244437</v>
      </c>
      <c r="P46" s="9"/>
    </row>
    <row r="47" spans="1:16" ht="15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298744</v>
      </c>
      <c r="L47" s="46">
        <v>0</v>
      </c>
      <c r="M47" s="46">
        <v>0</v>
      </c>
      <c r="N47" s="46">
        <f t="shared" si="11"/>
        <v>298744</v>
      </c>
      <c r="O47" s="47">
        <f t="shared" si="2"/>
        <v>24.084488874556595</v>
      </c>
      <c r="P47" s="9"/>
    </row>
    <row r="48" spans="1:16" ht="15">
      <c r="A48" s="12"/>
      <c r="B48" s="25">
        <v>369.3</v>
      </c>
      <c r="C48" s="20" t="s">
        <v>80</v>
      </c>
      <c r="D48" s="46">
        <v>1350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1350</v>
      </c>
      <c r="O48" s="47">
        <f t="shared" si="2"/>
        <v>0.10883585940019348</v>
      </c>
      <c r="P48" s="9"/>
    </row>
    <row r="49" spans="1:16" ht="15.75">
      <c r="A49" s="29" t="s">
        <v>40</v>
      </c>
      <c r="B49" s="30"/>
      <c r="C49" s="31"/>
      <c r="D49" s="32">
        <f aca="true" t="shared" si="12" ref="D49:M49">SUM(D50:D50)</f>
        <v>4419</v>
      </c>
      <c r="E49" s="32">
        <f t="shared" si="12"/>
        <v>0</v>
      </c>
      <c r="F49" s="32">
        <f t="shared" si="12"/>
        <v>2347905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2352324</v>
      </c>
      <c r="O49" s="45">
        <f t="shared" si="2"/>
        <v>189.6423734279265</v>
      </c>
      <c r="P49" s="9"/>
    </row>
    <row r="50" spans="1:16" ht="15.75" thickBot="1">
      <c r="A50" s="12"/>
      <c r="B50" s="25">
        <v>381</v>
      </c>
      <c r="C50" s="20" t="s">
        <v>57</v>
      </c>
      <c r="D50" s="46">
        <v>4419</v>
      </c>
      <c r="E50" s="46">
        <v>0</v>
      </c>
      <c r="F50" s="46">
        <v>2347905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2352324</v>
      </c>
      <c r="O50" s="47">
        <f t="shared" si="2"/>
        <v>189.6423734279265</v>
      </c>
      <c r="P50" s="9"/>
    </row>
    <row r="51" spans="1:119" ht="16.5" thickBot="1">
      <c r="A51" s="14" t="s">
        <v>45</v>
      </c>
      <c r="B51" s="23"/>
      <c r="C51" s="22"/>
      <c r="D51" s="15">
        <f aca="true" t="shared" si="13" ref="D51:M51">SUM(D5,D11,D22,D32,D37,D41,D49)</f>
        <v>11564597</v>
      </c>
      <c r="E51" s="15">
        <f t="shared" si="13"/>
        <v>1057495</v>
      </c>
      <c r="F51" s="15">
        <f t="shared" si="13"/>
        <v>2366907</v>
      </c>
      <c r="G51" s="15">
        <f t="shared" si="13"/>
        <v>24729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805912</v>
      </c>
      <c r="L51" s="15">
        <f t="shared" si="13"/>
        <v>0</v>
      </c>
      <c r="M51" s="15">
        <f t="shared" si="13"/>
        <v>0</v>
      </c>
      <c r="N51" s="15">
        <f>SUM(D51:M51)</f>
        <v>15819640</v>
      </c>
      <c r="O51" s="38">
        <f t="shared" si="2"/>
        <v>1275.366010964205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90</v>
      </c>
      <c r="M53" s="48"/>
      <c r="N53" s="48"/>
      <c r="O53" s="43">
        <v>12404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6226427</v>
      </c>
      <c r="E5" s="27">
        <f t="shared" si="0"/>
        <v>1212311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7438738</v>
      </c>
      <c r="O5" s="33">
        <f aca="true" t="shared" si="2" ref="O5:O52">(N5/O$54)</f>
        <v>603.8426820358795</v>
      </c>
      <c r="P5" s="6"/>
    </row>
    <row r="6" spans="1:16" ht="15">
      <c r="A6" s="12"/>
      <c r="B6" s="25">
        <v>311</v>
      </c>
      <c r="C6" s="20" t="s">
        <v>2</v>
      </c>
      <c r="D6" s="46">
        <v>5550700</v>
      </c>
      <c r="E6" s="46">
        <v>1212311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6763011</v>
      </c>
      <c r="O6" s="47">
        <f t="shared" si="2"/>
        <v>548.99025894959</v>
      </c>
      <c r="P6" s="9"/>
    </row>
    <row r="7" spans="1:16" ht="15">
      <c r="A7" s="12"/>
      <c r="B7" s="25">
        <v>312.41</v>
      </c>
      <c r="C7" s="20" t="s">
        <v>10</v>
      </c>
      <c r="D7" s="46">
        <v>478046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478046</v>
      </c>
      <c r="O7" s="47">
        <f t="shared" si="2"/>
        <v>38.8055848689017</v>
      </c>
      <c r="P7" s="9"/>
    </row>
    <row r="8" spans="1:16" ht="15">
      <c r="A8" s="12"/>
      <c r="B8" s="25">
        <v>316</v>
      </c>
      <c r="C8" s="20" t="s">
        <v>11</v>
      </c>
      <c r="D8" s="46">
        <v>160081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160081</v>
      </c>
      <c r="O8" s="47">
        <f t="shared" si="2"/>
        <v>12.994642422274536</v>
      </c>
      <c r="P8" s="9"/>
    </row>
    <row r="9" spans="1:16" ht="15">
      <c r="A9" s="12"/>
      <c r="B9" s="25">
        <v>319</v>
      </c>
      <c r="C9" s="20" t="s">
        <v>12</v>
      </c>
      <c r="D9" s="46">
        <v>37600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37600</v>
      </c>
      <c r="O9" s="47">
        <f t="shared" si="2"/>
        <v>3.05219579511324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SUM(D11:D20)</f>
        <v>537933</v>
      </c>
      <c r="E10" s="32">
        <f t="shared" si="3"/>
        <v>2682852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3220785</v>
      </c>
      <c r="O10" s="45">
        <f t="shared" si="2"/>
        <v>261.44857537137756</v>
      </c>
      <c r="P10" s="10"/>
    </row>
    <row r="11" spans="1:16" ht="15">
      <c r="A11" s="12"/>
      <c r="B11" s="25">
        <v>322</v>
      </c>
      <c r="C11" s="20" t="s">
        <v>0</v>
      </c>
      <c r="D11" s="46">
        <v>228486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228486</v>
      </c>
      <c r="O11" s="47">
        <f t="shared" si="2"/>
        <v>18.547447033038395</v>
      </c>
      <c r="P11" s="9"/>
    </row>
    <row r="12" spans="1:16" ht="15">
      <c r="A12" s="12"/>
      <c r="B12" s="25">
        <v>323.1</v>
      </c>
      <c r="C12" s="20" t="s">
        <v>14</v>
      </c>
      <c r="D12" s="46">
        <v>0</v>
      </c>
      <c r="E12" s="46">
        <v>1574434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9">SUM(D12:M12)</f>
        <v>1574434</v>
      </c>
      <c r="O12" s="47">
        <f t="shared" si="2"/>
        <v>127.80534134264146</v>
      </c>
      <c r="P12" s="9"/>
    </row>
    <row r="13" spans="1:16" ht="15">
      <c r="A13" s="12"/>
      <c r="B13" s="25">
        <v>323.2</v>
      </c>
      <c r="C13" s="20" t="s">
        <v>15</v>
      </c>
      <c r="D13" s="46">
        <v>0</v>
      </c>
      <c r="E13" s="46">
        <v>1108418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1108418</v>
      </c>
      <c r="O13" s="47">
        <f t="shared" si="2"/>
        <v>89.97629677733582</v>
      </c>
      <c r="P13" s="9"/>
    </row>
    <row r="14" spans="1:16" ht="15">
      <c r="A14" s="12"/>
      <c r="B14" s="25">
        <v>323.4</v>
      </c>
      <c r="C14" s="20" t="s">
        <v>16</v>
      </c>
      <c r="D14" s="46">
        <v>159633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159633</v>
      </c>
      <c r="O14" s="47">
        <f t="shared" si="2"/>
        <v>12.958275834077442</v>
      </c>
      <c r="P14" s="9"/>
    </row>
    <row r="15" spans="1:16" ht="15">
      <c r="A15" s="12"/>
      <c r="B15" s="25">
        <v>323.7</v>
      </c>
      <c r="C15" s="20" t="s">
        <v>17</v>
      </c>
      <c r="D15" s="46">
        <v>34994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34994</v>
      </c>
      <c r="O15" s="47">
        <f t="shared" si="2"/>
        <v>2.8406526503774656</v>
      </c>
      <c r="P15" s="9"/>
    </row>
    <row r="16" spans="1:16" ht="15">
      <c r="A16" s="12"/>
      <c r="B16" s="25">
        <v>324.12</v>
      </c>
      <c r="C16" s="20" t="s">
        <v>18</v>
      </c>
      <c r="D16" s="46">
        <v>472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472</v>
      </c>
      <c r="O16" s="47">
        <f t="shared" si="2"/>
        <v>0.038314798279081096</v>
      </c>
      <c r="P16" s="9"/>
    </row>
    <row r="17" spans="1:16" ht="15">
      <c r="A17" s="12"/>
      <c r="B17" s="25">
        <v>324.22</v>
      </c>
      <c r="C17" s="20" t="s">
        <v>68</v>
      </c>
      <c r="D17" s="46">
        <v>24188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24188</v>
      </c>
      <c r="O17" s="47">
        <f t="shared" si="2"/>
        <v>1.9634710609627404</v>
      </c>
      <c r="P17" s="9"/>
    </row>
    <row r="18" spans="1:16" ht="15">
      <c r="A18" s="12"/>
      <c r="B18" s="25">
        <v>324.32</v>
      </c>
      <c r="C18" s="20" t="s">
        <v>19</v>
      </c>
      <c r="D18" s="46">
        <v>36413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36413</v>
      </c>
      <c r="O18" s="47">
        <f t="shared" si="2"/>
        <v>2.9558405714749574</v>
      </c>
      <c r="P18" s="9"/>
    </row>
    <row r="19" spans="1:16" ht="15">
      <c r="A19" s="12"/>
      <c r="B19" s="25">
        <v>324.62</v>
      </c>
      <c r="C19" s="20" t="s">
        <v>20</v>
      </c>
      <c r="D19" s="46">
        <v>10672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10672</v>
      </c>
      <c r="O19" s="47">
        <f t="shared" si="2"/>
        <v>0.8663040831236302</v>
      </c>
      <c r="P19" s="9"/>
    </row>
    <row r="20" spans="1:16" ht="15">
      <c r="A20" s="12"/>
      <c r="B20" s="25">
        <v>329</v>
      </c>
      <c r="C20" s="20" t="s">
        <v>22</v>
      </c>
      <c r="D20" s="46">
        <v>43075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43075</v>
      </c>
      <c r="O20" s="47">
        <f t="shared" si="2"/>
        <v>3.496631220066564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SUM(D22:D31)</f>
        <v>693824</v>
      </c>
      <c r="E21" s="32">
        <f t="shared" si="5"/>
        <v>876692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1570516</v>
      </c>
      <c r="O21" s="45">
        <f t="shared" si="2"/>
        <v>127.48729604675704</v>
      </c>
      <c r="P21" s="10"/>
    </row>
    <row r="22" spans="1:16" ht="15">
      <c r="A22" s="12"/>
      <c r="B22" s="25">
        <v>331.5</v>
      </c>
      <c r="C22" s="20" t="s">
        <v>24</v>
      </c>
      <c r="D22" s="46">
        <v>181996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181996</v>
      </c>
      <c r="O22" s="47">
        <f t="shared" si="2"/>
        <v>14.773601753389073</v>
      </c>
      <c r="P22" s="9"/>
    </row>
    <row r="23" spans="1:16" ht="15">
      <c r="A23" s="12"/>
      <c r="B23" s="25">
        <v>334.39</v>
      </c>
      <c r="C23" s="20" t="s">
        <v>25</v>
      </c>
      <c r="D23" s="46">
        <v>13637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13637</v>
      </c>
      <c r="O23" s="47">
        <f t="shared" si="2"/>
        <v>1.106989203669129</v>
      </c>
      <c r="P23" s="9"/>
    </row>
    <row r="24" spans="1:16" ht="15">
      <c r="A24" s="12"/>
      <c r="B24" s="25">
        <v>334.49</v>
      </c>
      <c r="C24" s="20" t="s">
        <v>26</v>
      </c>
      <c r="D24" s="46">
        <v>75701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75701</v>
      </c>
      <c r="O24" s="47">
        <f t="shared" si="2"/>
        <v>6.145060475687962</v>
      </c>
      <c r="P24" s="9"/>
    </row>
    <row r="25" spans="1:16" ht="15">
      <c r="A25" s="12"/>
      <c r="B25" s="25">
        <v>334.5</v>
      </c>
      <c r="C25" s="20" t="s">
        <v>77</v>
      </c>
      <c r="D25" s="46">
        <v>9993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9993</v>
      </c>
      <c r="O25" s="47">
        <f t="shared" si="2"/>
        <v>0.8111859728874097</v>
      </c>
      <c r="P25" s="9"/>
    </row>
    <row r="26" spans="1:16" ht="15">
      <c r="A26" s="12"/>
      <c r="B26" s="25">
        <v>335.12</v>
      </c>
      <c r="C26" s="20" t="s">
        <v>28</v>
      </c>
      <c r="D26" s="46">
        <v>265905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265905</v>
      </c>
      <c r="O26" s="47">
        <f t="shared" si="2"/>
        <v>21.58495007711665</v>
      </c>
      <c r="P26" s="9"/>
    </row>
    <row r="27" spans="1:16" ht="15">
      <c r="A27" s="12"/>
      <c r="B27" s="25">
        <v>335.14</v>
      </c>
      <c r="C27" s="20" t="s">
        <v>29</v>
      </c>
      <c r="D27" s="46">
        <v>1022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1022</v>
      </c>
      <c r="O27" s="47">
        <f t="shared" si="2"/>
        <v>0.08296127932462051</v>
      </c>
      <c r="P27" s="9"/>
    </row>
    <row r="28" spans="1:16" ht="15">
      <c r="A28" s="12"/>
      <c r="B28" s="25">
        <v>335.15</v>
      </c>
      <c r="C28" s="20" t="s">
        <v>30</v>
      </c>
      <c r="D28" s="46">
        <v>38790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38790</v>
      </c>
      <c r="O28" s="47">
        <f t="shared" si="2"/>
        <v>3.1487945450117705</v>
      </c>
      <c r="P28" s="9"/>
    </row>
    <row r="29" spans="1:16" ht="15">
      <c r="A29" s="12"/>
      <c r="B29" s="25">
        <v>335.18</v>
      </c>
      <c r="C29" s="20" t="s">
        <v>31</v>
      </c>
      <c r="D29" s="46">
        <v>0</v>
      </c>
      <c r="E29" s="46">
        <v>876692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876692</v>
      </c>
      <c r="O29" s="47">
        <f t="shared" si="2"/>
        <v>71.16584138322916</v>
      </c>
      <c r="P29" s="9"/>
    </row>
    <row r="30" spans="1:16" ht="15">
      <c r="A30" s="12"/>
      <c r="B30" s="25">
        <v>337.1</v>
      </c>
      <c r="C30" s="20" t="s">
        <v>78</v>
      </c>
      <c r="D30" s="46">
        <v>9000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9000</v>
      </c>
      <c r="O30" s="47">
        <f t="shared" si="2"/>
        <v>0.7305787807451903</v>
      </c>
      <c r="P30" s="9"/>
    </row>
    <row r="31" spans="1:16" ht="15">
      <c r="A31" s="12"/>
      <c r="B31" s="25">
        <v>338</v>
      </c>
      <c r="C31" s="20" t="s">
        <v>33</v>
      </c>
      <c r="D31" s="46">
        <v>97780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97780</v>
      </c>
      <c r="O31" s="47">
        <f t="shared" si="2"/>
        <v>7.937332575696079</v>
      </c>
      <c r="P31" s="9"/>
    </row>
    <row r="32" spans="1:16" ht="15.75">
      <c r="A32" s="29" t="s">
        <v>38</v>
      </c>
      <c r="B32" s="30"/>
      <c r="C32" s="31"/>
      <c r="D32" s="32">
        <f aca="true" t="shared" si="8" ref="D32:M32">SUM(D33:D36)</f>
        <v>333021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333021</v>
      </c>
      <c r="O32" s="45">
        <f t="shared" si="2"/>
        <v>27.033119571393783</v>
      </c>
      <c r="P32" s="10"/>
    </row>
    <row r="33" spans="1:16" ht="15">
      <c r="A33" s="12"/>
      <c r="B33" s="25">
        <v>341.9</v>
      </c>
      <c r="C33" s="20" t="s">
        <v>41</v>
      </c>
      <c r="D33" s="46">
        <v>65818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65818</v>
      </c>
      <c r="O33" s="47">
        <f t="shared" si="2"/>
        <v>5.34280379900966</v>
      </c>
      <c r="P33" s="9"/>
    </row>
    <row r="34" spans="1:16" ht="15">
      <c r="A34" s="12"/>
      <c r="B34" s="25">
        <v>347.1</v>
      </c>
      <c r="C34" s="20" t="s">
        <v>42</v>
      </c>
      <c r="D34" s="46">
        <v>16171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16171</v>
      </c>
      <c r="O34" s="47">
        <f t="shared" si="2"/>
        <v>1.3126877181589414</v>
      </c>
      <c r="P34" s="9"/>
    </row>
    <row r="35" spans="1:16" ht="15">
      <c r="A35" s="12"/>
      <c r="B35" s="25">
        <v>347.2</v>
      </c>
      <c r="C35" s="20" t="s">
        <v>43</v>
      </c>
      <c r="D35" s="46">
        <v>105249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105249</v>
      </c>
      <c r="O35" s="47">
        <f t="shared" si="2"/>
        <v>8.543631788294505</v>
      </c>
      <c r="P35" s="9"/>
    </row>
    <row r="36" spans="1:16" ht="15">
      <c r="A36" s="12"/>
      <c r="B36" s="25">
        <v>347.5</v>
      </c>
      <c r="C36" s="20" t="s">
        <v>44</v>
      </c>
      <c r="D36" s="46">
        <v>145783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145783</v>
      </c>
      <c r="O36" s="47">
        <f t="shared" si="2"/>
        <v>11.833996265930676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SUM(D38:D40)</f>
        <v>44928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44928</v>
      </c>
      <c r="O37" s="45">
        <f t="shared" si="2"/>
        <v>3.64704927347999</v>
      </c>
      <c r="P37" s="10"/>
    </row>
    <row r="38" spans="1:16" ht="15">
      <c r="A38" s="13"/>
      <c r="B38" s="39">
        <v>351.5</v>
      </c>
      <c r="C38" s="21" t="s">
        <v>79</v>
      </c>
      <c r="D38" s="46">
        <v>38256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38256</v>
      </c>
      <c r="O38" s="47">
        <f t="shared" si="2"/>
        <v>3.105446870687556</v>
      </c>
      <c r="P38" s="9"/>
    </row>
    <row r="39" spans="1:16" ht="15">
      <c r="A39" s="13"/>
      <c r="B39" s="39">
        <v>352</v>
      </c>
      <c r="C39" s="21" t="s">
        <v>48</v>
      </c>
      <c r="D39" s="46">
        <v>6322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6322</v>
      </c>
      <c r="O39" s="47">
        <f t="shared" si="2"/>
        <v>0.5131910057634548</v>
      </c>
      <c r="P39" s="9"/>
    </row>
    <row r="40" spans="1:16" ht="15">
      <c r="A40" s="13"/>
      <c r="B40" s="39">
        <v>354</v>
      </c>
      <c r="C40" s="21" t="s">
        <v>49</v>
      </c>
      <c r="D40" s="46">
        <v>350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350</v>
      </c>
      <c r="O40" s="47">
        <f t="shared" si="2"/>
        <v>0.028411397028979626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167668</v>
      </c>
      <c r="E41" s="32">
        <f t="shared" si="10"/>
        <v>27339</v>
      </c>
      <c r="F41" s="32">
        <f t="shared" si="10"/>
        <v>19267</v>
      </c>
      <c r="G41" s="32">
        <f t="shared" si="10"/>
        <v>44969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237970</v>
      </c>
      <c r="L41" s="32">
        <f t="shared" si="10"/>
        <v>0</v>
      </c>
      <c r="M41" s="32">
        <f t="shared" si="10"/>
        <v>0</v>
      </c>
      <c r="N41" s="32">
        <f t="shared" si="7"/>
        <v>497213</v>
      </c>
      <c r="O41" s="45">
        <f t="shared" si="2"/>
        <v>40.361474145628705</v>
      </c>
      <c r="P41" s="10"/>
    </row>
    <row r="42" spans="1:16" ht="15">
      <c r="A42" s="12"/>
      <c r="B42" s="25">
        <v>361.1</v>
      </c>
      <c r="C42" s="20" t="s">
        <v>50</v>
      </c>
      <c r="D42" s="46">
        <v>111837</v>
      </c>
      <c r="E42" s="46">
        <v>27339</v>
      </c>
      <c r="F42" s="46">
        <v>19267</v>
      </c>
      <c r="G42" s="46">
        <v>44969</v>
      </c>
      <c r="H42" s="46">
        <v>0</v>
      </c>
      <c r="I42" s="46">
        <v>0</v>
      </c>
      <c r="J42" s="46">
        <v>0</v>
      </c>
      <c r="K42" s="46">
        <v>18</v>
      </c>
      <c r="L42" s="46">
        <v>0</v>
      </c>
      <c r="M42" s="46">
        <v>0</v>
      </c>
      <c r="N42" s="46">
        <f t="shared" si="7"/>
        <v>203430</v>
      </c>
      <c r="O42" s="47">
        <f t="shared" si="2"/>
        <v>16.513515707443787</v>
      </c>
      <c r="P42" s="9"/>
    </row>
    <row r="43" spans="1:16" ht="15">
      <c r="A43" s="12"/>
      <c r="B43" s="25">
        <v>361.3</v>
      </c>
      <c r="C43" s="20" t="s">
        <v>73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-52717</v>
      </c>
      <c r="L43" s="46">
        <v>0</v>
      </c>
      <c r="M43" s="46">
        <v>0</v>
      </c>
      <c r="N43" s="46">
        <f aca="true" t="shared" si="11" ref="N43:N49">SUM(D43:M43)</f>
        <v>-52717</v>
      </c>
      <c r="O43" s="47">
        <f t="shared" si="2"/>
        <v>-4.279324620504911</v>
      </c>
      <c r="P43" s="9"/>
    </row>
    <row r="44" spans="1:16" ht="15">
      <c r="A44" s="12"/>
      <c r="B44" s="25">
        <v>362</v>
      </c>
      <c r="C44" s="20" t="s">
        <v>52</v>
      </c>
      <c r="D44" s="46">
        <v>646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646</v>
      </c>
      <c r="O44" s="47">
        <f t="shared" si="2"/>
        <v>0.052439321373488106</v>
      </c>
      <c r="P44" s="9"/>
    </row>
    <row r="45" spans="1:16" ht="15">
      <c r="A45" s="12"/>
      <c r="B45" s="25">
        <v>364</v>
      </c>
      <c r="C45" s="20" t="s">
        <v>53</v>
      </c>
      <c r="D45" s="46">
        <v>450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450</v>
      </c>
      <c r="O45" s="47">
        <f t="shared" si="2"/>
        <v>0.03652893903725952</v>
      </c>
      <c r="P45" s="9"/>
    </row>
    <row r="46" spans="1:16" ht="15">
      <c r="A46" s="12"/>
      <c r="B46" s="25">
        <v>366</v>
      </c>
      <c r="C46" s="20" t="s">
        <v>54</v>
      </c>
      <c r="D46" s="46">
        <v>46455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46455</v>
      </c>
      <c r="O46" s="47">
        <f t="shared" si="2"/>
        <v>3.7710041399464242</v>
      </c>
      <c r="P46" s="9"/>
    </row>
    <row r="47" spans="1:16" ht="15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290669</v>
      </c>
      <c r="L47" s="46">
        <v>0</v>
      </c>
      <c r="M47" s="46">
        <v>0</v>
      </c>
      <c r="N47" s="46">
        <f t="shared" si="11"/>
        <v>290669</v>
      </c>
      <c r="O47" s="47">
        <f t="shared" si="2"/>
        <v>23.595178180047082</v>
      </c>
      <c r="P47" s="9"/>
    </row>
    <row r="48" spans="1:16" ht="15">
      <c r="A48" s="12"/>
      <c r="B48" s="25">
        <v>369.3</v>
      </c>
      <c r="C48" s="20" t="s">
        <v>80</v>
      </c>
      <c r="D48" s="46">
        <v>6658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6658</v>
      </c>
      <c r="O48" s="47">
        <f t="shared" si="2"/>
        <v>0.5404659469112753</v>
      </c>
      <c r="P48" s="9"/>
    </row>
    <row r="49" spans="1:16" ht="15">
      <c r="A49" s="12"/>
      <c r="B49" s="25">
        <v>369.9</v>
      </c>
      <c r="C49" s="20" t="s">
        <v>56</v>
      </c>
      <c r="D49" s="46">
        <v>1622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1622</v>
      </c>
      <c r="O49" s="47">
        <f t="shared" si="2"/>
        <v>0.13166653137429987</v>
      </c>
      <c r="P49" s="9"/>
    </row>
    <row r="50" spans="1:16" ht="15.75">
      <c r="A50" s="29" t="s">
        <v>40</v>
      </c>
      <c r="B50" s="30"/>
      <c r="C50" s="31"/>
      <c r="D50" s="32">
        <f aca="true" t="shared" si="12" ref="D50:M50">SUM(D51:D51)</f>
        <v>2850000</v>
      </c>
      <c r="E50" s="32">
        <f t="shared" si="12"/>
        <v>0</v>
      </c>
      <c r="F50" s="32">
        <f t="shared" si="12"/>
        <v>4268394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7118394</v>
      </c>
      <c r="O50" s="45">
        <f t="shared" si="2"/>
        <v>577.8386232648754</v>
      </c>
      <c r="P50" s="9"/>
    </row>
    <row r="51" spans="1:16" ht="15.75" thickBot="1">
      <c r="A51" s="12"/>
      <c r="B51" s="25">
        <v>381</v>
      </c>
      <c r="C51" s="20" t="s">
        <v>57</v>
      </c>
      <c r="D51" s="46">
        <v>2850000</v>
      </c>
      <c r="E51" s="46">
        <v>0</v>
      </c>
      <c r="F51" s="46">
        <v>4268394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7118394</v>
      </c>
      <c r="O51" s="47">
        <f t="shared" si="2"/>
        <v>577.8386232648754</v>
      </c>
      <c r="P51" s="9"/>
    </row>
    <row r="52" spans="1:119" ht="16.5" thickBot="1">
      <c r="A52" s="14" t="s">
        <v>45</v>
      </c>
      <c r="B52" s="23"/>
      <c r="C52" s="22"/>
      <c r="D52" s="15">
        <f aca="true" t="shared" si="13" ref="D52:M52">SUM(D5,D10,D21,D32,D37,D41,D50)</f>
        <v>10853801</v>
      </c>
      <c r="E52" s="15">
        <f t="shared" si="13"/>
        <v>4799194</v>
      </c>
      <c r="F52" s="15">
        <f t="shared" si="13"/>
        <v>4287661</v>
      </c>
      <c r="G52" s="15">
        <f t="shared" si="13"/>
        <v>44969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237970</v>
      </c>
      <c r="L52" s="15">
        <f t="shared" si="13"/>
        <v>0</v>
      </c>
      <c r="M52" s="15">
        <f t="shared" si="13"/>
        <v>0</v>
      </c>
      <c r="N52" s="15">
        <f>SUM(D52:M52)</f>
        <v>20223595</v>
      </c>
      <c r="O52" s="38">
        <f t="shared" si="2"/>
        <v>1641.658819709392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81</v>
      </c>
      <c r="M54" s="48"/>
      <c r="N54" s="48"/>
      <c r="O54" s="43">
        <v>12319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SUM(D6:D9)</f>
        <v>7183707</v>
      </c>
      <c r="E5" s="27">
        <f aca="true" t="shared" si="0" ref="E5:M5">SUM(E6:E9)</f>
        <v>1602729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8786436</v>
      </c>
      <c r="O5" s="33">
        <f aca="true" t="shared" si="2" ref="O5:O36">(N5/O$56)</f>
        <v>714.0541243396993</v>
      </c>
      <c r="P5" s="6"/>
    </row>
    <row r="6" spans="1:16" ht="15">
      <c r="A6" s="12"/>
      <c r="B6" s="25">
        <v>311</v>
      </c>
      <c r="C6" s="20" t="s">
        <v>2</v>
      </c>
      <c r="D6" s="46">
        <v>6501387</v>
      </c>
      <c r="E6" s="46">
        <v>1602729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8104116</v>
      </c>
      <c r="O6" s="47">
        <f t="shared" si="2"/>
        <v>658.603494514425</v>
      </c>
      <c r="P6" s="9"/>
    </row>
    <row r="7" spans="1:16" ht="15">
      <c r="A7" s="12"/>
      <c r="B7" s="25">
        <v>312.41</v>
      </c>
      <c r="C7" s="20" t="s">
        <v>10</v>
      </c>
      <c r="D7" s="46">
        <v>492473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492473</v>
      </c>
      <c r="O7" s="47">
        <f t="shared" si="2"/>
        <v>40.022186103210075</v>
      </c>
      <c r="P7" s="9"/>
    </row>
    <row r="8" spans="1:16" ht="15">
      <c r="A8" s="12"/>
      <c r="B8" s="25">
        <v>316</v>
      </c>
      <c r="C8" s="20" t="s">
        <v>11</v>
      </c>
      <c r="D8" s="46">
        <v>158209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158209</v>
      </c>
      <c r="O8" s="47">
        <f t="shared" si="2"/>
        <v>12.857293783015034</v>
      </c>
      <c r="P8" s="9"/>
    </row>
    <row r="9" spans="1:16" ht="15">
      <c r="A9" s="12"/>
      <c r="B9" s="25">
        <v>319</v>
      </c>
      <c r="C9" s="20" t="s">
        <v>12</v>
      </c>
      <c r="D9" s="46">
        <v>31638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31638</v>
      </c>
      <c r="O9" s="47">
        <f t="shared" si="2"/>
        <v>2.571149939049167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SUM(D11:D21)</f>
        <v>512153</v>
      </c>
      <c r="E10" s="32">
        <f t="shared" si="3"/>
        <v>2725174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3237327</v>
      </c>
      <c r="O10" s="45">
        <f t="shared" si="2"/>
        <v>263.09036976838684</v>
      </c>
      <c r="P10" s="10"/>
    </row>
    <row r="11" spans="1:16" ht="15">
      <c r="A11" s="12"/>
      <c r="B11" s="25">
        <v>322</v>
      </c>
      <c r="C11" s="20" t="s">
        <v>0</v>
      </c>
      <c r="D11" s="46">
        <v>155283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155283</v>
      </c>
      <c r="O11" s="47">
        <f t="shared" si="2"/>
        <v>12.619504266558309</v>
      </c>
      <c r="P11" s="9"/>
    </row>
    <row r="12" spans="1:16" ht="15">
      <c r="A12" s="12"/>
      <c r="B12" s="25">
        <v>323.1</v>
      </c>
      <c r="C12" s="20" t="s">
        <v>14</v>
      </c>
      <c r="D12" s="46">
        <v>0</v>
      </c>
      <c r="E12" s="46">
        <v>1602758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0">SUM(D12:M12)</f>
        <v>1602758</v>
      </c>
      <c r="O12" s="47">
        <f t="shared" si="2"/>
        <v>130.2525802519301</v>
      </c>
      <c r="P12" s="9"/>
    </row>
    <row r="13" spans="1:16" ht="15">
      <c r="A13" s="12"/>
      <c r="B13" s="25">
        <v>323.2</v>
      </c>
      <c r="C13" s="20" t="s">
        <v>15</v>
      </c>
      <c r="D13" s="46">
        <v>0</v>
      </c>
      <c r="E13" s="46">
        <v>1122416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1122416</v>
      </c>
      <c r="O13" s="47">
        <f t="shared" si="2"/>
        <v>91.21625355546526</v>
      </c>
      <c r="P13" s="9"/>
    </row>
    <row r="14" spans="1:16" ht="15">
      <c r="A14" s="12"/>
      <c r="B14" s="25">
        <v>323.4</v>
      </c>
      <c r="C14" s="20" t="s">
        <v>16</v>
      </c>
      <c r="D14" s="46">
        <v>170156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170156</v>
      </c>
      <c r="O14" s="47">
        <f t="shared" si="2"/>
        <v>13.828199918732222</v>
      </c>
      <c r="P14" s="9"/>
    </row>
    <row r="15" spans="1:16" ht="15">
      <c r="A15" s="12"/>
      <c r="B15" s="25">
        <v>323.7</v>
      </c>
      <c r="C15" s="20" t="s">
        <v>17</v>
      </c>
      <c r="D15" s="46">
        <v>31699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31699</v>
      </c>
      <c r="O15" s="47">
        <f t="shared" si="2"/>
        <v>2.5761072734660706</v>
      </c>
      <c r="P15" s="9"/>
    </row>
    <row r="16" spans="1:16" ht="15">
      <c r="A16" s="12"/>
      <c r="B16" s="25">
        <v>324.12</v>
      </c>
      <c r="C16" s="20" t="s">
        <v>18</v>
      </c>
      <c r="D16" s="46">
        <v>1061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1061</v>
      </c>
      <c r="O16" s="47">
        <f t="shared" si="2"/>
        <v>0.08622511174319382</v>
      </c>
      <c r="P16" s="9"/>
    </row>
    <row r="17" spans="1:16" ht="15">
      <c r="A17" s="12"/>
      <c r="B17" s="25">
        <v>324.22</v>
      </c>
      <c r="C17" s="20" t="s">
        <v>68</v>
      </c>
      <c r="D17" s="46">
        <v>12385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12385</v>
      </c>
      <c r="O17" s="47">
        <f t="shared" si="2"/>
        <v>1.0065014221861033</v>
      </c>
      <c r="P17" s="9"/>
    </row>
    <row r="18" spans="1:16" ht="15">
      <c r="A18" s="12"/>
      <c r="B18" s="25">
        <v>324.32</v>
      </c>
      <c r="C18" s="20" t="s">
        <v>19</v>
      </c>
      <c r="D18" s="46">
        <v>47441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47441</v>
      </c>
      <c r="O18" s="47">
        <f t="shared" si="2"/>
        <v>3.8554246241365298</v>
      </c>
      <c r="P18" s="9"/>
    </row>
    <row r="19" spans="1:16" ht="15">
      <c r="A19" s="12"/>
      <c r="B19" s="25">
        <v>324.62</v>
      </c>
      <c r="C19" s="20" t="s">
        <v>20</v>
      </c>
      <c r="D19" s="46">
        <v>10502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10502</v>
      </c>
      <c r="O19" s="47">
        <f t="shared" si="2"/>
        <v>0.8534741974806989</v>
      </c>
      <c r="P19" s="9"/>
    </row>
    <row r="20" spans="1:16" ht="15">
      <c r="A20" s="12"/>
      <c r="B20" s="25">
        <v>325.1</v>
      </c>
      <c r="C20" s="20" t="s">
        <v>21</v>
      </c>
      <c r="D20" s="46">
        <v>7140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7140</v>
      </c>
      <c r="O20" s="47">
        <f t="shared" si="2"/>
        <v>0.5802519301097115</v>
      </c>
      <c r="P20" s="9"/>
    </row>
    <row r="21" spans="1:16" ht="15">
      <c r="A21" s="12"/>
      <c r="B21" s="25">
        <v>329</v>
      </c>
      <c r="C21" s="20" t="s">
        <v>22</v>
      </c>
      <c r="D21" s="46">
        <v>76486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76486</v>
      </c>
      <c r="O21" s="47">
        <f t="shared" si="2"/>
        <v>6.215847216578626</v>
      </c>
      <c r="P21" s="9"/>
    </row>
    <row r="22" spans="1:16" ht="15.75">
      <c r="A22" s="29" t="s">
        <v>23</v>
      </c>
      <c r="B22" s="30"/>
      <c r="C22" s="31"/>
      <c r="D22" s="32">
        <f aca="true" t="shared" si="6" ref="D22:M22">SUM(D23:D33)</f>
        <v>3814922</v>
      </c>
      <c r="E22" s="32">
        <f t="shared" si="6"/>
        <v>793625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4608547</v>
      </c>
      <c r="O22" s="45">
        <f t="shared" si="2"/>
        <v>374.5263713937424</v>
      </c>
      <c r="P22" s="10"/>
    </row>
    <row r="23" spans="1:16" ht="15">
      <c r="A23" s="12"/>
      <c r="B23" s="25">
        <v>331.2</v>
      </c>
      <c r="C23" s="20" t="s">
        <v>69</v>
      </c>
      <c r="D23" s="46">
        <v>74944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74944</v>
      </c>
      <c r="O23" s="47">
        <f t="shared" si="2"/>
        <v>6.090532303941488</v>
      </c>
      <c r="P23" s="9"/>
    </row>
    <row r="24" spans="1:16" ht="15">
      <c r="A24" s="12"/>
      <c r="B24" s="25">
        <v>331.49</v>
      </c>
      <c r="C24" s="20" t="s">
        <v>70</v>
      </c>
      <c r="D24" s="46">
        <v>760955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760955</v>
      </c>
      <c r="O24" s="47">
        <f t="shared" si="2"/>
        <v>61.8411214953271</v>
      </c>
      <c r="P24" s="9"/>
    </row>
    <row r="25" spans="1:16" ht="15">
      <c r="A25" s="12"/>
      <c r="B25" s="25">
        <v>331.5</v>
      </c>
      <c r="C25" s="20" t="s">
        <v>24</v>
      </c>
      <c r="D25" s="46">
        <v>387918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387918</v>
      </c>
      <c r="O25" s="47">
        <f t="shared" si="2"/>
        <v>31.525233644859814</v>
      </c>
      <c r="P25" s="9"/>
    </row>
    <row r="26" spans="1:16" ht="15">
      <c r="A26" s="12"/>
      <c r="B26" s="25">
        <v>334.1</v>
      </c>
      <c r="C26" s="20" t="s">
        <v>71</v>
      </c>
      <c r="D26" s="46">
        <v>2007908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2007908</v>
      </c>
      <c r="O26" s="47">
        <f t="shared" si="2"/>
        <v>163.17822023567655</v>
      </c>
      <c r="P26" s="9"/>
    </row>
    <row r="27" spans="1:16" ht="15">
      <c r="A27" s="12"/>
      <c r="B27" s="25">
        <v>334.39</v>
      </c>
      <c r="C27" s="20" t="s">
        <v>25</v>
      </c>
      <c r="D27" s="46">
        <v>80070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2">SUM(D27:M27)</f>
        <v>80070</v>
      </c>
      <c r="O27" s="47">
        <f t="shared" si="2"/>
        <v>6.507110930516051</v>
      </c>
      <c r="P27" s="9"/>
    </row>
    <row r="28" spans="1:16" ht="15">
      <c r="A28" s="12"/>
      <c r="B28" s="25">
        <v>334.49</v>
      </c>
      <c r="C28" s="20" t="s">
        <v>26</v>
      </c>
      <c r="D28" s="46">
        <v>75026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75026</v>
      </c>
      <c r="O28" s="47">
        <f t="shared" si="2"/>
        <v>6.097196261682243</v>
      </c>
      <c r="P28" s="9"/>
    </row>
    <row r="29" spans="1:16" ht="15">
      <c r="A29" s="12"/>
      <c r="B29" s="25">
        <v>335.12</v>
      </c>
      <c r="C29" s="20" t="s">
        <v>28</v>
      </c>
      <c r="D29" s="46">
        <v>263306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263306</v>
      </c>
      <c r="O29" s="47">
        <f t="shared" si="2"/>
        <v>21.398293376676147</v>
      </c>
      <c r="P29" s="9"/>
    </row>
    <row r="30" spans="1:16" ht="15">
      <c r="A30" s="12"/>
      <c r="B30" s="25">
        <v>335.14</v>
      </c>
      <c r="C30" s="20" t="s">
        <v>29</v>
      </c>
      <c r="D30" s="46">
        <v>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752</v>
      </c>
      <c r="O30" s="47">
        <f t="shared" si="2"/>
        <v>0.061113368549370176</v>
      </c>
      <c r="P30" s="9"/>
    </row>
    <row r="31" spans="1:16" ht="15">
      <c r="A31" s="12"/>
      <c r="B31" s="25">
        <v>335.15</v>
      </c>
      <c r="C31" s="20" t="s">
        <v>30</v>
      </c>
      <c r="D31" s="46">
        <v>42047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42047</v>
      </c>
      <c r="O31" s="47">
        <f t="shared" si="2"/>
        <v>3.417066233238521</v>
      </c>
      <c r="P31" s="9"/>
    </row>
    <row r="32" spans="1:16" ht="15">
      <c r="A32" s="12"/>
      <c r="B32" s="25">
        <v>335.18</v>
      </c>
      <c r="C32" s="20" t="s">
        <v>31</v>
      </c>
      <c r="D32" s="46">
        <v>0</v>
      </c>
      <c r="E32" s="46">
        <v>793625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793625</v>
      </c>
      <c r="O32" s="47">
        <f t="shared" si="2"/>
        <v>64.496139780577</v>
      </c>
      <c r="P32" s="9"/>
    </row>
    <row r="33" spans="1:16" ht="15">
      <c r="A33" s="12"/>
      <c r="B33" s="25">
        <v>338</v>
      </c>
      <c r="C33" s="20" t="s">
        <v>33</v>
      </c>
      <c r="D33" s="46">
        <v>121996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5">SUM(D33:M33)</f>
        <v>121996</v>
      </c>
      <c r="O33" s="47">
        <f t="shared" si="2"/>
        <v>9.91434376269809</v>
      </c>
      <c r="P33" s="9"/>
    </row>
    <row r="34" spans="1:16" ht="15.75">
      <c r="A34" s="29" t="s">
        <v>38</v>
      </c>
      <c r="B34" s="30"/>
      <c r="C34" s="31"/>
      <c r="D34" s="32">
        <f aca="true" t="shared" si="9" ref="D34:M34">SUM(D35:D38)</f>
        <v>1722127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1722127</v>
      </c>
      <c r="O34" s="45">
        <f t="shared" si="2"/>
        <v>139.95343356359203</v>
      </c>
      <c r="P34" s="10"/>
    </row>
    <row r="35" spans="1:16" ht="15">
      <c r="A35" s="12"/>
      <c r="B35" s="25">
        <v>341.9</v>
      </c>
      <c r="C35" s="20" t="s">
        <v>41</v>
      </c>
      <c r="D35" s="46">
        <v>1469664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1469664</v>
      </c>
      <c r="O35" s="47">
        <f t="shared" si="2"/>
        <v>119.43632669646485</v>
      </c>
      <c r="P35" s="9"/>
    </row>
    <row r="36" spans="1:16" ht="15">
      <c r="A36" s="12"/>
      <c r="B36" s="25">
        <v>347.1</v>
      </c>
      <c r="C36" s="20" t="s">
        <v>42</v>
      </c>
      <c r="D36" s="46">
        <v>16752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16752</v>
      </c>
      <c r="O36" s="47">
        <f t="shared" si="2"/>
        <v>1.3613978057700122</v>
      </c>
      <c r="P36" s="9"/>
    </row>
    <row r="37" spans="1:16" ht="15">
      <c r="A37" s="12"/>
      <c r="B37" s="25">
        <v>347.2</v>
      </c>
      <c r="C37" s="20" t="s">
        <v>43</v>
      </c>
      <c r="D37" s="46">
        <v>100333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100333</v>
      </c>
      <c r="O37" s="47">
        <f aca="true" t="shared" si="10" ref="O37:O54">(N37/O$56)</f>
        <v>8.153839902478667</v>
      </c>
      <c r="P37" s="9"/>
    </row>
    <row r="38" spans="1:16" ht="15">
      <c r="A38" s="12"/>
      <c r="B38" s="25">
        <v>347.5</v>
      </c>
      <c r="C38" s="20" t="s">
        <v>44</v>
      </c>
      <c r="D38" s="46">
        <v>135378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135378</v>
      </c>
      <c r="O38" s="47">
        <f t="shared" si="10"/>
        <v>11.001869158878504</v>
      </c>
      <c r="P38" s="9"/>
    </row>
    <row r="39" spans="1:16" ht="15.75">
      <c r="A39" s="29" t="s">
        <v>39</v>
      </c>
      <c r="B39" s="30"/>
      <c r="C39" s="31"/>
      <c r="D39" s="32">
        <f aca="true" t="shared" si="11" ref="D39:M39">SUM(D40:D43)</f>
        <v>99098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8"/>
        <v>99098</v>
      </c>
      <c r="O39" s="45">
        <f t="shared" si="10"/>
        <v>8.053474197480698</v>
      </c>
      <c r="P39" s="10"/>
    </row>
    <row r="40" spans="1:16" ht="15">
      <c r="A40" s="13"/>
      <c r="B40" s="39">
        <v>351.1</v>
      </c>
      <c r="C40" s="21" t="s">
        <v>47</v>
      </c>
      <c r="D40" s="46">
        <v>59707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59707</v>
      </c>
      <c r="O40" s="47">
        <f t="shared" si="10"/>
        <v>4.852255180820805</v>
      </c>
      <c r="P40" s="9"/>
    </row>
    <row r="41" spans="1:16" ht="15">
      <c r="A41" s="13"/>
      <c r="B41" s="39">
        <v>352</v>
      </c>
      <c r="C41" s="21" t="s">
        <v>48</v>
      </c>
      <c r="D41" s="46">
        <v>6071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6071</v>
      </c>
      <c r="O41" s="47">
        <f t="shared" si="10"/>
        <v>0.49337667614790737</v>
      </c>
      <c r="P41" s="9"/>
    </row>
    <row r="42" spans="1:16" ht="15">
      <c r="A42" s="13"/>
      <c r="B42" s="39">
        <v>354</v>
      </c>
      <c r="C42" s="21" t="s">
        <v>49</v>
      </c>
      <c r="D42" s="46">
        <v>24450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24450</v>
      </c>
      <c r="O42" s="47">
        <f t="shared" si="10"/>
        <v>1.9869971556277937</v>
      </c>
      <c r="P42" s="9"/>
    </row>
    <row r="43" spans="1:16" ht="15">
      <c r="A43" s="13"/>
      <c r="B43" s="39">
        <v>359</v>
      </c>
      <c r="C43" s="21" t="s">
        <v>72</v>
      </c>
      <c r="D43" s="46">
        <v>8870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8870</v>
      </c>
      <c r="O43" s="47">
        <f t="shared" si="10"/>
        <v>0.7208451848841935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SUM(D45:D51)</f>
        <v>288703</v>
      </c>
      <c r="E44" s="32">
        <f t="shared" si="12"/>
        <v>41175</v>
      </c>
      <c r="F44" s="32">
        <f t="shared" si="12"/>
        <v>54043</v>
      </c>
      <c r="G44" s="32">
        <f t="shared" si="12"/>
        <v>118885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531120</v>
      </c>
      <c r="L44" s="32">
        <f t="shared" si="12"/>
        <v>0</v>
      </c>
      <c r="M44" s="32">
        <f t="shared" si="12"/>
        <v>0</v>
      </c>
      <c r="N44" s="32">
        <f t="shared" si="8"/>
        <v>1033926</v>
      </c>
      <c r="O44" s="45">
        <f t="shared" si="10"/>
        <v>84.02486793986185</v>
      </c>
      <c r="P44" s="10"/>
    </row>
    <row r="45" spans="1:16" ht="15">
      <c r="A45" s="12"/>
      <c r="B45" s="25">
        <v>361.1</v>
      </c>
      <c r="C45" s="20" t="s">
        <v>50</v>
      </c>
      <c r="D45" s="46">
        <v>181548</v>
      </c>
      <c r="E45" s="46">
        <v>41175</v>
      </c>
      <c r="F45" s="46">
        <v>54043</v>
      </c>
      <c r="G45" s="46">
        <v>118885</v>
      </c>
      <c r="H45" s="46">
        <v>0</v>
      </c>
      <c r="I45" s="46">
        <v>0</v>
      </c>
      <c r="J45" s="46">
        <v>0</v>
      </c>
      <c r="K45" s="46">
        <v>20</v>
      </c>
      <c r="L45" s="46">
        <v>0</v>
      </c>
      <c r="M45" s="46">
        <v>0</v>
      </c>
      <c r="N45" s="46">
        <f t="shared" si="8"/>
        <v>395671</v>
      </c>
      <c r="O45" s="47">
        <f t="shared" si="10"/>
        <v>32.15530272247054</v>
      </c>
      <c r="P45" s="9"/>
    </row>
    <row r="46" spans="1:16" ht="15">
      <c r="A46" s="12"/>
      <c r="B46" s="25">
        <v>361.3</v>
      </c>
      <c r="C46" s="20" t="s">
        <v>73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224518</v>
      </c>
      <c r="L46" s="46">
        <v>0</v>
      </c>
      <c r="M46" s="46">
        <v>0</v>
      </c>
      <c r="N46" s="46">
        <f aca="true" t="shared" si="13" ref="N46:N51">SUM(D46:M46)</f>
        <v>224518</v>
      </c>
      <c r="O46" s="47">
        <f t="shared" si="10"/>
        <v>18.246078829744008</v>
      </c>
      <c r="P46" s="9"/>
    </row>
    <row r="47" spans="1:16" ht="15">
      <c r="A47" s="12"/>
      <c r="B47" s="25">
        <v>362</v>
      </c>
      <c r="C47" s="20" t="s">
        <v>52</v>
      </c>
      <c r="D47" s="46">
        <v>31262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31262</v>
      </c>
      <c r="O47" s="47">
        <f t="shared" si="10"/>
        <v>2.540593254774482</v>
      </c>
      <c r="P47" s="9"/>
    </row>
    <row r="48" spans="1:16" ht="15">
      <c r="A48" s="12"/>
      <c r="B48" s="25">
        <v>364</v>
      </c>
      <c r="C48" s="20" t="s">
        <v>53</v>
      </c>
      <c r="D48" s="46">
        <v>5539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5539</v>
      </c>
      <c r="O48" s="47">
        <f t="shared" si="10"/>
        <v>0.450142218610321</v>
      </c>
      <c r="P48" s="9"/>
    </row>
    <row r="49" spans="1:16" ht="15">
      <c r="A49" s="12"/>
      <c r="B49" s="25">
        <v>366</v>
      </c>
      <c r="C49" s="20" t="s">
        <v>54</v>
      </c>
      <c r="D49" s="46">
        <v>10251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10251</v>
      </c>
      <c r="O49" s="47">
        <f t="shared" si="10"/>
        <v>0.8330759853718</v>
      </c>
      <c r="P49" s="9"/>
    </row>
    <row r="50" spans="1:16" ht="15">
      <c r="A50" s="12"/>
      <c r="B50" s="25">
        <v>368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306582</v>
      </c>
      <c r="L50" s="46">
        <v>0</v>
      </c>
      <c r="M50" s="46">
        <v>0</v>
      </c>
      <c r="N50" s="46">
        <f t="shared" si="13"/>
        <v>306582</v>
      </c>
      <c r="O50" s="47">
        <f t="shared" si="10"/>
        <v>24.91523770824868</v>
      </c>
      <c r="P50" s="9"/>
    </row>
    <row r="51" spans="1:16" ht="15">
      <c r="A51" s="12"/>
      <c r="B51" s="25">
        <v>369.9</v>
      </c>
      <c r="C51" s="20" t="s">
        <v>56</v>
      </c>
      <c r="D51" s="46">
        <v>60103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60103</v>
      </c>
      <c r="O51" s="47">
        <f t="shared" si="10"/>
        <v>4.884437220642015</v>
      </c>
      <c r="P51" s="9"/>
    </row>
    <row r="52" spans="1:16" ht="15.75">
      <c r="A52" s="29" t="s">
        <v>40</v>
      </c>
      <c r="B52" s="30"/>
      <c r="C52" s="31"/>
      <c r="D52" s="32">
        <f aca="true" t="shared" si="14" ref="D52:M52">SUM(D53:D53)</f>
        <v>3586884</v>
      </c>
      <c r="E52" s="32">
        <f t="shared" si="14"/>
        <v>141713</v>
      </c>
      <c r="F52" s="32">
        <f t="shared" si="14"/>
        <v>1741146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5469743</v>
      </c>
      <c r="O52" s="45">
        <f t="shared" si="10"/>
        <v>444.51385615603414</v>
      </c>
      <c r="P52" s="9"/>
    </row>
    <row r="53" spans="1:16" ht="15.75" thickBot="1">
      <c r="A53" s="12"/>
      <c r="B53" s="25">
        <v>381</v>
      </c>
      <c r="C53" s="20" t="s">
        <v>57</v>
      </c>
      <c r="D53" s="46">
        <v>3586884</v>
      </c>
      <c r="E53" s="46">
        <v>141713</v>
      </c>
      <c r="F53" s="46">
        <v>1741146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5469743</v>
      </c>
      <c r="O53" s="47">
        <f t="shared" si="10"/>
        <v>444.51385615603414</v>
      </c>
      <c r="P53" s="9"/>
    </row>
    <row r="54" spans="1:119" ht="16.5" thickBot="1">
      <c r="A54" s="14" t="s">
        <v>45</v>
      </c>
      <c r="B54" s="23"/>
      <c r="C54" s="22"/>
      <c r="D54" s="15">
        <f aca="true" t="shared" si="15" ref="D54:M54">SUM(D5,D10,D22,D34,D39,D44,D52)</f>
        <v>17207594</v>
      </c>
      <c r="E54" s="15">
        <f t="shared" si="15"/>
        <v>5304416</v>
      </c>
      <c r="F54" s="15">
        <f t="shared" si="15"/>
        <v>1795189</v>
      </c>
      <c r="G54" s="15">
        <f t="shared" si="15"/>
        <v>118885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531120</v>
      </c>
      <c r="L54" s="15">
        <f t="shared" si="15"/>
        <v>0</v>
      </c>
      <c r="M54" s="15">
        <f t="shared" si="15"/>
        <v>0</v>
      </c>
      <c r="N54" s="15">
        <f>SUM(D54:M54)</f>
        <v>24957204</v>
      </c>
      <c r="O54" s="38">
        <f t="shared" si="10"/>
        <v>2028.2164973587971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74</v>
      </c>
      <c r="M56" s="48"/>
      <c r="N56" s="48"/>
      <c r="O56" s="43">
        <v>12305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SUM(D6:D9)</f>
        <v>7939474</v>
      </c>
      <c r="E5" s="27">
        <f aca="true" t="shared" si="0" ref="E5:M5">SUM(E6:E9)</f>
        <v>1741451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9680925</v>
      </c>
      <c r="O5" s="33">
        <f aca="true" t="shared" si="2" ref="O5:O52">(N5/O$54)</f>
        <v>790.989868453305</v>
      </c>
      <c r="P5" s="6"/>
    </row>
    <row r="6" spans="1:16" ht="15">
      <c r="A6" s="12"/>
      <c r="B6" s="25">
        <v>311</v>
      </c>
      <c r="C6" s="20" t="s">
        <v>2</v>
      </c>
      <c r="D6" s="46">
        <v>7265072</v>
      </c>
      <c r="E6" s="46">
        <v>1741451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9006523</v>
      </c>
      <c r="O6" s="47">
        <f t="shared" si="2"/>
        <v>735.8871639839856</v>
      </c>
      <c r="P6" s="9"/>
    </row>
    <row r="7" spans="1:16" ht="15">
      <c r="A7" s="12"/>
      <c r="B7" s="25">
        <v>312.41</v>
      </c>
      <c r="C7" s="20" t="s">
        <v>10</v>
      </c>
      <c r="D7" s="46">
        <v>467067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467067</v>
      </c>
      <c r="O7" s="47">
        <f t="shared" si="2"/>
        <v>38.162186453141594</v>
      </c>
      <c r="P7" s="9"/>
    </row>
    <row r="8" spans="1:16" ht="15">
      <c r="A8" s="12"/>
      <c r="B8" s="25">
        <v>316</v>
      </c>
      <c r="C8" s="20" t="s">
        <v>11</v>
      </c>
      <c r="D8" s="46">
        <v>164173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164173</v>
      </c>
      <c r="O8" s="47">
        <f t="shared" si="2"/>
        <v>13.41392270610344</v>
      </c>
      <c r="P8" s="9"/>
    </row>
    <row r="9" spans="1:16" ht="15">
      <c r="A9" s="12"/>
      <c r="B9" s="25">
        <v>319</v>
      </c>
      <c r="C9" s="20" t="s">
        <v>12</v>
      </c>
      <c r="D9" s="46">
        <v>43162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43162</v>
      </c>
      <c r="O9" s="47">
        <f t="shared" si="2"/>
        <v>3.5265953100743523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SUM(D11:D20)</f>
        <v>706483</v>
      </c>
      <c r="E10" s="32">
        <f t="shared" si="3"/>
        <v>2783889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3490372</v>
      </c>
      <c r="O10" s="45">
        <f t="shared" si="2"/>
        <v>285.1844104910532</v>
      </c>
      <c r="P10" s="10"/>
    </row>
    <row r="11" spans="1:16" ht="15">
      <c r="A11" s="12"/>
      <c r="B11" s="25">
        <v>322</v>
      </c>
      <c r="C11" s="20" t="s">
        <v>0</v>
      </c>
      <c r="D11" s="46">
        <v>220348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220348</v>
      </c>
      <c r="O11" s="47">
        <f t="shared" si="2"/>
        <v>18.003758476999757</v>
      </c>
      <c r="P11" s="9"/>
    </row>
    <row r="12" spans="1:16" ht="15">
      <c r="A12" s="12"/>
      <c r="B12" s="25">
        <v>323.1</v>
      </c>
      <c r="C12" s="20" t="s">
        <v>14</v>
      </c>
      <c r="D12" s="46">
        <v>0</v>
      </c>
      <c r="E12" s="46">
        <v>1482122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0">SUM(D12:M12)</f>
        <v>1482122</v>
      </c>
      <c r="O12" s="47">
        <f t="shared" si="2"/>
        <v>121.09829234414576</v>
      </c>
      <c r="P12" s="9"/>
    </row>
    <row r="13" spans="1:16" ht="15">
      <c r="A13" s="12"/>
      <c r="B13" s="25">
        <v>323.2</v>
      </c>
      <c r="C13" s="20" t="s">
        <v>15</v>
      </c>
      <c r="D13" s="46">
        <v>0</v>
      </c>
      <c r="E13" s="46">
        <v>1301767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1301767</v>
      </c>
      <c r="O13" s="47">
        <f t="shared" si="2"/>
        <v>106.36220279434595</v>
      </c>
      <c r="P13" s="9"/>
    </row>
    <row r="14" spans="1:16" ht="15">
      <c r="A14" s="12"/>
      <c r="B14" s="25">
        <v>323.4</v>
      </c>
      <c r="C14" s="20" t="s">
        <v>16</v>
      </c>
      <c r="D14" s="46">
        <v>191232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191232</v>
      </c>
      <c r="O14" s="47">
        <f t="shared" si="2"/>
        <v>15.624805948198382</v>
      </c>
      <c r="P14" s="9"/>
    </row>
    <row r="15" spans="1:16" ht="15">
      <c r="A15" s="12"/>
      <c r="B15" s="25">
        <v>323.7</v>
      </c>
      <c r="C15" s="20" t="s">
        <v>17</v>
      </c>
      <c r="D15" s="46">
        <v>35029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35029</v>
      </c>
      <c r="O15" s="47">
        <f t="shared" si="2"/>
        <v>2.8620802353133428</v>
      </c>
      <c r="P15" s="9"/>
    </row>
    <row r="16" spans="1:16" ht="15">
      <c r="A16" s="12"/>
      <c r="B16" s="25">
        <v>324.021</v>
      </c>
      <c r="C16" s="20" t="s">
        <v>18</v>
      </c>
      <c r="D16" s="46">
        <v>7220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7220</v>
      </c>
      <c r="O16" s="47">
        <f t="shared" si="2"/>
        <v>0.5899174769180489</v>
      </c>
      <c r="P16" s="9"/>
    </row>
    <row r="17" spans="1:16" ht="15">
      <c r="A17" s="12"/>
      <c r="B17" s="25">
        <v>324.32</v>
      </c>
      <c r="C17" s="20" t="s">
        <v>19</v>
      </c>
      <c r="D17" s="46">
        <v>138895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138895</v>
      </c>
      <c r="O17" s="47">
        <f t="shared" si="2"/>
        <v>11.348557888716398</v>
      </c>
      <c r="P17" s="9"/>
    </row>
    <row r="18" spans="1:16" ht="15">
      <c r="A18" s="12"/>
      <c r="B18" s="25">
        <v>324.62</v>
      </c>
      <c r="C18" s="20" t="s">
        <v>20</v>
      </c>
      <c r="D18" s="46">
        <v>73359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73359</v>
      </c>
      <c r="O18" s="47">
        <f t="shared" si="2"/>
        <v>5.993872048369965</v>
      </c>
      <c r="P18" s="9"/>
    </row>
    <row r="19" spans="1:16" ht="15">
      <c r="A19" s="12"/>
      <c r="B19" s="25">
        <v>325.1</v>
      </c>
      <c r="C19" s="20" t="s">
        <v>21</v>
      </c>
      <c r="D19" s="46">
        <v>26055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26055</v>
      </c>
      <c r="O19" s="47">
        <f t="shared" si="2"/>
        <v>2.1288503962742054</v>
      </c>
      <c r="P19" s="9"/>
    </row>
    <row r="20" spans="1:16" ht="15">
      <c r="A20" s="12"/>
      <c r="B20" s="25">
        <v>329</v>
      </c>
      <c r="C20" s="20" t="s">
        <v>22</v>
      </c>
      <c r="D20" s="46">
        <v>14345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14345</v>
      </c>
      <c r="O20" s="47">
        <f t="shared" si="2"/>
        <v>1.1720728817713866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SUM(D22:D31)</f>
        <v>3239665</v>
      </c>
      <c r="E21" s="32">
        <f t="shared" si="5"/>
        <v>1570234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4809899</v>
      </c>
      <c r="O21" s="45">
        <f t="shared" si="2"/>
        <v>392.99771223139146</v>
      </c>
      <c r="P21" s="10"/>
    </row>
    <row r="22" spans="1:16" ht="15">
      <c r="A22" s="12"/>
      <c r="B22" s="25">
        <v>331.5</v>
      </c>
      <c r="C22" s="20" t="s">
        <v>24</v>
      </c>
      <c r="D22" s="46">
        <v>276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276</v>
      </c>
      <c r="O22" s="47">
        <f t="shared" si="2"/>
        <v>0.022550861998529292</v>
      </c>
      <c r="P22" s="9"/>
    </row>
    <row r="23" spans="1:16" ht="15">
      <c r="A23" s="12"/>
      <c r="B23" s="25">
        <v>334.39</v>
      </c>
      <c r="C23" s="20" t="s">
        <v>25</v>
      </c>
      <c r="D23" s="46">
        <v>397747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397747</v>
      </c>
      <c r="O23" s="47">
        <f t="shared" si="2"/>
        <v>32.498325026554454</v>
      </c>
      <c r="P23" s="9"/>
    </row>
    <row r="24" spans="1:16" ht="15">
      <c r="A24" s="12"/>
      <c r="B24" s="25">
        <v>334.49</v>
      </c>
      <c r="C24" s="20" t="s">
        <v>26</v>
      </c>
      <c r="D24" s="46">
        <v>1903037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1903037</v>
      </c>
      <c r="O24" s="47">
        <f t="shared" si="2"/>
        <v>155.48958248222894</v>
      </c>
      <c r="P24" s="9"/>
    </row>
    <row r="25" spans="1:16" ht="15">
      <c r="A25" s="12"/>
      <c r="B25" s="25">
        <v>334.7</v>
      </c>
      <c r="C25" s="20" t="s">
        <v>27</v>
      </c>
      <c r="D25" s="46">
        <v>90000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90000</v>
      </c>
      <c r="O25" s="47">
        <f t="shared" si="2"/>
        <v>7.35354195604216</v>
      </c>
      <c r="P25" s="9"/>
    </row>
    <row r="26" spans="1:16" ht="15">
      <c r="A26" s="12"/>
      <c r="B26" s="25">
        <v>335.12</v>
      </c>
      <c r="C26" s="20" t="s">
        <v>28</v>
      </c>
      <c r="D26" s="46">
        <v>262499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262499</v>
      </c>
      <c r="O26" s="47">
        <f t="shared" si="2"/>
        <v>21.447748999101233</v>
      </c>
      <c r="P26" s="9"/>
    </row>
    <row r="27" spans="1:16" ht="15">
      <c r="A27" s="12"/>
      <c r="B27" s="25">
        <v>335.14</v>
      </c>
      <c r="C27" s="20" t="s">
        <v>29</v>
      </c>
      <c r="D27" s="46">
        <v>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659</v>
      </c>
      <c r="O27" s="47">
        <f t="shared" si="2"/>
        <v>0.05384426832257538</v>
      </c>
      <c r="P27" s="9"/>
    </row>
    <row r="28" spans="1:16" ht="15">
      <c r="A28" s="12"/>
      <c r="B28" s="25">
        <v>335.15</v>
      </c>
      <c r="C28" s="20" t="s">
        <v>30</v>
      </c>
      <c r="D28" s="46">
        <v>42279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42279</v>
      </c>
      <c r="O28" s="47">
        <f t="shared" si="2"/>
        <v>3.4544488928834056</v>
      </c>
      <c r="P28" s="9"/>
    </row>
    <row r="29" spans="1:16" ht="15">
      <c r="A29" s="12"/>
      <c r="B29" s="25">
        <v>335.18</v>
      </c>
      <c r="C29" s="20" t="s">
        <v>31</v>
      </c>
      <c r="D29" s="46">
        <v>0</v>
      </c>
      <c r="E29" s="46">
        <v>814481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814481</v>
      </c>
      <c r="O29" s="47">
        <f t="shared" si="2"/>
        <v>66.54800228776861</v>
      </c>
      <c r="P29" s="9"/>
    </row>
    <row r="30" spans="1:16" ht="15">
      <c r="A30" s="12"/>
      <c r="B30" s="25">
        <v>337.4</v>
      </c>
      <c r="C30" s="20" t="s">
        <v>32</v>
      </c>
      <c r="D30" s="46">
        <v>403477</v>
      </c>
      <c r="E30" s="46">
        <v>755753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1159230</v>
      </c>
      <c r="O30" s="47">
        <f t="shared" si="2"/>
        <v>94.71607157447504</v>
      </c>
      <c r="P30" s="9"/>
    </row>
    <row r="31" spans="1:16" ht="15">
      <c r="A31" s="12"/>
      <c r="B31" s="25">
        <v>338</v>
      </c>
      <c r="C31" s="20" t="s">
        <v>33</v>
      </c>
      <c r="D31" s="46">
        <v>139691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139691</v>
      </c>
      <c r="O31" s="47">
        <f t="shared" si="2"/>
        <v>11.413595882016505</v>
      </c>
      <c r="P31" s="9"/>
    </row>
    <row r="32" spans="1:16" ht="15.75">
      <c r="A32" s="29" t="s">
        <v>38</v>
      </c>
      <c r="B32" s="30"/>
      <c r="C32" s="31"/>
      <c r="D32" s="32">
        <f aca="true" t="shared" si="8" ref="D32:M32">SUM(D33:D36)</f>
        <v>297296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297296</v>
      </c>
      <c r="O32" s="45">
        <f t="shared" si="2"/>
        <v>24.290873437372333</v>
      </c>
      <c r="P32" s="10"/>
    </row>
    <row r="33" spans="1:16" ht="15">
      <c r="A33" s="12"/>
      <c r="B33" s="25">
        <v>341.9</v>
      </c>
      <c r="C33" s="20" t="s">
        <v>41</v>
      </c>
      <c r="D33" s="46">
        <v>30376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30376</v>
      </c>
      <c r="O33" s="47">
        <f t="shared" si="2"/>
        <v>2.481902116185963</v>
      </c>
      <c r="P33" s="9"/>
    </row>
    <row r="34" spans="1:16" ht="15">
      <c r="A34" s="12"/>
      <c r="B34" s="25">
        <v>347.1</v>
      </c>
      <c r="C34" s="20" t="s">
        <v>42</v>
      </c>
      <c r="D34" s="46">
        <v>15960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15960</v>
      </c>
      <c r="O34" s="47">
        <f t="shared" si="2"/>
        <v>1.3040281068714765</v>
      </c>
      <c r="P34" s="9"/>
    </row>
    <row r="35" spans="1:16" ht="15">
      <c r="A35" s="12"/>
      <c r="B35" s="25">
        <v>347.2</v>
      </c>
      <c r="C35" s="20" t="s">
        <v>43</v>
      </c>
      <c r="D35" s="46">
        <v>106611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106611</v>
      </c>
      <c r="O35" s="47">
        <f t="shared" si="2"/>
        <v>8.710760683062341</v>
      </c>
      <c r="P35" s="9"/>
    </row>
    <row r="36" spans="1:16" ht="15">
      <c r="A36" s="12"/>
      <c r="B36" s="25">
        <v>347.5</v>
      </c>
      <c r="C36" s="20" t="s">
        <v>44</v>
      </c>
      <c r="D36" s="46">
        <v>144349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144349</v>
      </c>
      <c r="O36" s="47">
        <f t="shared" si="2"/>
        <v>11.794182531252554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SUM(D38:D40)</f>
        <v>70741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70741</v>
      </c>
      <c r="O37" s="45">
        <f t="shared" si="2"/>
        <v>5.779965683470872</v>
      </c>
      <c r="P37" s="10"/>
    </row>
    <row r="38" spans="1:16" ht="15">
      <c r="A38" s="13"/>
      <c r="B38" s="39">
        <v>351.1</v>
      </c>
      <c r="C38" s="21" t="s">
        <v>47</v>
      </c>
      <c r="D38" s="46">
        <v>64781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64781</v>
      </c>
      <c r="O38" s="47">
        <f t="shared" si="2"/>
        <v>5.292997793937413</v>
      </c>
      <c r="P38" s="9"/>
    </row>
    <row r="39" spans="1:16" ht="15">
      <c r="A39" s="13"/>
      <c r="B39" s="39">
        <v>352</v>
      </c>
      <c r="C39" s="21" t="s">
        <v>48</v>
      </c>
      <c r="D39" s="46">
        <v>5460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5460</v>
      </c>
      <c r="O39" s="47">
        <f t="shared" si="2"/>
        <v>0.44611487866655775</v>
      </c>
      <c r="P39" s="9"/>
    </row>
    <row r="40" spans="1:16" ht="15">
      <c r="A40" s="13"/>
      <c r="B40" s="39">
        <v>354</v>
      </c>
      <c r="C40" s="21" t="s">
        <v>49</v>
      </c>
      <c r="D40" s="46">
        <v>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500</v>
      </c>
      <c r="O40" s="47">
        <f t="shared" si="2"/>
        <v>0.04085301086690089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SUM(D42:D48)</f>
        <v>356924</v>
      </c>
      <c r="E41" s="32">
        <f t="shared" si="10"/>
        <v>69192</v>
      </c>
      <c r="F41" s="32">
        <f t="shared" si="10"/>
        <v>81556</v>
      </c>
      <c r="G41" s="32">
        <f t="shared" si="10"/>
        <v>-1153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342141</v>
      </c>
      <c r="L41" s="32">
        <f t="shared" si="10"/>
        <v>0</v>
      </c>
      <c r="M41" s="32">
        <f t="shared" si="10"/>
        <v>0</v>
      </c>
      <c r="N41" s="32">
        <f t="shared" si="7"/>
        <v>848660</v>
      </c>
      <c r="O41" s="45">
        <f t="shared" si="2"/>
        <v>69.34063240460821</v>
      </c>
      <c r="P41" s="10"/>
    </row>
    <row r="42" spans="1:16" ht="15">
      <c r="A42" s="12"/>
      <c r="B42" s="25">
        <v>361.1</v>
      </c>
      <c r="C42" s="20" t="s">
        <v>50</v>
      </c>
      <c r="D42" s="46">
        <v>281732</v>
      </c>
      <c r="E42" s="46">
        <v>69192</v>
      </c>
      <c r="F42" s="46">
        <v>81556</v>
      </c>
      <c r="G42" s="46">
        <v>-1153</v>
      </c>
      <c r="H42" s="46">
        <v>0</v>
      </c>
      <c r="I42" s="46">
        <v>0</v>
      </c>
      <c r="J42" s="46">
        <v>0</v>
      </c>
      <c r="K42" s="46">
        <v>116</v>
      </c>
      <c r="L42" s="46">
        <v>0</v>
      </c>
      <c r="M42" s="46">
        <v>0</v>
      </c>
      <c r="N42" s="46">
        <f t="shared" si="7"/>
        <v>431443</v>
      </c>
      <c r="O42" s="47">
        <f t="shared" si="2"/>
        <v>35.25149113489664</v>
      </c>
      <c r="P42" s="9"/>
    </row>
    <row r="43" spans="1:16" ht="15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75386</v>
      </c>
      <c r="L43" s="46">
        <v>0</v>
      </c>
      <c r="M43" s="46">
        <v>0</v>
      </c>
      <c r="N43" s="46">
        <f aca="true" t="shared" si="11" ref="N43:N48">SUM(D43:M43)</f>
        <v>75386</v>
      </c>
      <c r="O43" s="47">
        <f t="shared" si="2"/>
        <v>6.159490154424381</v>
      </c>
      <c r="P43" s="9"/>
    </row>
    <row r="44" spans="1:16" ht="15">
      <c r="A44" s="12"/>
      <c r="B44" s="25">
        <v>362</v>
      </c>
      <c r="C44" s="20" t="s">
        <v>52</v>
      </c>
      <c r="D44" s="46">
        <v>37081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37081</v>
      </c>
      <c r="O44" s="47">
        <f t="shared" si="2"/>
        <v>3.029740991911104</v>
      </c>
      <c r="P44" s="9"/>
    </row>
    <row r="45" spans="1:16" ht="15">
      <c r="A45" s="12"/>
      <c r="B45" s="25">
        <v>364</v>
      </c>
      <c r="C45" s="20" t="s">
        <v>53</v>
      </c>
      <c r="D45" s="46">
        <v>7585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7585</v>
      </c>
      <c r="O45" s="47">
        <f t="shared" si="2"/>
        <v>0.6197401748508865</v>
      </c>
      <c r="P45" s="9"/>
    </row>
    <row r="46" spans="1:16" ht="15">
      <c r="A46" s="12"/>
      <c r="B46" s="25">
        <v>366</v>
      </c>
      <c r="C46" s="20" t="s">
        <v>54</v>
      </c>
      <c r="D46" s="46">
        <v>17331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17331</v>
      </c>
      <c r="O46" s="47">
        <f t="shared" si="2"/>
        <v>1.4160470626685187</v>
      </c>
      <c r="P46" s="9"/>
    </row>
    <row r="47" spans="1:16" ht="15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266639</v>
      </c>
      <c r="L47" s="46">
        <v>0</v>
      </c>
      <c r="M47" s="46">
        <v>0</v>
      </c>
      <c r="N47" s="46">
        <f t="shared" si="11"/>
        <v>266639</v>
      </c>
      <c r="O47" s="47">
        <f t="shared" si="2"/>
        <v>21.786011929079173</v>
      </c>
      <c r="P47" s="9"/>
    </row>
    <row r="48" spans="1:16" ht="15">
      <c r="A48" s="12"/>
      <c r="B48" s="25">
        <v>369.9</v>
      </c>
      <c r="C48" s="20" t="s">
        <v>56</v>
      </c>
      <c r="D48" s="46">
        <v>13195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13195</v>
      </c>
      <c r="O48" s="47">
        <f t="shared" si="2"/>
        <v>1.0781109567775145</v>
      </c>
      <c r="P48" s="9"/>
    </row>
    <row r="49" spans="1:16" ht="15.75">
      <c r="A49" s="29" t="s">
        <v>40</v>
      </c>
      <c r="B49" s="30"/>
      <c r="C49" s="31"/>
      <c r="D49" s="32">
        <f aca="true" t="shared" si="12" ref="D49:M49">SUM(D50:D51)</f>
        <v>2337695</v>
      </c>
      <c r="E49" s="32">
        <f t="shared" si="12"/>
        <v>136</v>
      </c>
      <c r="F49" s="32">
        <f t="shared" si="12"/>
        <v>1907024</v>
      </c>
      <c r="G49" s="32">
        <f t="shared" si="12"/>
        <v>8500000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12744855</v>
      </c>
      <c r="O49" s="45">
        <f t="shared" si="2"/>
        <v>1041.3313996241523</v>
      </c>
      <c r="P49" s="9"/>
    </row>
    <row r="50" spans="1:16" ht="15">
      <c r="A50" s="12"/>
      <c r="B50" s="25">
        <v>381</v>
      </c>
      <c r="C50" s="20" t="s">
        <v>57</v>
      </c>
      <c r="D50" s="46">
        <v>2337695</v>
      </c>
      <c r="E50" s="46">
        <v>136</v>
      </c>
      <c r="F50" s="46">
        <v>1907024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4244855</v>
      </c>
      <c r="O50" s="47">
        <f t="shared" si="2"/>
        <v>346.83021488683715</v>
      </c>
      <c r="P50" s="9"/>
    </row>
    <row r="51" spans="1:16" ht="15.75" thickBot="1">
      <c r="A51" s="12"/>
      <c r="B51" s="25">
        <v>384</v>
      </c>
      <c r="C51" s="20" t="s">
        <v>58</v>
      </c>
      <c r="D51" s="46">
        <v>0</v>
      </c>
      <c r="E51" s="46">
        <v>0</v>
      </c>
      <c r="F51" s="46">
        <v>0</v>
      </c>
      <c r="G51" s="46">
        <v>8500000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8500000</v>
      </c>
      <c r="O51" s="47">
        <f t="shared" si="2"/>
        <v>694.5011847373152</v>
      </c>
      <c r="P51" s="9"/>
    </row>
    <row r="52" spans="1:119" ht="16.5" thickBot="1">
      <c r="A52" s="14" t="s">
        <v>45</v>
      </c>
      <c r="B52" s="23"/>
      <c r="C52" s="22"/>
      <c r="D52" s="15">
        <f aca="true" t="shared" si="13" ref="D52:M52">SUM(D5,D10,D21,D32,D37,D41,D49)</f>
        <v>14948278</v>
      </c>
      <c r="E52" s="15">
        <f t="shared" si="13"/>
        <v>6164902</v>
      </c>
      <c r="F52" s="15">
        <f t="shared" si="13"/>
        <v>1988580</v>
      </c>
      <c r="G52" s="15">
        <f t="shared" si="13"/>
        <v>8498847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342141</v>
      </c>
      <c r="L52" s="15">
        <f t="shared" si="13"/>
        <v>0</v>
      </c>
      <c r="M52" s="15">
        <f t="shared" si="13"/>
        <v>0</v>
      </c>
      <c r="N52" s="15">
        <f>SUM(D52:M52)</f>
        <v>31942748</v>
      </c>
      <c r="O52" s="38">
        <f t="shared" si="2"/>
        <v>2609.914862325353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12239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8638971</v>
      </c>
      <c r="E5" s="27">
        <f t="shared" si="0"/>
        <v>1849875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10488846</v>
      </c>
      <c r="O5" s="33">
        <f aca="true" t="shared" si="2" ref="O5:O36">(N5/O$56)</f>
        <v>857.9833128834356</v>
      </c>
      <c r="P5" s="6"/>
    </row>
    <row r="6" spans="1:16" ht="15">
      <c r="A6" s="12"/>
      <c r="B6" s="25">
        <v>311</v>
      </c>
      <c r="C6" s="20" t="s">
        <v>2</v>
      </c>
      <c r="D6" s="46">
        <v>7906630</v>
      </c>
      <c r="E6" s="46">
        <v>1849875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9756505</v>
      </c>
      <c r="O6" s="47">
        <f t="shared" si="2"/>
        <v>798.0781186094069</v>
      </c>
      <c r="P6" s="9"/>
    </row>
    <row r="7" spans="1:16" ht="15">
      <c r="A7" s="12"/>
      <c r="B7" s="25">
        <v>312.41</v>
      </c>
      <c r="C7" s="20" t="s">
        <v>10</v>
      </c>
      <c r="D7" s="46">
        <v>489047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489047</v>
      </c>
      <c r="O7" s="47">
        <f t="shared" si="2"/>
        <v>40.0038445807771</v>
      </c>
      <c r="P7" s="9"/>
    </row>
    <row r="8" spans="1:16" ht="15">
      <c r="A8" s="12"/>
      <c r="B8" s="25">
        <v>316</v>
      </c>
      <c r="C8" s="20" t="s">
        <v>11</v>
      </c>
      <c r="D8" s="46">
        <v>177363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177363</v>
      </c>
      <c r="O8" s="47">
        <f t="shared" si="2"/>
        <v>14.508220858895706</v>
      </c>
      <c r="P8" s="9"/>
    </row>
    <row r="9" spans="1:16" ht="15">
      <c r="A9" s="12"/>
      <c r="B9" s="25">
        <v>319</v>
      </c>
      <c r="C9" s="20" t="s">
        <v>12</v>
      </c>
      <c r="D9" s="46">
        <v>65931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65931</v>
      </c>
      <c r="O9" s="47">
        <f t="shared" si="2"/>
        <v>5.393128834355828</v>
      </c>
      <c r="P9" s="9"/>
    </row>
    <row r="10" spans="1:16" ht="15.75">
      <c r="A10" s="29" t="s">
        <v>92</v>
      </c>
      <c r="B10" s="30"/>
      <c r="C10" s="31"/>
      <c r="D10" s="32">
        <f aca="true" t="shared" si="3" ref="D10:M10">SUM(D11:D16)</f>
        <v>651991</v>
      </c>
      <c r="E10" s="32">
        <f t="shared" si="3"/>
        <v>2530641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3182632</v>
      </c>
      <c r="O10" s="45">
        <f t="shared" si="2"/>
        <v>260.3379959100204</v>
      </c>
      <c r="P10" s="10"/>
    </row>
    <row r="11" spans="1:16" ht="15">
      <c r="A11" s="12"/>
      <c r="B11" s="25">
        <v>322</v>
      </c>
      <c r="C11" s="20" t="s">
        <v>0</v>
      </c>
      <c r="D11" s="46">
        <v>356369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356369</v>
      </c>
      <c r="O11" s="47">
        <f t="shared" si="2"/>
        <v>29.15083844580777</v>
      </c>
      <c r="P11" s="9"/>
    </row>
    <row r="12" spans="1:16" ht="15">
      <c r="A12" s="12"/>
      <c r="B12" s="25">
        <v>323.1</v>
      </c>
      <c r="C12" s="20" t="s">
        <v>14</v>
      </c>
      <c r="D12" s="46">
        <v>0</v>
      </c>
      <c r="E12" s="46">
        <v>1295396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1295396</v>
      </c>
      <c r="O12" s="47">
        <f t="shared" si="2"/>
        <v>105.96286298568508</v>
      </c>
      <c r="P12" s="9"/>
    </row>
    <row r="13" spans="1:16" ht="15">
      <c r="A13" s="12"/>
      <c r="B13" s="25">
        <v>323.2</v>
      </c>
      <c r="C13" s="20" t="s">
        <v>15</v>
      </c>
      <c r="D13" s="46">
        <v>0</v>
      </c>
      <c r="E13" s="46">
        <v>1235245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1235245</v>
      </c>
      <c r="O13" s="47">
        <f t="shared" si="2"/>
        <v>101.04253578732106</v>
      </c>
      <c r="P13" s="9"/>
    </row>
    <row r="14" spans="1:16" ht="15">
      <c r="A14" s="12"/>
      <c r="B14" s="25">
        <v>323.4</v>
      </c>
      <c r="C14" s="20" t="s">
        <v>16</v>
      </c>
      <c r="D14" s="46">
        <v>216074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216074</v>
      </c>
      <c r="O14" s="47">
        <f t="shared" si="2"/>
        <v>17.67476482617587</v>
      </c>
      <c r="P14" s="9"/>
    </row>
    <row r="15" spans="1:16" ht="15">
      <c r="A15" s="12"/>
      <c r="B15" s="25">
        <v>323.7</v>
      </c>
      <c r="C15" s="20" t="s">
        <v>17</v>
      </c>
      <c r="D15" s="46">
        <v>33428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33428</v>
      </c>
      <c r="O15" s="47">
        <f t="shared" si="2"/>
        <v>2.73439672801636</v>
      </c>
      <c r="P15" s="9"/>
    </row>
    <row r="16" spans="1:16" ht="15">
      <c r="A16" s="12"/>
      <c r="B16" s="25">
        <v>329</v>
      </c>
      <c r="C16" s="20" t="s">
        <v>93</v>
      </c>
      <c r="D16" s="46">
        <v>46120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46120</v>
      </c>
      <c r="O16" s="47">
        <f t="shared" si="2"/>
        <v>3.7725971370143148</v>
      </c>
      <c r="P16" s="9"/>
    </row>
    <row r="17" spans="1:16" ht="15.75">
      <c r="A17" s="29" t="s">
        <v>23</v>
      </c>
      <c r="B17" s="30"/>
      <c r="C17" s="31"/>
      <c r="D17" s="32">
        <f aca="true" t="shared" si="4" ref="D17:M17">SUM(D18:D29)</f>
        <v>2355888</v>
      </c>
      <c r="E17" s="32">
        <f t="shared" si="4"/>
        <v>3718274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6074162</v>
      </c>
      <c r="O17" s="45">
        <f t="shared" si="2"/>
        <v>496.8639672801636</v>
      </c>
      <c r="P17" s="10"/>
    </row>
    <row r="18" spans="1:16" ht="15">
      <c r="A18" s="12"/>
      <c r="B18" s="25">
        <v>331.5</v>
      </c>
      <c r="C18" s="20" t="s">
        <v>24</v>
      </c>
      <c r="D18" s="46">
        <v>7179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5">SUM(D18:M18)</f>
        <v>7179</v>
      </c>
      <c r="O18" s="47">
        <f t="shared" si="2"/>
        <v>0.587239263803681</v>
      </c>
      <c r="P18" s="9"/>
    </row>
    <row r="19" spans="1:16" ht="15">
      <c r="A19" s="12"/>
      <c r="B19" s="25">
        <v>334.1</v>
      </c>
      <c r="C19" s="20" t="s">
        <v>71</v>
      </c>
      <c r="D19" s="46">
        <v>484312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484312</v>
      </c>
      <c r="O19" s="47">
        <f t="shared" si="2"/>
        <v>39.61652351738241</v>
      </c>
      <c r="P19" s="9"/>
    </row>
    <row r="20" spans="1:16" ht="15">
      <c r="A20" s="12"/>
      <c r="B20" s="25">
        <v>334.39</v>
      </c>
      <c r="C20" s="20" t="s">
        <v>25</v>
      </c>
      <c r="D20" s="46">
        <v>924175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924175</v>
      </c>
      <c r="O20" s="47">
        <f t="shared" si="2"/>
        <v>75.59713701431492</v>
      </c>
      <c r="P20" s="9"/>
    </row>
    <row r="21" spans="1:16" ht="15">
      <c r="A21" s="12"/>
      <c r="B21" s="25">
        <v>334.49</v>
      </c>
      <c r="C21" s="20" t="s">
        <v>26</v>
      </c>
      <c r="D21" s="46">
        <v>147904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147904</v>
      </c>
      <c r="O21" s="47">
        <f t="shared" si="2"/>
        <v>12.098486707566462</v>
      </c>
      <c r="P21" s="9"/>
    </row>
    <row r="22" spans="1:16" ht="15">
      <c r="A22" s="12"/>
      <c r="B22" s="25">
        <v>335.12</v>
      </c>
      <c r="C22" s="20" t="s">
        <v>28</v>
      </c>
      <c r="D22" s="46">
        <v>261805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261805</v>
      </c>
      <c r="O22" s="47">
        <f t="shared" si="2"/>
        <v>21.415541922290387</v>
      </c>
      <c r="P22" s="9"/>
    </row>
    <row r="23" spans="1:16" ht="15">
      <c r="A23" s="12"/>
      <c r="B23" s="25">
        <v>335.14</v>
      </c>
      <c r="C23" s="20" t="s">
        <v>29</v>
      </c>
      <c r="D23" s="46">
        <v>471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471</v>
      </c>
      <c r="O23" s="47">
        <f t="shared" si="2"/>
        <v>0.03852760736196319</v>
      </c>
      <c r="P23" s="9"/>
    </row>
    <row r="24" spans="1:16" ht="15">
      <c r="A24" s="12"/>
      <c r="B24" s="25">
        <v>335.15</v>
      </c>
      <c r="C24" s="20" t="s">
        <v>30</v>
      </c>
      <c r="D24" s="46">
        <v>37267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37267</v>
      </c>
      <c r="O24" s="47">
        <f t="shared" si="2"/>
        <v>3.0484253578732106</v>
      </c>
      <c r="P24" s="9"/>
    </row>
    <row r="25" spans="1:16" ht="15">
      <c r="A25" s="12"/>
      <c r="B25" s="25">
        <v>335.18</v>
      </c>
      <c r="C25" s="20" t="s">
        <v>31</v>
      </c>
      <c r="D25" s="46">
        <v>0</v>
      </c>
      <c r="E25" s="46">
        <v>899449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899449</v>
      </c>
      <c r="O25" s="47">
        <f t="shared" si="2"/>
        <v>73.57456032719837</v>
      </c>
      <c r="P25" s="9"/>
    </row>
    <row r="26" spans="1:16" ht="15">
      <c r="A26" s="12"/>
      <c r="B26" s="25">
        <v>337.1</v>
      </c>
      <c r="C26" s="20" t="s">
        <v>78</v>
      </c>
      <c r="D26" s="46">
        <v>7950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7950</v>
      </c>
      <c r="O26" s="47">
        <f t="shared" si="2"/>
        <v>0.6503067484662577</v>
      </c>
      <c r="P26" s="9"/>
    </row>
    <row r="27" spans="1:16" ht="15">
      <c r="A27" s="12"/>
      <c r="B27" s="25">
        <v>337.3</v>
      </c>
      <c r="C27" s="20" t="s">
        <v>88</v>
      </c>
      <c r="D27" s="46">
        <v>28203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28203</v>
      </c>
      <c r="O27" s="47">
        <f t="shared" si="2"/>
        <v>2.306993865030675</v>
      </c>
      <c r="P27" s="9"/>
    </row>
    <row r="28" spans="1:16" ht="15">
      <c r="A28" s="12"/>
      <c r="B28" s="25">
        <v>337.4</v>
      </c>
      <c r="C28" s="20" t="s">
        <v>32</v>
      </c>
      <c r="D28" s="46">
        <v>0</v>
      </c>
      <c r="E28" s="46">
        <v>2818825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2818825</v>
      </c>
      <c r="O28" s="47">
        <f t="shared" si="2"/>
        <v>230.57873210633946</v>
      </c>
      <c r="P28" s="9"/>
    </row>
    <row r="29" spans="1:16" ht="15">
      <c r="A29" s="12"/>
      <c r="B29" s="25">
        <v>338</v>
      </c>
      <c r="C29" s="20" t="s">
        <v>33</v>
      </c>
      <c r="D29" s="46">
        <v>456622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456622</v>
      </c>
      <c r="O29" s="47">
        <f t="shared" si="2"/>
        <v>37.35149284253579</v>
      </c>
      <c r="P29" s="9"/>
    </row>
    <row r="30" spans="1:16" ht="15.75">
      <c r="A30" s="29" t="s">
        <v>38</v>
      </c>
      <c r="B30" s="30"/>
      <c r="C30" s="31"/>
      <c r="D30" s="32">
        <f aca="true" t="shared" si="6" ref="D30:M30">SUM(D31:D34)</f>
        <v>348291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348291</v>
      </c>
      <c r="O30" s="45">
        <f t="shared" si="2"/>
        <v>28.490061349693253</v>
      </c>
      <c r="P30" s="10"/>
    </row>
    <row r="31" spans="1:16" ht="15">
      <c r="A31" s="12"/>
      <c r="B31" s="25">
        <v>341.9</v>
      </c>
      <c r="C31" s="20" t="s">
        <v>41</v>
      </c>
      <c r="D31" s="46">
        <v>62301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62301</v>
      </c>
      <c r="O31" s="47">
        <f t="shared" si="2"/>
        <v>5.0961963190184045</v>
      </c>
      <c r="P31" s="9"/>
    </row>
    <row r="32" spans="1:16" ht="15">
      <c r="A32" s="12"/>
      <c r="B32" s="25">
        <v>347.1</v>
      </c>
      <c r="C32" s="20" t="s">
        <v>42</v>
      </c>
      <c r="D32" s="46">
        <v>15590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15590</v>
      </c>
      <c r="O32" s="47">
        <f t="shared" si="2"/>
        <v>1.2752556237218813</v>
      </c>
      <c r="P32" s="9"/>
    </row>
    <row r="33" spans="1:16" ht="15">
      <c r="A33" s="12"/>
      <c r="B33" s="25">
        <v>347.2</v>
      </c>
      <c r="C33" s="20" t="s">
        <v>43</v>
      </c>
      <c r="D33" s="46">
        <v>103572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103572</v>
      </c>
      <c r="O33" s="47">
        <f t="shared" si="2"/>
        <v>8.472147239263803</v>
      </c>
      <c r="P33" s="9"/>
    </row>
    <row r="34" spans="1:16" ht="15">
      <c r="A34" s="12"/>
      <c r="B34" s="25">
        <v>347.5</v>
      </c>
      <c r="C34" s="20" t="s">
        <v>44</v>
      </c>
      <c r="D34" s="46">
        <v>166828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166828</v>
      </c>
      <c r="O34" s="47">
        <f t="shared" si="2"/>
        <v>13.646462167689162</v>
      </c>
      <c r="P34" s="9"/>
    </row>
    <row r="35" spans="1:16" ht="15.75">
      <c r="A35" s="29" t="s">
        <v>39</v>
      </c>
      <c r="B35" s="30"/>
      <c r="C35" s="31"/>
      <c r="D35" s="32">
        <f aca="true" t="shared" si="8" ref="D35:M35">SUM(D36:D37)</f>
        <v>56543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56543</v>
      </c>
      <c r="O35" s="45">
        <f t="shared" si="2"/>
        <v>4.62519427402863</v>
      </c>
      <c r="P35" s="10"/>
    </row>
    <row r="36" spans="1:16" ht="15">
      <c r="A36" s="13"/>
      <c r="B36" s="39">
        <v>351.1</v>
      </c>
      <c r="C36" s="21" t="s">
        <v>47</v>
      </c>
      <c r="D36" s="46">
        <v>50872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50872</v>
      </c>
      <c r="O36" s="47">
        <f t="shared" si="2"/>
        <v>4.161308793456032</v>
      </c>
      <c r="P36" s="9"/>
    </row>
    <row r="37" spans="1:16" ht="15">
      <c r="A37" s="13"/>
      <c r="B37" s="39">
        <v>352</v>
      </c>
      <c r="C37" s="21" t="s">
        <v>48</v>
      </c>
      <c r="D37" s="46">
        <v>5671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5671</v>
      </c>
      <c r="O37" s="47">
        <f aca="true" t="shared" si="9" ref="O37:O54">(N37/O$56)</f>
        <v>0.46388548057259715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SUM(D39:D51)</f>
        <v>1081560</v>
      </c>
      <c r="E38" s="32">
        <f t="shared" si="10"/>
        <v>108502</v>
      </c>
      <c r="F38" s="32">
        <f t="shared" si="10"/>
        <v>58748</v>
      </c>
      <c r="G38" s="32">
        <f t="shared" si="10"/>
        <v>125444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-161183</v>
      </c>
      <c r="L38" s="32">
        <f t="shared" si="10"/>
        <v>0</v>
      </c>
      <c r="M38" s="32">
        <f t="shared" si="10"/>
        <v>0</v>
      </c>
      <c r="N38" s="32">
        <f>SUM(D38:M38)</f>
        <v>1213071</v>
      </c>
      <c r="O38" s="45">
        <f t="shared" si="9"/>
        <v>99.22871165644172</v>
      </c>
      <c r="P38" s="10"/>
    </row>
    <row r="39" spans="1:16" ht="15">
      <c r="A39" s="12"/>
      <c r="B39" s="25">
        <v>361.1</v>
      </c>
      <c r="C39" s="20" t="s">
        <v>50</v>
      </c>
      <c r="D39" s="46">
        <v>477285</v>
      </c>
      <c r="E39" s="46">
        <v>108502</v>
      </c>
      <c r="F39" s="46">
        <v>58748</v>
      </c>
      <c r="G39" s="46">
        <v>125444</v>
      </c>
      <c r="H39" s="46">
        <v>0</v>
      </c>
      <c r="I39" s="46">
        <v>0</v>
      </c>
      <c r="J39" s="46">
        <v>0</v>
      </c>
      <c r="K39" s="46">
        <v>772</v>
      </c>
      <c r="L39" s="46">
        <v>0</v>
      </c>
      <c r="M39" s="46">
        <v>0</v>
      </c>
      <c r="N39" s="46">
        <f>SUM(D39:M39)</f>
        <v>770751</v>
      </c>
      <c r="O39" s="47">
        <f t="shared" si="9"/>
        <v>63.04711656441718</v>
      </c>
      <c r="P39" s="9"/>
    </row>
    <row r="40" spans="1:16" ht="15">
      <c r="A40" s="12"/>
      <c r="B40" s="25">
        <v>361.2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1927</v>
      </c>
      <c r="L40" s="46">
        <v>0</v>
      </c>
      <c r="M40" s="46">
        <v>0</v>
      </c>
      <c r="N40" s="46">
        <f aca="true" t="shared" si="11" ref="N40:N51">SUM(D40:M40)</f>
        <v>1927</v>
      </c>
      <c r="O40" s="47">
        <f t="shared" si="9"/>
        <v>0.1576278118609407</v>
      </c>
      <c r="P40" s="9"/>
    </row>
    <row r="41" spans="1:16" ht="15">
      <c r="A41" s="12"/>
      <c r="B41" s="25">
        <v>361.3</v>
      </c>
      <c r="C41" s="20" t="s">
        <v>73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-501772</v>
      </c>
      <c r="L41" s="46">
        <v>0</v>
      </c>
      <c r="M41" s="46">
        <v>0</v>
      </c>
      <c r="N41" s="46">
        <f t="shared" si="11"/>
        <v>-501772</v>
      </c>
      <c r="O41" s="47">
        <f t="shared" si="9"/>
        <v>-41.04474437627812</v>
      </c>
      <c r="P41" s="9"/>
    </row>
    <row r="42" spans="1:16" ht="15">
      <c r="A42" s="12"/>
      <c r="B42" s="25">
        <v>362</v>
      </c>
      <c r="C42" s="20" t="s">
        <v>52</v>
      </c>
      <c r="D42" s="46">
        <v>33000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33000</v>
      </c>
      <c r="O42" s="47">
        <f t="shared" si="9"/>
        <v>2.6993865030674846</v>
      </c>
      <c r="P42" s="9"/>
    </row>
    <row r="43" spans="1:16" ht="15">
      <c r="A43" s="12"/>
      <c r="B43" s="25">
        <v>363.11</v>
      </c>
      <c r="C43" s="20" t="s">
        <v>21</v>
      </c>
      <c r="D43" s="46">
        <v>23880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23880</v>
      </c>
      <c r="O43" s="47">
        <f t="shared" si="9"/>
        <v>1.9533742331288344</v>
      </c>
      <c r="P43" s="9"/>
    </row>
    <row r="44" spans="1:16" ht="15">
      <c r="A44" s="12"/>
      <c r="B44" s="25">
        <v>363.12</v>
      </c>
      <c r="C44" s="20" t="s">
        <v>94</v>
      </c>
      <c r="D44" s="46">
        <v>5870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5870</v>
      </c>
      <c r="O44" s="47">
        <f t="shared" si="9"/>
        <v>0.4801635991820041</v>
      </c>
      <c r="P44" s="9"/>
    </row>
    <row r="45" spans="1:16" ht="15">
      <c r="A45" s="12"/>
      <c r="B45" s="25">
        <v>363.24</v>
      </c>
      <c r="C45" s="20" t="s">
        <v>95</v>
      </c>
      <c r="D45" s="46">
        <v>455009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455009</v>
      </c>
      <c r="O45" s="47">
        <f t="shared" si="9"/>
        <v>37.219550102249485</v>
      </c>
      <c r="P45" s="9"/>
    </row>
    <row r="46" spans="1:16" ht="15">
      <c r="A46" s="12"/>
      <c r="B46" s="25">
        <v>363.25</v>
      </c>
      <c r="C46" s="20" t="s">
        <v>96</v>
      </c>
      <c r="D46" s="46">
        <v>23100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23100</v>
      </c>
      <c r="O46" s="47">
        <f t="shared" si="9"/>
        <v>1.8895705521472392</v>
      </c>
      <c r="P46" s="9"/>
    </row>
    <row r="47" spans="1:16" ht="15">
      <c r="A47" s="12"/>
      <c r="B47" s="25">
        <v>364</v>
      </c>
      <c r="C47" s="20" t="s">
        <v>53</v>
      </c>
      <c r="D47" s="46">
        <v>-4435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-4435</v>
      </c>
      <c r="O47" s="47">
        <f t="shared" si="9"/>
        <v>-0.3627811860940695</v>
      </c>
      <c r="P47" s="9"/>
    </row>
    <row r="48" spans="1:16" ht="15">
      <c r="A48" s="12"/>
      <c r="B48" s="25">
        <v>366</v>
      </c>
      <c r="C48" s="20" t="s">
        <v>54</v>
      </c>
      <c r="D48" s="46">
        <v>59500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59500</v>
      </c>
      <c r="O48" s="47">
        <f t="shared" si="9"/>
        <v>4.867075664621677</v>
      </c>
      <c r="P48" s="9"/>
    </row>
    <row r="49" spans="1:16" ht="15">
      <c r="A49" s="12"/>
      <c r="B49" s="25">
        <v>368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337890</v>
      </c>
      <c r="L49" s="46">
        <v>0</v>
      </c>
      <c r="M49" s="46">
        <v>0</v>
      </c>
      <c r="N49" s="46">
        <f t="shared" si="11"/>
        <v>337890</v>
      </c>
      <c r="O49" s="47">
        <f t="shared" si="9"/>
        <v>27.639263803680983</v>
      </c>
      <c r="P49" s="9"/>
    </row>
    <row r="50" spans="1:16" ht="15">
      <c r="A50" s="12"/>
      <c r="B50" s="25">
        <v>369.3</v>
      </c>
      <c r="C50" s="20" t="s">
        <v>80</v>
      </c>
      <c r="D50" s="46">
        <v>774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774</v>
      </c>
      <c r="O50" s="47">
        <f t="shared" si="9"/>
        <v>0.06331288343558282</v>
      </c>
      <c r="P50" s="9"/>
    </row>
    <row r="51" spans="1:16" ht="15">
      <c r="A51" s="12"/>
      <c r="B51" s="25">
        <v>369.9</v>
      </c>
      <c r="C51" s="20" t="s">
        <v>56</v>
      </c>
      <c r="D51" s="46">
        <v>7577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7577</v>
      </c>
      <c r="O51" s="47">
        <f t="shared" si="9"/>
        <v>0.6197955010224949</v>
      </c>
      <c r="P51" s="9"/>
    </row>
    <row r="52" spans="1:16" ht="15.75">
      <c r="A52" s="29" t="s">
        <v>40</v>
      </c>
      <c r="B52" s="30"/>
      <c r="C52" s="31"/>
      <c r="D52" s="32">
        <f aca="true" t="shared" si="12" ref="D52:M52">SUM(D53:D53)</f>
        <v>3436449</v>
      </c>
      <c r="E52" s="32">
        <f t="shared" si="12"/>
        <v>0</v>
      </c>
      <c r="F52" s="32">
        <f t="shared" si="12"/>
        <v>1487449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4923898</v>
      </c>
      <c r="O52" s="45">
        <f t="shared" si="9"/>
        <v>402.77284253578733</v>
      </c>
      <c r="P52" s="9"/>
    </row>
    <row r="53" spans="1:16" ht="15.75" thickBot="1">
      <c r="A53" s="12"/>
      <c r="B53" s="25">
        <v>381</v>
      </c>
      <c r="C53" s="20" t="s">
        <v>57</v>
      </c>
      <c r="D53" s="46">
        <v>3436449</v>
      </c>
      <c r="E53" s="46">
        <v>0</v>
      </c>
      <c r="F53" s="46">
        <v>1487449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4923898</v>
      </c>
      <c r="O53" s="47">
        <f t="shared" si="9"/>
        <v>402.77284253578733</v>
      </c>
      <c r="P53" s="9"/>
    </row>
    <row r="54" spans="1:119" ht="16.5" thickBot="1">
      <c r="A54" s="14" t="s">
        <v>45</v>
      </c>
      <c r="B54" s="23"/>
      <c r="C54" s="22"/>
      <c r="D54" s="15">
        <f aca="true" t="shared" si="13" ref="D54:M54">SUM(D5,D10,D17,D30,D35,D38,D52)</f>
        <v>16569693</v>
      </c>
      <c r="E54" s="15">
        <f t="shared" si="13"/>
        <v>8207292</v>
      </c>
      <c r="F54" s="15">
        <f t="shared" si="13"/>
        <v>1546197</v>
      </c>
      <c r="G54" s="15">
        <f t="shared" si="13"/>
        <v>125444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-161183</v>
      </c>
      <c r="L54" s="15">
        <f t="shared" si="13"/>
        <v>0</v>
      </c>
      <c r="M54" s="15">
        <f t="shared" si="13"/>
        <v>0</v>
      </c>
      <c r="N54" s="15">
        <f>SUM(D54:M54)</f>
        <v>26287443</v>
      </c>
      <c r="O54" s="38">
        <f t="shared" si="9"/>
        <v>2150.3020858895707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98</v>
      </c>
      <c r="M56" s="48"/>
      <c r="N56" s="48"/>
      <c r="O56" s="43">
        <v>12225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10778808</v>
      </c>
      <c r="E5" s="27">
        <f t="shared" si="0"/>
        <v>1491205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12270013</v>
      </c>
      <c r="O5" s="33">
        <f aca="true" t="shared" si="2" ref="O5:O36">(N5/O$59)</f>
        <v>910.238353115727</v>
      </c>
      <c r="P5" s="6"/>
    </row>
    <row r="6" spans="1:16" ht="15">
      <c r="A6" s="12"/>
      <c r="B6" s="25">
        <v>311</v>
      </c>
      <c r="C6" s="20" t="s">
        <v>2</v>
      </c>
      <c r="D6" s="46">
        <v>7883186</v>
      </c>
      <c r="E6" s="46">
        <v>1491205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9374391</v>
      </c>
      <c r="O6" s="47">
        <f t="shared" si="2"/>
        <v>695.4295994065282</v>
      </c>
      <c r="P6" s="9"/>
    </row>
    <row r="7" spans="1:16" ht="15">
      <c r="A7" s="12"/>
      <c r="B7" s="25">
        <v>312.41</v>
      </c>
      <c r="C7" s="20" t="s">
        <v>10</v>
      </c>
      <c r="D7" s="46">
        <v>437731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437731</v>
      </c>
      <c r="O7" s="47">
        <f t="shared" si="2"/>
        <v>32.47262611275964</v>
      </c>
      <c r="P7" s="9"/>
    </row>
    <row r="8" spans="1:16" ht="15">
      <c r="A8" s="12"/>
      <c r="B8" s="25">
        <v>312.42</v>
      </c>
      <c r="C8" s="20" t="s">
        <v>117</v>
      </c>
      <c r="D8" s="46">
        <v>197930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197930</v>
      </c>
      <c r="O8" s="47">
        <f t="shared" si="2"/>
        <v>14.683234421364984</v>
      </c>
      <c r="P8" s="9"/>
    </row>
    <row r="9" spans="1:16" ht="15">
      <c r="A9" s="12"/>
      <c r="B9" s="25">
        <v>312.6</v>
      </c>
      <c r="C9" s="20" t="s">
        <v>132</v>
      </c>
      <c r="D9" s="46">
        <v>1290128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1290128</v>
      </c>
      <c r="O9" s="47">
        <f t="shared" si="2"/>
        <v>95.70682492581602</v>
      </c>
      <c r="P9" s="9"/>
    </row>
    <row r="10" spans="1:16" ht="15">
      <c r="A10" s="12"/>
      <c r="B10" s="25">
        <v>315</v>
      </c>
      <c r="C10" s="20" t="s">
        <v>100</v>
      </c>
      <c r="D10" s="46">
        <v>837184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837184</v>
      </c>
      <c r="O10" s="47">
        <f t="shared" si="2"/>
        <v>62.105637982195844</v>
      </c>
      <c r="P10" s="9"/>
    </row>
    <row r="11" spans="1:16" ht="15">
      <c r="A11" s="12"/>
      <c r="B11" s="25">
        <v>316</v>
      </c>
      <c r="C11" s="20" t="s">
        <v>101</v>
      </c>
      <c r="D11" s="46">
        <v>132649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132649</v>
      </c>
      <c r="O11" s="47">
        <f t="shared" si="2"/>
        <v>9.840430267062315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SUM(D13:D21)</f>
        <v>3798642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3798642</v>
      </c>
      <c r="O12" s="45">
        <f t="shared" si="2"/>
        <v>281.79836795252226</v>
      </c>
      <c r="P12" s="10"/>
    </row>
    <row r="13" spans="1:16" ht="15">
      <c r="A13" s="12"/>
      <c r="B13" s="25">
        <v>322</v>
      </c>
      <c r="C13" s="20" t="s">
        <v>0</v>
      </c>
      <c r="D13" s="46">
        <v>614461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614461</v>
      </c>
      <c r="O13" s="47">
        <f t="shared" si="2"/>
        <v>45.583160237388725</v>
      </c>
      <c r="P13" s="9"/>
    </row>
    <row r="14" spans="1:16" ht="15">
      <c r="A14" s="12"/>
      <c r="B14" s="25">
        <v>323.1</v>
      </c>
      <c r="C14" s="20" t="s">
        <v>14</v>
      </c>
      <c r="D14" s="46">
        <v>1624196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1624196</v>
      </c>
      <c r="O14" s="47">
        <f t="shared" si="2"/>
        <v>120.48931750741839</v>
      </c>
      <c r="P14" s="9"/>
    </row>
    <row r="15" spans="1:16" ht="15">
      <c r="A15" s="12"/>
      <c r="B15" s="25">
        <v>323.4</v>
      </c>
      <c r="C15" s="20" t="s">
        <v>16</v>
      </c>
      <c r="D15" s="46">
        <v>209457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209457</v>
      </c>
      <c r="O15" s="47">
        <f t="shared" si="2"/>
        <v>15.538353115727004</v>
      </c>
      <c r="P15" s="9"/>
    </row>
    <row r="16" spans="1:16" ht="15">
      <c r="A16" s="12"/>
      <c r="B16" s="25">
        <v>323.7</v>
      </c>
      <c r="C16" s="20" t="s">
        <v>17</v>
      </c>
      <c r="D16" s="46">
        <v>38740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38740</v>
      </c>
      <c r="O16" s="47">
        <f t="shared" si="2"/>
        <v>2.873887240356083</v>
      </c>
      <c r="P16" s="9"/>
    </row>
    <row r="17" spans="1:16" ht="15">
      <c r="A17" s="12"/>
      <c r="B17" s="25">
        <v>324.12</v>
      </c>
      <c r="C17" s="20" t="s">
        <v>18</v>
      </c>
      <c r="D17" s="46">
        <v>4860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4860</v>
      </c>
      <c r="O17" s="47">
        <f t="shared" si="2"/>
        <v>0.36053412462908013</v>
      </c>
      <c r="P17" s="9"/>
    </row>
    <row r="18" spans="1:16" ht="15">
      <c r="A18" s="12"/>
      <c r="B18" s="25">
        <v>324.22</v>
      </c>
      <c r="C18" s="20" t="s">
        <v>68</v>
      </c>
      <c r="D18" s="46">
        <v>6600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6600</v>
      </c>
      <c r="O18" s="47">
        <f t="shared" si="2"/>
        <v>0.4896142433234421</v>
      </c>
      <c r="P18" s="9"/>
    </row>
    <row r="19" spans="1:16" ht="15">
      <c r="A19" s="12"/>
      <c r="B19" s="25">
        <v>324.32</v>
      </c>
      <c r="C19" s="20" t="s">
        <v>19</v>
      </c>
      <c r="D19" s="46">
        <v>310385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310385</v>
      </c>
      <c r="O19" s="47">
        <f t="shared" si="2"/>
        <v>23.02559347181009</v>
      </c>
      <c r="P19" s="9"/>
    </row>
    <row r="20" spans="1:16" ht="15">
      <c r="A20" s="12"/>
      <c r="B20" s="25">
        <v>324.62</v>
      </c>
      <c r="C20" s="20" t="s">
        <v>20</v>
      </c>
      <c r="D20" s="46">
        <v>134207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134207</v>
      </c>
      <c r="O20" s="47">
        <f t="shared" si="2"/>
        <v>9.956008902077151</v>
      </c>
      <c r="P20" s="9"/>
    </row>
    <row r="21" spans="1:16" ht="15">
      <c r="A21" s="12"/>
      <c r="B21" s="25">
        <v>329</v>
      </c>
      <c r="C21" s="20" t="s">
        <v>22</v>
      </c>
      <c r="D21" s="46">
        <v>855736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4">SUM(D21:M21)</f>
        <v>855736</v>
      </c>
      <c r="O21" s="47">
        <f t="shared" si="2"/>
        <v>63.48189910979229</v>
      </c>
      <c r="P21" s="9"/>
    </row>
    <row r="22" spans="1:16" ht="15.75">
      <c r="A22" s="29" t="s">
        <v>23</v>
      </c>
      <c r="B22" s="30"/>
      <c r="C22" s="31"/>
      <c r="D22" s="32">
        <f aca="true" t="shared" si="6" ref="D22:M22">SUM(D23:D33)</f>
        <v>4050502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4050502</v>
      </c>
      <c r="O22" s="45">
        <f t="shared" si="2"/>
        <v>300.48234421364987</v>
      </c>
      <c r="P22" s="10"/>
    </row>
    <row r="23" spans="1:16" ht="15">
      <c r="A23" s="12"/>
      <c r="B23" s="25">
        <v>331.1</v>
      </c>
      <c r="C23" s="20" t="s">
        <v>133</v>
      </c>
      <c r="D23" s="46">
        <v>1369794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1369794</v>
      </c>
      <c r="O23" s="47">
        <f t="shared" si="2"/>
        <v>101.61676557863501</v>
      </c>
      <c r="P23" s="9"/>
    </row>
    <row r="24" spans="1:16" ht="15">
      <c r="A24" s="12"/>
      <c r="B24" s="25">
        <v>331.39</v>
      </c>
      <c r="C24" s="20" t="s">
        <v>120</v>
      </c>
      <c r="D24" s="46">
        <v>32869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32869</v>
      </c>
      <c r="O24" s="47">
        <f t="shared" si="2"/>
        <v>2.438353115727003</v>
      </c>
      <c r="P24" s="9"/>
    </row>
    <row r="25" spans="1:16" ht="15">
      <c r="A25" s="12"/>
      <c r="B25" s="25">
        <v>331.7</v>
      </c>
      <c r="C25" s="20" t="s">
        <v>134</v>
      </c>
      <c r="D25" s="46">
        <v>115013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115013</v>
      </c>
      <c r="O25" s="47">
        <f t="shared" si="2"/>
        <v>8.53212166172107</v>
      </c>
      <c r="P25" s="9"/>
    </row>
    <row r="26" spans="1:16" ht="15">
      <c r="A26" s="12"/>
      <c r="B26" s="25">
        <v>334.49</v>
      </c>
      <c r="C26" s="20" t="s">
        <v>26</v>
      </c>
      <c r="D26" s="46">
        <v>150842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150842</v>
      </c>
      <c r="O26" s="47">
        <f t="shared" si="2"/>
        <v>11.190059347181009</v>
      </c>
      <c r="P26" s="9"/>
    </row>
    <row r="27" spans="1:16" ht="15">
      <c r="A27" s="12"/>
      <c r="B27" s="25">
        <v>335.12</v>
      </c>
      <c r="C27" s="20" t="s">
        <v>102</v>
      </c>
      <c r="D27" s="46">
        <v>398828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398828</v>
      </c>
      <c r="O27" s="47">
        <f t="shared" si="2"/>
        <v>29.586646884272998</v>
      </c>
      <c r="P27" s="9"/>
    </row>
    <row r="28" spans="1:16" ht="15">
      <c r="A28" s="12"/>
      <c r="B28" s="25">
        <v>335.14</v>
      </c>
      <c r="C28" s="20" t="s">
        <v>103</v>
      </c>
      <c r="D28" s="46">
        <v>1089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1089</v>
      </c>
      <c r="O28" s="47">
        <f t="shared" si="2"/>
        <v>0.08078635014836795</v>
      </c>
      <c r="P28" s="9"/>
    </row>
    <row r="29" spans="1:16" ht="15">
      <c r="A29" s="12"/>
      <c r="B29" s="25">
        <v>335.15</v>
      </c>
      <c r="C29" s="20" t="s">
        <v>104</v>
      </c>
      <c r="D29" s="46">
        <v>47708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47708</v>
      </c>
      <c r="O29" s="47">
        <f t="shared" si="2"/>
        <v>3.5391691394658755</v>
      </c>
      <c r="P29" s="9"/>
    </row>
    <row r="30" spans="1:16" ht="15">
      <c r="A30" s="12"/>
      <c r="B30" s="25">
        <v>335.18</v>
      </c>
      <c r="C30" s="20" t="s">
        <v>105</v>
      </c>
      <c r="D30" s="46">
        <v>1312472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1312472</v>
      </c>
      <c r="O30" s="47">
        <f t="shared" si="2"/>
        <v>97.36439169139466</v>
      </c>
      <c r="P30" s="9"/>
    </row>
    <row r="31" spans="1:16" ht="15">
      <c r="A31" s="12"/>
      <c r="B31" s="25">
        <v>337.3</v>
      </c>
      <c r="C31" s="20" t="s">
        <v>88</v>
      </c>
      <c r="D31" s="46">
        <v>150060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150060</v>
      </c>
      <c r="O31" s="47">
        <f t="shared" si="2"/>
        <v>11.132047477744807</v>
      </c>
      <c r="P31" s="9"/>
    </row>
    <row r="32" spans="1:16" ht="15">
      <c r="A32" s="12"/>
      <c r="B32" s="25">
        <v>337.7</v>
      </c>
      <c r="C32" s="20" t="s">
        <v>121</v>
      </c>
      <c r="D32" s="46">
        <v>398648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398648</v>
      </c>
      <c r="O32" s="47">
        <f t="shared" si="2"/>
        <v>29.573293768545994</v>
      </c>
      <c r="P32" s="9"/>
    </row>
    <row r="33" spans="1:16" ht="15">
      <c r="A33" s="12"/>
      <c r="B33" s="25">
        <v>338</v>
      </c>
      <c r="C33" s="20" t="s">
        <v>33</v>
      </c>
      <c r="D33" s="46">
        <v>73179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73179</v>
      </c>
      <c r="O33" s="47">
        <f t="shared" si="2"/>
        <v>5.428709198813056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SUM(D35:D40)</f>
        <v>513136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513136</v>
      </c>
      <c r="O34" s="45">
        <f t="shared" si="2"/>
        <v>38.06646884272997</v>
      </c>
      <c r="P34" s="10"/>
    </row>
    <row r="35" spans="1:16" ht="15">
      <c r="A35" s="12"/>
      <c r="B35" s="25">
        <v>341.9</v>
      </c>
      <c r="C35" s="20" t="s">
        <v>106</v>
      </c>
      <c r="D35" s="46">
        <v>599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599</v>
      </c>
      <c r="O35" s="47">
        <f t="shared" si="2"/>
        <v>0.04443620178041543</v>
      </c>
      <c r="P35" s="9"/>
    </row>
    <row r="36" spans="1:16" ht="15">
      <c r="A36" s="12"/>
      <c r="B36" s="25">
        <v>343.8</v>
      </c>
      <c r="C36" s="20" t="s">
        <v>135</v>
      </c>
      <c r="D36" s="46">
        <v>23443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23443</v>
      </c>
      <c r="O36" s="47">
        <f t="shared" si="2"/>
        <v>1.7390949554896142</v>
      </c>
      <c r="P36" s="9"/>
    </row>
    <row r="37" spans="1:16" ht="15">
      <c r="A37" s="12"/>
      <c r="B37" s="25">
        <v>344.5</v>
      </c>
      <c r="C37" s="20" t="s">
        <v>136</v>
      </c>
      <c r="D37" s="46">
        <v>158704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158704</v>
      </c>
      <c r="O37" s="47">
        <f aca="true" t="shared" si="9" ref="O37:O57">(N37/O$59)</f>
        <v>11.773293768545994</v>
      </c>
      <c r="P37" s="9"/>
    </row>
    <row r="38" spans="1:16" ht="15">
      <c r="A38" s="12"/>
      <c r="B38" s="25">
        <v>347.1</v>
      </c>
      <c r="C38" s="20" t="s">
        <v>42</v>
      </c>
      <c r="D38" s="46">
        <v>8617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8617</v>
      </c>
      <c r="O38" s="47">
        <f t="shared" si="9"/>
        <v>0.6392433234421365</v>
      </c>
      <c r="P38" s="9"/>
    </row>
    <row r="39" spans="1:16" ht="15">
      <c r="A39" s="12"/>
      <c r="B39" s="25">
        <v>347.2</v>
      </c>
      <c r="C39" s="20" t="s">
        <v>43</v>
      </c>
      <c r="D39" s="46">
        <v>141219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141219</v>
      </c>
      <c r="O39" s="47">
        <f t="shared" si="9"/>
        <v>10.476186943620178</v>
      </c>
      <c r="P39" s="9"/>
    </row>
    <row r="40" spans="1:16" ht="15">
      <c r="A40" s="12"/>
      <c r="B40" s="25">
        <v>347.5</v>
      </c>
      <c r="C40" s="20" t="s">
        <v>44</v>
      </c>
      <c r="D40" s="46">
        <v>180554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180554</v>
      </c>
      <c r="O40" s="47">
        <f t="shared" si="9"/>
        <v>13.394213649851633</v>
      </c>
      <c r="P40" s="9"/>
    </row>
    <row r="41" spans="1:16" ht="15.75">
      <c r="A41" s="29" t="s">
        <v>39</v>
      </c>
      <c r="B41" s="30"/>
      <c r="C41" s="31"/>
      <c r="D41" s="32">
        <f aca="true" t="shared" si="10" ref="D41:M41">SUM(D42:D44)</f>
        <v>106750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6">SUM(D41:M41)</f>
        <v>106750</v>
      </c>
      <c r="O41" s="45">
        <f t="shared" si="9"/>
        <v>7.919139465875371</v>
      </c>
      <c r="P41" s="10"/>
    </row>
    <row r="42" spans="1:16" ht="15">
      <c r="A42" s="13"/>
      <c r="B42" s="39">
        <v>351.1</v>
      </c>
      <c r="C42" s="21" t="s">
        <v>47</v>
      </c>
      <c r="D42" s="46">
        <v>37190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37190</v>
      </c>
      <c r="O42" s="47">
        <f t="shared" si="9"/>
        <v>2.7589020771513355</v>
      </c>
      <c r="P42" s="9"/>
    </row>
    <row r="43" spans="1:16" ht="15">
      <c r="A43" s="13"/>
      <c r="B43" s="39">
        <v>352</v>
      </c>
      <c r="C43" s="21" t="s">
        <v>48</v>
      </c>
      <c r="D43" s="46">
        <v>1534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1534</v>
      </c>
      <c r="O43" s="47">
        <f t="shared" si="9"/>
        <v>0.11379821958456973</v>
      </c>
      <c r="P43" s="9"/>
    </row>
    <row r="44" spans="1:16" ht="15">
      <c r="A44" s="13"/>
      <c r="B44" s="39">
        <v>354</v>
      </c>
      <c r="C44" s="21" t="s">
        <v>49</v>
      </c>
      <c r="D44" s="46">
        <v>68026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68026</v>
      </c>
      <c r="O44" s="47">
        <f t="shared" si="9"/>
        <v>5.046439169139465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SUM(D46:D53)</f>
        <v>480191</v>
      </c>
      <c r="E45" s="32">
        <f t="shared" si="12"/>
        <v>2826</v>
      </c>
      <c r="F45" s="32">
        <f t="shared" si="12"/>
        <v>2208</v>
      </c>
      <c r="G45" s="32">
        <f t="shared" si="12"/>
        <v>245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956203</v>
      </c>
      <c r="L45" s="32">
        <f t="shared" si="12"/>
        <v>0</v>
      </c>
      <c r="M45" s="32">
        <f t="shared" si="12"/>
        <v>0</v>
      </c>
      <c r="N45" s="32">
        <f t="shared" si="11"/>
        <v>1441673</v>
      </c>
      <c r="O45" s="45">
        <f t="shared" si="9"/>
        <v>106.9490356083086</v>
      </c>
      <c r="P45" s="10"/>
    </row>
    <row r="46" spans="1:16" ht="15">
      <c r="A46" s="12"/>
      <c r="B46" s="25">
        <v>361.1</v>
      </c>
      <c r="C46" s="20" t="s">
        <v>50</v>
      </c>
      <c r="D46" s="46">
        <v>299250</v>
      </c>
      <c r="E46" s="46">
        <v>2826</v>
      </c>
      <c r="F46" s="46">
        <v>2208</v>
      </c>
      <c r="G46" s="46">
        <v>245</v>
      </c>
      <c r="H46" s="46">
        <v>0</v>
      </c>
      <c r="I46" s="46">
        <v>0</v>
      </c>
      <c r="J46" s="46">
        <v>0</v>
      </c>
      <c r="K46" s="46">
        <v>679</v>
      </c>
      <c r="L46" s="46">
        <v>0</v>
      </c>
      <c r="M46" s="46">
        <v>0</v>
      </c>
      <c r="N46" s="46">
        <f t="shared" si="11"/>
        <v>305208</v>
      </c>
      <c r="O46" s="47">
        <f t="shared" si="9"/>
        <v>22.64154302670623</v>
      </c>
      <c r="P46" s="9"/>
    </row>
    <row r="47" spans="1:16" ht="15">
      <c r="A47" s="12"/>
      <c r="B47" s="25">
        <v>361.2</v>
      </c>
      <c r="C47" s="20" t="s">
        <v>89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121537</v>
      </c>
      <c r="L47" s="46">
        <v>0</v>
      </c>
      <c r="M47" s="46">
        <v>0</v>
      </c>
      <c r="N47" s="46">
        <f aca="true" t="shared" si="13" ref="N47:N53">SUM(D47:M47)</f>
        <v>121537</v>
      </c>
      <c r="O47" s="47">
        <f t="shared" si="9"/>
        <v>9.016097922848665</v>
      </c>
      <c r="P47" s="9"/>
    </row>
    <row r="48" spans="1:16" ht="15">
      <c r="A48" s="12"/>
      <c r="B48" s="25">
        <v>361.3</v>
      </c>
      <c r="C48" s="20" t="s">
        <v>73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263676</v>
      </c>
      <c r="L48" s="46">
        <v>0</v>
      </c>
      <c r="M48" s="46">
        <v>0</v>
      </c>
      <c r="N48" s="46">
        <f t="shared" si="13"/>
        <v>263676</v>
      </c>
      <c r="O48" s="47">
        <f t="shared" si="9"/>
        <v>19.56053412462908</v>
      </c>
      <c r="P48" s="9"/>
    </row>
    <row r="49" spans="1:16" ht="15">
      <c r="A49" s="12"/>
      <c r="B49" s="25">
        <v>361.4</v>
      </c>
      <c r="C49" s="20" t="s">
        <v>107</v>
      </c>
      <c r="D49" s="46">
        <v>167448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173576</v>
      </c>
      <c r="L49" s="46">
        <v>0</v>
      </c>
      <c r="M49" s="46">
        <v>0</v>
      </c>
      <c r="N49" s="46">
        <f t="shared" si="13"/>
        <v>341024</v>
      </c>
      <c r="O49" s="47">
        <f t="shared" si="9"/>
        <v>25.29851632047478</v>
      </c>
      <c r="P49" s="9"/>
    </row>
    <row r="50" spans="1:16" ht="15">
      <c r="A50" s="12"/>
      <c r="B50" s="25">
        <v>362</v>
      </c>
      <c r="C50" s="20" t="s">
        <v>52</v>
      </c>
      <c r="D50" s="46">
        <v>6400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6400</v>
      </c>
      <c r="O50" s="47">
        <f t="shared" si="9"/>
        <v>0.47477744807121663</v>
      </c>
      <c r="P50" s="9"/>
    </row>
    <row r="51" spans="1:16" ht="15">
      <c r="A51" s="12"/>
      <c r="B51" s="25">
        <v>366</v>
      </c>
      <c r="C51" s="20" t="s">
        <v>54</v>
      </c>
      <c r="D51" s="46">
        <v>4435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4435</v>
      </c>
      <c r="O51" s="47">
        <f t="shared" si="9"/>
        <v>0.3290059347181009</v>
      </c>
      <c r="P51" s="9"/>
    </row>
    <row r="52" spans="1:16" ht="15">
      <c r="A52" s="12"/>
      <c r="B52" s="25">
        <v>368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396735</v>
      </c>
      <c r="L52" s="46">
        <v>0</v>
      </c>
      <c r="M52" s="46">
        <v>0</v>
      </c>
      <c r="N52" s="46">
        <f t="shared" si="13"/>
        <v>396735</v>
      </c>
      <c r="O52" s="47">
        <f t="shared" si="9"/>
        <v>29.43137982195846</v>
      </c>
      <c r="P52" s="9"/>
    </row>
    <row r="53" spans="1:16" ht="15">
      <c r="A53" s="12"/>
      <c r="B53" s="25">
        <v>369.9</v>
      </c>
      <c r="C53" s="20" t="s">
        <v>56</v>
      </c>
      <c r="D53" s="46">
        <v>2658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2658</v>
      </c>
      <c r="O53" s="47">
        <f t="shared" si="9"/>
        <v>0.19718100890207715</v>
      </c>
      <c r="P53" s="9"/>
    </row>
    <row r="54" spans="1:16" ht="15.75">
      <c r="A54" s="29" t="s">
        <v>40</v>
      </c>
      <c r="B54" s="30"/>
      <c r="C54" s="31"/>
      <c r="D54" s="32">
        <f aca="true" t="shared" si="14" ref="D54:M54">SUM(D55:D56)</f>
        <v>38421</v>
      </c>
      <c r="E54" s="32">
        <f t="shared" si="14"/>
        <v>0</v>
      </c>
      <c r="F54" s="32">
        <f t="shared" si="14"/>
        <v>2255374</v>
      </c>
      <c r="G54" s="32">
        <f t="shared" si="14"/>
        <v>0</v>
      </c>
      <c r="H54" s="32">
        <f t="shared" si="14"/>
        <v>0</v>
      </c>
      <c r="I54" s="32">
        <f t="shared" si="14"/>
        <v>0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2293795</v>
      </c>
      <c r="O54" s="45">
        <f t="shared" si="9"/>
        <v>170.16283382789317</v>
      </c>
      <c r="P54" s="9"/>
    </row>
    <row r="55" spans="1:16" ht="15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2255374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2255374</v>
      </c>
      <c r="O55" s="47">
        <f t="shared" si="9"/>
        <v>167.3126112759644</v>
      </c>
      <c r="P55" s="9"/>
    </row>
    <row r="56" spans="1:16" ht="15.75" thickBot="1">
      <c r="A56" s="12"/>
      <c r="B56" s="25">
        <v>383</v>
      </c>
      <c r="C56" s="20" t="s">
        <v>114</v>
      </c>
      <c r="D56" s="46">
        <v>38421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38421</v>
      </c>
      <c r="O56" s="47">
        <f t="shared" si="9"/>
        <v>2.8502225519287836</v>
      </c>
      <c r="P56" s="9"/>
    </row>
    <row r="57" spans="1:119" ht="16.5" thickBot="1">
      <c r="A57" s="14" t="s">
        <v>45</v>
      </c>
      <c r="B57" s="23"/>
      <c r="C57" s="22"/>
      <c r="D57" s="15">
        <f aca="true" t="shared" si="15" ref="D57:M57">SUM(D5,D12,D22,D34,D41,D45,D54)</f>
        <v>19766450</v>
      </c>
      <c r="E57" s="15">
        <f t="shared" si="15"/>
        <v>1494031</v>
      </c>
      <c r="F57" s="15">
        <f t="shared" si="15"/>
        <v>2257582</v>
      </c>
      <c r="G57" s="15">
        <f t="shared" si="15"/>
        <v>245</v>
      </c>
      <c r="H57" s="15">
        <f t="shared" si="15"/>
        <v>0</v>
      </c>
      <c r="I57" s="15">
        <f t="shared" si="15"/>
        <v>0</v>
      </c>
      <c r="J57" s="15">
        <f t="shared" si="15"/>
        <v>0</v>
      </c>
      <c r="K57" s="15">
        <f t="shared" si="15"/>
        <v>956203</v>
      </c>
      <c r="L57" s="15">
        <f t="shared" si="15"/>
        <v>0</v>
      </c>
      <c r="M57" s="15">
        <f t="shared" si="15"/>
        <v>0</v>
      </c>
      <c r="N57" s="15">
        <f>SUM(D57:M57)</f>
        <v>24474511</v>
      </c>
      <c r="O57" s="38">
        <f t="shared" si="9"/>
        <v>1815.6165430267063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137</v>
      </c>
      <c r="M59" s="48"/>
      <c r="N59" s="48"/>
      <c r="O59" s="43">
        <v>13480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9152697</v>
      </c>
      <c r="E5" s="27">
        <f t="shared" si="0"/>
        <v>1386720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10539417</v>
      </c>
      <c r="O5" s="33">
        <f aca="true" t="shared" si="2" ref="O5:O36">(N5/O$57)</f>
        <v>784.124469905513</v>
      </c>
      <c r="P5" s="6"/>
    </row>
    <row r="6" spans="1:16" ht="15">
      <c r="A6" s="12"/>
      <c r="B6" s="25">
        <v>311</v>
      </c>
      <c r="C6" s="20" t="s">
        <v>2</v>
      </c>
      <c r="D6" s="46">
        <v>7351188</v>
      </c>
      <c r="E6" s="46">
        <v>1386720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8737908</v>
      </c>
      <c r="O6" s="47">
        <f t="shared" si="2"/>
        <v>650.0935942266201</v>
      </c>
      <c r="P6" s="9"/>
    </row>
    <row r="7" spans="1:16" ht="15">
      <c r="A7" s="12"/>
      <c r="B7" s="25">
        <v>312.41</v>
      </c>
      <c r="C7" s="20" t="s">
        <v>10</v>
      </c>
      <c r="D7" s="46">
        <v>495662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495662</v>
      </c>
      <c r="O7" s="47">
        <f t="shared" si="2"/>
        <v>36.87686928055948</v>
      </c>
      <c r="P7" s="9"/>
    </row>
    <row r="8" spans="1:16" ht="15">
      <c r="A8" s="12"/>
      <c r="B8" s="25">
        <v>312.42</v>
      </c>
      <c r="C8" s="20" t="s">
        <v>117</v>
      </c>
      <c r="D8" s="46">
        <v>224345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224345</v>
      </c>
      <c r="O8" s="47">
        <f t="shared" si="2"/>
        <v>16.69109441261811</v>
      </c>
      <c r="P8" s="9"/>
    </row>
    <row r="9" spans="1:16" ht="15">
      <c r="A9" s="12"/>
      <c r="B9" s="25">
        <v>315</v>
      </c>
      <c r="C9" s="20" t="s">
        <v>100</v>
      </c>
      <c r="D9" s="46">
        <v>916558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916558</v>
      </c>
      <c r="O9" s="47">
        <f t="shared" si="2"/>
        <v>68.19120601145748</v>
      </c>
      <c r="P9" s="9"/>
    </row>
    <row r="10" spans="1:16" ht="15">
      <c r="A10" s="12"/>
      <c r="B10" s="25">
        <v>316</v>
      </c>
      <c r="C10" s="20" t="s">
        <v>101</v>
      </c>
      <c r="D10" s="46">
        <v>138563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138563</v>
      </c>
      <c r="O10" s="47">
        <f t="shared" si="2"/>
        <v>10.30897998660814</v>
      </c>
      <c r="P10" s="9"/>
    </row>
    <row r="11" spans="1:16" ht="15">
      <c r="A11" s="12"/>
      <c r="B11" s="25">
        <v>319</v>
      </c>
      <c r="C11" s="20" t="s">
        <v>12</v>
      </c>
      <c r="D11" s="46">
        <v>26381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26381</v>
      </c>
      <c r="O11" s="47">
        <f t="shared" si="2"/>
        <v>1.9627259876497285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SUM(D13:D22)</f>
        <v>3010729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3010729</v>
      </c>
      <c r="O12" s="45">
        <f t="shared" si="2"/>
        <v>223.99590804255635</v>
      </c>
      <c r="P12" s="10"/>
    </row>
    <row r="13" spans="1:16" ht="15">
      <c r="A13" s="12"/>
      <c r="B13" s="25">
        <v>322</v>
      </c>
      <c r="C13" s="20" t="s">
        <v>0</v>
      </c>
      <c r="D13" s="46">
        <v>529799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529799</v>
      </c>
      <c r="O13" s="47">
        <f t="shared" si="2"/>
        <v>39.416635666989066</v>
      </c>
      <c r="P13" s="9"/>
    </row>
    <row r="14" spans="1:16" ht="15">
      <c r="A14" s="12"/>
      <c r="B14" s="25">
        <v>323.1</v>
      </c>
      <c r="C14" s="20" t="s">
        <v>14</v>
      </c>
      <c r="D14" s="46">
        <v>1627971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1627971</v>
      </c>
      <c r="O14" s="47">
        <f t="shared" si="2"/>
        <v>121.11978275425936</v>
      </c>
      <c r="P14" s="9"/>
    </row>
    <row r="15" spans="1:16" ht="15">
      <c r="A15" s="12"/>
      <c r="B15" s="25">
        <v>323.4</v>
      </c>
      <c r="C15" s="20" t="s">
        <v>16</v>
      </c>
      <c r="D15" s="46">
        <v>241346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241346</v>
      </c>
      <c r="O15" s="47">
        <f t="shared" si="2"/>
        <v>17.955955658061157</v>
      </c>
      <c r="P15" s="9"/>
    </row>
    <row r="16" spans="1:16" ht="15">
      <c r="A16" s="12"/>
      <c r="B16" s="25">
        <v>323.7</v>
      </c>
      <c r="C16" s="20" t="s">
        <v>17</v>
      </c>
      <c r="D16" s="46">
        <v>39790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39790</v>
      </c>
      <c r="O16" s="47">
        <f t="shared" si="2"/>
        <v>2.960345212409791</v>
      </c>
      <c r="P16" s="9"/>
    </row>
    <row r="17" spans="1:16" ht="15">
      <c r="A17" s="12"/>
      <c r="B17" s="25">
        <v>324.12</v>
      </c>
      <c r="C17" s="20" t="s">
        <v>18</v>
      </c>
      <c r="D17" s="46">
        <v>1488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1488</v>
      </c>
      <c r="O17" s="47">
        <f t="shared" si="2"/>
        <v>0.11070604865709396</v>
      </c>
      <c r="P17" s="9"/>
    </row>
    <row r="18" spans="1:16" ht="15">
      <c r="A18" s="12"/>
      <c r="B18" s="25">
        <v>324.22</v>
      </c>
      <c r="C18" s="20" t="s">
        <v>68</v>
      </c>
      <c r="D18" s="46">
        <v>20800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20800</v>
      </c>
      <c r="O18" s="47">
        <f t="shared" si="2"/>
        <v>1.547503905959378</v>
      </c>
      <c r="P18" s="9"/>
    </row>
    <row r="19" spans="1:16" ht="15">
      <c r="A19" s="12"/>
      <c r="B19" s="25">
        <v>324.32</v>
      </c>
      <c r="C19" s="20" t="s">
        <v>19</v>
      </c>
      <c r="D19" s="46">
        <v>82925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82925</v>
      </c>
      <c r="O19" s="47">
        <f t="shared" si="2"/>
        <v>6.169555836619299</v>
      </c>
      <c r="P19" s="9"/>
    </row>
    <row r="20" spans="1:16" ht="15">
      <c r="A20" s="12"/>
      <c r="B20" s="25">
        <v>324.62</v>
      </c>
      <c r="C20" s="20" t="s">
        <v>20</v>
      </c>
      <c r="D20" s="46">
        <v>36506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36506</v>
      </c>
      <c r="O20" s="47">
        <f t="shared" si="2"/>
        <v>2.7160181534112047</v>
      </c>
      <c r="P20" s="9"/>
    </row>
    <row r="21" spans="1:16" ht="15">
      <c r="A21" s="12"/>
      <c r="B21" s="25">
        <v>324.72</v>
      </c>
      <c r="C21" s="20" t="s">
        <v>124</v>
      </c>
      <c r="D21" s="46">
        <v>19000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19000</v>
      </c>
      <c r="O21" s="47">
        <f t="shared" si="2"/>
        <v>1.4135852987128934</v>
      </c>
      <c r="P21" s="9"/>
    </row>
    <row r="22" spans="1:16" ht="15">
      <c r="A22" s="12"/>
      <c r="B22" s="25">
        <v>329</v>
      </c>
      <c r="C22" s="20" t="s">
        <v>22</v>
      </c>
      <c r="D22" s="46">
        <v>411104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44">SUM(D22:M22)</f>
        <v>411104</v>
      </c>
      <c r="O22" s="47">
        <f t="shared" si="2"/>
        <v>30.585819507477122</v>
      </c>
      <c r="P22" s="9"/>
    </row>
    <row r="23" spans="1:16" ht="15.75">
      <c r="A23" s="29" t="s">
        <v>23</v>
      </c>
      <c r="B23" s="30"/>
      <c r="C23" s="31"/>
      <c r="D23" s="32">
        <f aca="true" t="shared" si="6" ref="D23:M23">SUM(D24:D33)</f>
        <v>3494079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3494079</v>
      </c>
      <c r="O23" s="45">
        <f t="shared" si="2"/>
        <v>259.9567740495499</v>
      </c>
      <c r="P23" s="10"/>
    </row>
    <row r="24" spans="1:16" ht="15">
      <c r="A24" s="12"/>
      <c r="B24" s="25">
        <v>331.35</v>
      </c>
      <c r="C24" s="20" t="s">
        <v>129</v>
      </c>
      <c r="D24" s="46">
        <v>127350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127350</v>
      </c>
      <c r="O24" s="47">
        <f t="shared" si="2"/>
        <v>9.474741462688788</v>
      </c>
      <c r="P24" s="9"/>
    </row>
    <row r="25" spans="1:16" ht="15">
      <c r="A25" s="12"/>
      <c r="B25" s="25">
        <v>331.39</v>
      </c>
      <c r="C25" s="20" t="s">
        <v>120</v>
      </c>
      <c r="D25" s="46">
        <v>28634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28634</v>
      </c>
      <c r="O25" s="47">
        <f t="shared" si="2"/>
        <v>2.130347444386578</v>
      </c>
      <c r="P25" s="9"/>
    </row>
    <row r="26" spans="1:16" ht="15">
      <c r="A26" s="12"/>
      <c r="B26" s="25">
        <v>334.1</v>
      </c>
      <c r="C26" s="20" t="s">
        <v>71</v>
      </c>
      <c r="D26" s="46">
        <v>576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576</v>
      </c>
      <c r="O26" s="47">
        <f t="shared" si="2"/>
        <v>0.042853954318875086</v>
      </c>
      <c r="P26" s="9"/>
    </row>
    <row r="27" spans="1:16" ht="15">
      <c r="A27" s="12"/>
      <c r="B27" s="25">
        <v>334.49</v>
      </c>
      <c r="C27" s="20" t="s">
        <v>26</v>
      </c>
      <c r="D27" s="46">
        <v>134593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134593</v>
      </c>
      <c r="O27" s="47">
        <f t="shared" si="2"/>
        <v>10.013615058403392</v>
      </c>
      <c r="P27" s="9"/>
    </row>
    <row r="28" spans="1:16" ht="15">
      <c r="A28" s="12"/>
      <c r="B28" s="25">
        <v>335.12</v>
      </c>
      <c r="C28" s="20" t="s">
        <v>102</v>
      </c>
      <c r="D28" s="46">
        <v>422641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422641</v>
      </c>
      <c r="O28" s="47">
        <f t="shared" si="2"/>
        <v>31.44416338070084</v>
      </c>
      <c r="P28" s="9"/>
    </row>
    <row r="29" spans="1:16" ht="15">
      <c r="A29" s="12"/>
      <c r="B29" s="25">
        <v>335.14</v>
      </c>
      <c r="C29" s="20" t="s">
        <v>103</v>
      </c>
      <c r="D29" s="46">
        <v>696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696</v>
      </c>
      <c r="O29" s="47">
        <f t="shared" si="2"/>
        <v>0.05178186146864073</v>
      </c>
      <c r="P29" s="9"/>
    </row>
    <row r="30" spans="1:16" ht="15">
      <c r="A30" s="12"/>
      <c r="B30" s="25">
        <v>335.15</v>
      </c>
      <c r="C30" s="20" t="s">
        <v>104</v>
      </c>
      <c r="D30" s="46">
        <v>59354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59354</v>
      </c>
      <c r="O30" s="47">
        <f t="shared" si="2"/>
        <v>4.415891674726583</v>
      </c>
      <c r="P30" s="9"/>
    </row>
    <row r="31" spans="1:16" ht="15">
      <c r="A31" s="12"/>
      <c r="B31" s="25">
        <v>335.18</v>
      </c>
      <c r="C31" s="20" t="s">
        <v>105</v>
      </c>
      <c r="D31" s="46">
        <v>1376723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1376723</v>
      </c>
      <c r="O31" s="47">
        <f t="shared" si="2"/>
        <v>102.42712595789004</v>
      </c>
      <c r="P31" s="9"/>
    </row>
    <row r="32" spans="1:16" ht="15">
      <c r="A32" s="12"/>
      <c r="B32" s="25">
        <v>337.7</v>
      </c>
      <c r="C32" s="20" t="s">
        <v>121</v>
      </c>
      <c r="D32" s="46">
        <v>412092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412092</v>
      </c>
      <c r="O32" s="47">
        <f t="shared" si="2"/>
        <v>30.65932594301019</v>
      </c>
      <c r="P32" s="9"/>
    </row>
    <row r="33" spans="1:16" ht="15">
      <c r="A33" s="12"/>
      <c r="B33" s="25">
        <v>338</v>
      </c>
      <c r="C33" s="20" t="s">
        <v>33</v>
      </c>
      <c r="D33" s="46">
        <v>931420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931420</v>
      </c>
      <c r="O33" s="47">
        <f t="shared" si="2"/>
        <v>69.29692731195595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SUM(D35:D38)</f>
        <v>587954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587954</v>
      </c>
      <c r="O34" s="45">
        <f t="shared" si="2"/>
        <v>43.74332266944424</v>
      </c>
      <c r="P34" s="10"/>
    </row>
    <row r="35" spans="1:16" ht="15">
      <c r="A35" s="12"/>
      <c r="B35" s="25">
        <v>341.9</v>
      </c>
      <c r="C35" s="20" t="s">
        <v>106</v>
      </c>
      <c r="D35" s="46">
        <v>198690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198690</v>
      </c>
      <c r="O35" s="47">
        <f t="shared" si="2"/>
        <v>14.782382263224463</v>
      </c>
      <c r="P35" s="9"/>
    </row>
    <row r="36" spans="1:16" ht="15">
      <c r="A36" s="12"/>
      <c r="B36" s="25">
        <v>347.1</v>
      </c>
      <c r="C36" s="20" t="s">
        <v>42</v>
      </c>
      <c r="D36" s="46">
        <v>9829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9829</v>
      </c>
      <c r="O36" s="47">
        <f t="shared" si="2"/>
        <v>0.7312699947920541</v>
      </c>
      <c r="P36" s="9"/>
    </row>
    <row r="37" spans="1:16" ht="15">
      <c r="A37" s="12"/>
      <c r="B37" s="25">
        <v>347.2</v>
      </c>
      <c r="C37" s="20" t="s">
        <v>43</v>
      </c>
      <c r="D37" s="46">
        <v>9381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9381</v>
      </c>
      <c r="O37" s="47">
        <f aca="true" t="shared" si="8" ref="O37:O55">(N37/O$57)</f>
        <v>0.6979391414329291</v>
      </c>
      <c r="P37" s="9"/>
    </row>
    <row r="38" spans="1:16" ht="15">
      <c r="A38" s="12"/>
      <c r="B38" s="25">
        <v>347.5</v>
      </c>
      <c r="C38" s="20" t="s">
        <v>44</v>
      </c>
      <c r="D38" s="46">
        <v>370054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370054</v>
      </c>
      <c r="O38" s="47">
        <f t="shared" si="8"/>
        <v>27.531731269994793</v>
      </c>
      <c r="P38" s="9"/>
    </row>
    <row r="39" spans="1:16" ht="15.75">
      <c r="A39" s="29" t="s">
        <v>39</v>
      </c>
      <c r="B39" s="30"/>
      <c r="C39" s="31"/>
      <c r="D39" s="32">
        <f aca="true" t="shared" si="9" ref="D39:M39">SUM(D40:D42)</f>
        <v>28982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5"/>
        <v>28982</v>
      </c>
      <c r="O39" s="45">
        <f t="shared" si="8"/>
        <v>2.156238375120899</v>
      </c>
      <c r="P39" s="10"/>
    </row>
    <row r="40" spans="1:16" ht="15">
      <c r="A40" s="13"/>
      <c r="B40" s="39">
        <v>351.5</v>
      </c>
      <c r="C40" s="21" t="s">
        <v>79</v>
      </c>
      <c r="D40" s="46">
        <v>21948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21948</v>
      </c>
      <c r="O40" s="47">
        <f t="shared" si="8"/>
        <v>1.632914217692136</v>
      </c>
      <c r="P40" s="9"/>
    </row>
    <row r="41" spans="1:16" ht="15">
      <c r="A41" s="13"/>
      <c r="B41" s="39">
        <v>352</v>
      </c>
      <c r="C41" s="21" t="s">
        <v>48</v>
      </c>
      <c r="D41" s="46">
        <v>3127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3127</v>
      </c>
      <c r="O41" s="47">
        <f t="shared" si="8"/>
        <v>0.23264638047764302</v>
      </c>
      <c r="P41" s="9"/>
    </row>
    <row r="42" spans="1:16" ht="15">
      <c r="A42" s="13"/>
      <c r="B42" s="39">
        <v>354</v>
      </c>
      <c r="C42" s="21" t="s">
        <v>49</v>
      </c>
      <c r="D42" s="46">
        <v>3907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3907</v>
      </c>
      <c r="O42" s="47">
        <f t="shared" si="8"/>
        <v>0.2906777769511197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SUM(D44:D52)</f>
        <v>567594</v>
      </c>
      <c r="E43" s="32">
        <f t="shared" si="10"/>
        <v>868</v>
      </c>
      <c r="F43" s="32">
        <f t="shared" si="10"/>
        <v>1480</v>
      </c>
      <c r="G43" s="32">
        <f t="shared" si="10"/>
        <v>124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495483</v>
      </c>
      <c r="L43" s="32">
        <f t="shared" si="10"/>
        <v>0</v>
      </c>
      <c r="M43" s="32">
        <f t="shared" si="10"/>
        <v>0</v>
      </c>
      <c r="N43" s="32">
        <f t="shared" si="5"/>
        <v>1065549</v>
      </c>
      <c r="O43" s="45">
        <f t="shared" si="8"/>
        <v>79.27602112938025</v>
      </c>
      <c r="P43" s="10"/>
    </row>
    <row r="44" spans="1:16" ht="15">
      <c r="A44" s="12"/>
      <c r="B44" s="25">
        <v>361.1</v>
      </c>
      <c r="C44" s="20" t="s">
        <v>50</v>
      </c>
      <c r="D44" s="46">
        <v>280616</v>
      </c>
      <c r="E44" s="46">
        <v>868</v>
      </c>
      <c r="F44" s="46">
        <v>1480</v>
      </c>
      <c r="G44" s="46">
        <v>124</v>
      </c>
      <c r="H44" s="46">
        <v>0</v>
      </c>
      <c r="I44" s="46">
        <v>0</v>
      </c>
      <c r="J44" s="46">
        <v>0</v>
      </c>
      <c r="K44" s="46">
        <v>2502</v>
      </c>
      <c r="L44" s="46">
        <v>0</v>
      </c>
      <c r="M44" s="46">
        <v>0</v>
      </c>
      <c r="N44" s="46">
        <f t="shared" si="5"/>
        <v>285590</v>
      </c>
      <c r="O44" s="47">
        <f t="shared" si="8"/>
        <v>21.24767502417975</v>
      </c>
      <c r="P44" s="9"/>
    </row>
    <row r="45" spans="1:16" ht="15">
      <c r="A45" s="12"/>
      <c r="B45" s="25">
        <v>361.2</v>
      </c>
      <c r="C45" s="20" t="s">
        <v>89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110257</v>
      </c>
      <c r="L45" s="46">
        <v>0</v>
      </c>
      <c r="M45" s="46">
        <v>0</v>
      </c>
      <c r="N45" s="46">
        <f aca="true" t="shared" si="11" ref="N45:N52">SUM(D45:M45)</f>
        <v>110257</v>
      </c>
      <c r="O45" s="47">
        <f t="shared" si="8"/>
        <v>8.20303548843092</v>
      </c>
      <c r="P45" s="9"/>
    </row>
    <row r="46" spans="1:16" ht="15">
      <c r="A46" s="12"/>
      <c r="B46" s="25">
        <v>361.3</v>
      </c>
      <c r="C46" s="20" t="s">
        <v>73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-304676</v>
      </c>
      <c r="L46" s="46">
        <v>0</v>
      </c>
      <c r="M46" s="46">
        <v>0</v>
      </c>
      <c r="N46" s="46">
        <f t="shared" si="11"/>
        <v>-304676</v>
      </c>
      <c r="O46" s="47">
        <f t="shared" si="8"/>
        <v>-22.667658656349975</v>
      </c>
      <c r="P46" s="9"/>
    </row>
    <row r="47" spans="1:16" ht="15">
      <c r="A47" s="12"/>
      <c r="B47" s="25">
        <v>361.4</v>
      </c>
      <c r="C47" s="20" t="s">
        <v>107</v>
      </c>
      <c r="D47" s="46">
        <v>252775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310747</v>
      </c>
      <c r="L47" s="46">
        <v>0</v>
      </c>
      <c r="M47" s="46">
        <v>0</v>
      </c>
      <c r="N47" s="46">
        <f t="shared" si="11"/>
        <v>563522</v>
      </c>
      <c r="O47" s="47">
        <f t="shared" si="8"/>
        <v>41.92560077375195</v>
      </c>
      <c r="P47" s="9"/>
    </row>
    <row r="48" spans="1:16" ht="15">
      <c r="A48" s="12"/>
      <c r="B48" s="25">
        <v>362</v>
      </c>
      <c r="C48" s="20" t="s">
        <v>52</v>
      </c>
      <c r="D48" s="46">
        <v>22448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22448</v>
      </c>
      <c r="O48" s="47">
        <f t="shared" si="8"/>
        <v>1.6701138308161596</v>
      </c>
      <c r="P48" s="9"/>
    </row>
    <row r="49" spans="1:16" ht="15">
      <c r="A49" s="12"/>
      <c r="B49" s="25">
        <v>365</v>
      </c>
      <c r="C49" s="20" t="s">
        <v>113</v>
      </c>
      <c r="D49" s="46">
        <v>460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460</v>
      </c>
      <c r="O49" s="47">
        <f t="shared" si="8"/>
        <v>0.03422364407410163</v>
      </c>
      <c r="P49" s="9"/>
    </row>
    <row r="50" spans="1:16" ht="15">
      <c r="A50" s="12"/>
      <c r="B50" s="25">
        <v>366</v>
      </c>
      <c r="C50" s="20" t="s">
        <v>54</v>
      </c>
      <c r="D50" s="46">
        <v>6871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6871</v>
      </c>
      <c r="O50" s="47">
        <f t="shared" si="8"/>
        <v>0.5111970835503311</v>
      </c>
      <c r="P50" s="9"/>
    </row>
    <row r="51" spans="1:16" ht="15">
      <c r="A51" s="12"/>
      <c r="B51" s="25">
        <v>368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376653</v>
      </c>
      <c r="L51" s="46">
        <v>0</v>
      </c>
      <c r="M51" s="46">
        <v>0</v>
      </c>
      <c r="N51" s="46">
        <f t="shared" si="11"/>
        <v>376653</v>
      </c>
      <c r="O51" s="47">
        <f t="shared" si="8"/>
        <v>28.022691764005653</v>
      </c>
      <c r="P51" s="9"/>
    </row>
    <row r="52" spans="1:16" ht="15">
      <c r="A52" s="12"/>
      <c r="B52" s="25">
        <v>369.9</v>
      </c>
      <c r="C52" s="20" t="s">
        <v>56</v>
      </c>
      <c r="D52" s="46">
        <v>4424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4424</v>
      </c>
      <c r="O52" s="47">
        <f t="shared" si="8"/>
        <v>0.32914217692136</v>
      </c>
      <c r="P52" s="9"/>
    </row>
    <row r="53" spans="1:16" ht="15.75">
      <c r="A53" s="29" t="s">
        <v>40</v>
      </c>
      <c r="B53" s="30"/>
      <c r="C53" s="31"/>
      <c r="D53" s="32">
        <f aca="true" t="shared" si="12" ref="D53:M53">SUM(D54:D54)</f>
        <v>2419006</v>
      </c>
      <c r="E53" s="32">
        <f t="shared" si="12"/>
        <v>0</v>
      </c>
      <c r="F53" s="32">
        <f t="shared" si="12"/>
        <v>1752753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4171759</v>
      </c>
      <c r="O53" s="45">
        <f t="shared" si="8"/>
        <v>310.3756416933264</v>
      </c>
      <c r="P53" s="9"/>
    </row>
    <row r="54" spans="1:16" ht="15.75" thickBot="1">
      <c r="A54" s="12"/>
      <c r="B54" s="25">
        <v>381</v>
      </c>
      <c r="C54" s="20" t="s">
        <v>57</v>
      </c>
      <c r="D54" s="46">
        <v>2419006</v>
      </c>
      <c r="E54" s="46">
        <v>0</v>
      </c>
      <c r="F54" s="46">
        <v>1752753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4171759</v>
      </c>
      <c r="O54" s="47">
        <f t="shared" si="8"/>
        <v>310.3756416933264</v>
      </c>
      <c r="P54" s="9"/>
    </row>
    <row r="55" spans="1:119" ht="16.5" thickBot="1">
      <c r="A55" s="14" t="s">
        <v>45</v>
      </c>
      <c r="B55" s="23"/>
      <c r="C55" s="22"/>
      <c r="D55" s="15">
        <f aca="true" t="shared" si="13" ref="D55:M55">SUM(D5,D12,D23,D34,D39,D43,D53)</f>
        <v>19261041</v>
      </c>
      <c r="E55" s="15">
        <f t="shared" si="13"/>
        <v>1387588</v>
      </c>
      <c r="F55" s="15">
        <f t="shared" si="13"/>
        <v>1754233</v>
      </c>
      <c r="G55" s="15">
        <f t="shared" si="13"/>
        <v>124</v>
      </c>
      <c r="H55" s="15">
        <f t="shared" si="13"/>
        <v>0</v>
      </c>
      <c r="I55" s="15">
        <f t="shared" si="13"/>
        <v>0</v>
      </c>
      <c r="J55" s="15">
        <f t="shared" si="13"/>
        <v>0</v>
      </c>
      <c r="K55" s="15">
        <f t="shared" si="13"/>
        <v>495483</v>
      </c>
      <c r="L55" s="15">
        <f t="shared" si="13"/>
        <v>0</v>
      </c>
      <c r="M55" s="15">
        <f t="shared" si="13"/>
        <v>0</v>
      </c>
      <c r="N55" s="15">
        <f>SUM(D55:M55)</f>
        <v>22898469</v>
      </c>
      <c r="O55" s="38">
        <f t="shared" si="8"/>
        <v>1703.628375864891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130</v>
      </c>
      <c r="M57" s="48"/>
      <c r="N57" s="48"/>
      <c r="O57" s="43">
        <v>13441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8748761</v>
      </c>
      <c r="E5" s="27">
        <f t="shared" si="0"/>
        <v>1240015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9988776</v>
      </c>
      <c r="O5" s="33">
        <f aca="true" t="shared" si="2" ref="O5:O36">(N5/O$58)</f>
        <v>751.6574610580179</v>
      </c>
      <c r="P5" s="6"/>
    </row>
    <row r="6" spans="1:16" ht="15">
      <c r="A6" s="12"/>
      <c r="B6" s="25">
        <v>311</v>
      </c>
      <c r="C6" s="20" t="s">
        <v>2</v>
      </c>
      <c r="D6" s="46">
        <v>6927678</v>
      </c>
      <c r="E6" s="46">
        <v>1240015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8167693</v>
      </c>
      <c r="O6" s="47">
        <f t="shared" si="2"/>
        <v>614.6205884566183</v>
      </c>
      <c r="P6" s="9"/>
    </row>
    <row r="7" spans="1:16" ht="15">
      <c r="A7" s="12"/>
      <c r="B7" s="25">
        <v>312.41</v>
      </c>
      <c r="C7" s="20" t="s">
        <v>10</v>
      </c>
      <c r="D7" s="46">
        <v>481136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481136</v>
      </c>
      <c r="O7" s="47">
        <f t="shared" si="2"/>
        <v>36.20558356535481</v>
      </c>
      <c r="P7" s="9"/>
    </row>
    <row r="8" spans="1:16" ht="15">
      <c r="A8" s="12"/>
      <c r="B8" s="25">
        <v>312.42</v>
      </c>
      <c r="C8" s="20" t="s">
        <v>117</v>
      </c>
      <c r="D8" s="46">
        <v>217873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217873</v>
      </c>
      <c r="O8" s="47">
        <f t="shared" si="2"/>
        <v>16.394988336217924</v>
      </c>
      <c r="P8" s="9"/>
    </row>
    <row r="9" spans="1:16" ht="15">
      <c r="A9" s="12"/>
      <c r="B9" s="25">
        <v>315</v>
      </c>
      <c r="C9" s="20" t="s">
        <v>100</v>
      </c>
      <c r="D9" s="46">
        <v>970150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970150</v>
      </c>
      <c r="O9" s="47">
        <f t="shared" si="2"/>
        <v>73.00398826096772</v>
      </c>
      <c r="P9" s="9"/>
    </row>
    <row r="10" spans="1:16" ht="15">
      <c r="A10" s="12"/>
      <c r="B10" s="25">
        <v>316</v>
      </c>
      <c r="C10" s="20" t="s">
        <v>101</v>
      </c>
      <c r="D10" s="46">
        <v>140392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140392</v>
      </c>
      <c r="O10" s="47">
        <f t="shared" si="2"/>
        <v>10.564527052449394</v>
      </c>
      <c r="P10" s="9"/>
    </row>
    <row r="11" spans="1:16" ht="15">
      <c r="A11" s="12"/>
      <c r="B11" s="25">
        <v>319</v>
      </c>
      <c r="C11" s="20" t="s">
        <v>12</v>
      </c>
      <c r="D11" s="46">
        <v>11532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11532</v>
      </c>
      <c r="O11" s="47">
        <f t="shared" si="2"/>
        <v>0.8677853864098126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SUM(D13:D22)</f>
        <v>3458606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3458606</v>
      </c>
      <c r="O12" s="45">
        <f t="shared" si="2"/>
        <v>260.26081721724734</v>
      </c>
      <c r="P12" s="10"/>
    </row>
    <row r="13" spans="1:16" ht="15">
      <c r="A13" s="12"/>
      <c r="B13" s="25">
        <v>322</v>
      </c>
      <c r="C13" s="20" t="s">
        <v>0</v>
      </c>
      <c r="D13" s="46">
        <v>518522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518522</v>
      </c>
      <c r="O13" s="47">
        <f t="shared" si="2"/>
        <v>39.01888780194145</v>
      </c>
      <c r="P13" s="9"/>
    </row>
    <row r="14" spans="1:16" ht="15">
      <c r="A14" s="12"/>
      <c r="B14" s="25">
        <v>323.1</v>
      </c>
      <c r="C14" s="20" t="s">
        <v>14</v>
      </c>
      <c r="D14" s="46">
        <v>1674356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1674356</v>
      </c>
      <c r="O14" s="47">
        <f t="shared" si="2"/>
        <v>125.99563548799759</v>
      </c>
      <c r="P14" s="9"/>
    </row>
    <row r="15" spans="1:16" ht="15">
      <c r="A15" s="12"/>
      <c r="B15" s="25">
        <v>323.4</v>
      </c>
      <c r="C15" s="20" t="s">
        <v>16</v>
      </c>
      <c r="D15" s="46">
        <v>207867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207867</v>
      </c>
      <c r="O15" s="47">
        <f t="shared" si="2"/>
        <v>15.642034765595605</v>
      </c>
      <c r="P15" s="9"/>
    </row>
    <row r="16" spans="1:16" ht="15">
      <c r="A16" s="12"/>
      <c r="B16" s="25">
        <v>323.7</v>
      </c>
      <c r="C16" s="20" t="s">
        <v>17</v>
      </c>
      <c r="D16" s="46">
        <v>36305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36305</v>
      </c>
      <c r="O16" s="47">
        <f t="shared" si="2"/>
        <v>2.731958762886598</v>
      </c>
      <c r="P16" s="9"/>
    </row>
    <row r="17" spans="1:16" ht="15">
      <c r="A17" s="12"/>
      <c r="B17" s="25">
        <v>324.12</v>
      </c>
      <c r="C17" s="20" t="s">
        <v>18</v>
      </c>
      <c r="D17" s="46">
        <v>6480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6480</v>
      </c>
      <c r="O17" s="47">
        <f t="shared" si="2"/>
        <v>0.48762134095868764</v>
      </c>
      <c r="P17" s="9"/>
    </row>
    <row r="18" spans="1:16" ht="15">
      <c r="A18" s="12"/>
      <c r="B18" s="25">
        <v>324.22</v>
      </c>
      <c r="C18" s="20" t="s">
        <v>68</v>
      </c>
      <c r="D18" s="46">
        <v>46495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46495</v>
      </c>
      <c r="O18" s="47">
        <f t="shared" si="2"/>
        <v>3.498758371585522</v>
      </c>
      <c r="P18" s="9"/>
    </row>
    <row r="19" spans="1:16" ht="15">
      <c r="A19" s="12"/>
      <c r="B19" s="25">
        <v>324.32</v>
      </c>
      <c r="C19" s="20" t="s">
        <v>19</v>
      </c>
      <c r="D19" s="46">
        <v>322001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322001</v>
      </c>
      <c r="O19" s="47">
        <f t="shared" si="2"/>
        <v>24.230641884265182</v>
      </c>
      <c r="P19" s="9"/>
    </row>
    <row r="20" spans="1:16" ht="15">
      <c r="A20" s="12"/>
      <c r="B20" s="25">
        <v>324.62</v>
      </c>
      <c r="C20" s="20" t="s">
        <v>20</v>
      </c>
      <c r="D20" s="46">
        <v>171947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171947</v>
      </c>
      <c r="O20" s="47">
        <f t="shared" si="2"/>
        <v>12.939047332380165</v>
      </c>
      <c r="P20" s="9"/>
    </row>
    <row r="21" spans="1:16" ht="15">
      <c r="A21" s="12"/>
      <c r="B21" s="25">
        <v>324.72</v>
      </c>
      <c r="C21" s="20" t="s">
        <v>124</v>
      </c>
      <c r="D21" s="46">
        <v>125000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125000</v>
      </c>
      <c r="O21" s="47">
        <f t="shared" si="2"/>
        <v>9.406275867258636</v>
      </c>
      <c r="P21" s="9"/>
    </row>
    <row r="22" spans="1:16" ht="15">
      <c r="A22" s="12"/>
      <c r="B22" s="25">
        <v>329</v>
      </c>
      <c r="C22" s="20" t="s">
        <v>22</v>
      </c>
      <c r="D22" s="46">
        <v>349633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43">SUM(D22:M22)</f>
        <v>349633</v>
      </c>
      <c r="O22" s="47">
        <f t="shared" si="2"/>
        <v>26.309955602377908</v>
      </c>
      <c r="P22" s="9"/>
    </row>
    <row r="23" spans="1:16" ht="15.75">
      <c r="A23" s="29" t="s">
        <v>23</v>
      </c>
      <c r="B23" s="30"/>
      <c r="C23" s="31"/>
      <c r="D23" s="32">
        <f aca="true" t="shared" si="6" ref="D23:M23">SUM(D24:D32)</f>
        <v>2889662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2889662</v>
      </c>
      <c r="O23" s="45">
        <f t="shared" si="2"/>
        <v>217.44766348107458</v>
      </c>
      <c r="P23" s="10"/>
    </row>
    <row r="24" spans="1:16" ht="15">
      <c r="A24" s="12"/>
      <c r="B24" s="25">
        <v>331.39</v>
      </c>
      <c r="C24" s="20" t="s">
        <v>120</v>
      </c>
      <c r="D24" s="46">
        <v>581186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581186</v>
      </c>
      <c r="O24" s="47">
        <f t="shared" si="2"/>
        <v>43.73436676950862</v>
      </c>
      <c r="P24" s="9"/>
    </row>
    <row r="25" spans="1:16" ht="15">
      <c r="A25" s="12"/>
      <c r="B25" s="25">
        <v>334.49</v>
      </c>
      <c r="C25" s="20" t="s">
        <v>26</v>
      </c>
      <c r="D25" s="46">
        <v>162699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162699</v>
      </c>
      <c r="O25" s="47">
        <f t="shared" si="2"/>
        <v>12.243133418616901</v>
      </c>
      <c r="P25" s="9"/>
    </row>
    <row r="26" spans="1:16" ht="15">
      <c r="A26" s="12"/>
      <c r="B26" s="25">
        <v>335.12</v>
      </c>
      <c r="C26" s="20" t="s">
        <v>102</v>
      </c>
      <c r="D26" s="46">
        <v>399290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399290</v>
      </c>
      <c r="O26" s="47">
        <f t="shared" si="2"/>
        <v>30.0466551283016</v>
      </c>
      <c r="P26" s="9"/>
    </row>
    <row r="27" spans="1:16" ht="15">
      <c r="A27" s="12"/>
      <c r="B27" s="25">
        <v>335.14</v>
      </c>
      <c r="C27" s="20" t="s">
        <v>103</v>
      </c>
      <c r="D27" s="46">
        <v>1061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1061</v>
      </c>
      <c r="O27" s="47">
        <f t="shared" si="2"/>
        <v>0.07984046956129129</v>
      </c>
      <c r="P27" s="9"/>
    </row>
    <row r="28" spans="1:16" ht="15">
      <c r="A28" s="12"/>
      <c r="B28" s="25">
        <v>335.15</v>
      </c>
      <c r="C28" s="20" t="s">
        <v>104</v>
      </c>
      <c r="D28" s="46">
        <v>56175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56175</v>
      </c>
      <c r="O28" s="47">
        <f t="shared" si="2"/>
        <v>4.22718037474603</v>
      </c>
      <c r="P28" s="9"/>
    </row>
    <row r="29" spans="1:16" ht="15">
      <c r="A29" s="12"/>
      <c r="B29" s="25">
        <v>335.18</v>
      </c>
      <c r="C29" s="20" t="s">
        <v>105</v>
      </c>
      <c r="D29" s="46">
        <v>1281866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1281866</v>
      </c>
      <c r="O29" s="47">
        <f t="shared" si="2"/>
        <v>96.46068176687486</v>
      </c>
      <c r="P29" s="9"/>
    </row>
    <row r="30" spans="1:16" ht="15">
      <c r="A30" s="12"/>
      <c r="B30" s="25">
        <v>337.3</v>
      </c>
      <c r="C30" s="20" t="s">
        <v>88</v>
      </c>
      <c r="D30" s="46">
        <v>18582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18582</v>
      </c>
      <c r="O30" s="47">
        <f t="shared" si="2"/>
        <v>1.3982993453231995</v>
      </c>
      <c r="P30" s="9"/>
    </row>
    <row r="31" spans="1:16" ht="15">
      <c r="A31" s="12"/>
      <c r="B31" s="25">
        <v>337.7</v>
      </c>
      <c r="C31" s="20" t="s">
        <v>121</v>
      </c>
      <c r="D31" s="46">
        <v>309977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309977</v>
      </c>
      <c r="O31" s="47">
        <f t="shared" si="2"/>
        <v>23.32583339604184</v>
      </c>
      <c r="P31" s="9"/>
    </row>
    <row r="32" spans="1:16" ht="15">
      <c r="A32" s="12"/>
      <c r="B32" s="25">
        <v>338</v>
      </c>
      <c r="C32" s="20" t="s">
        <v>33</v>
      </c>
      <c r="D32" s="46">
        <v>78826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78826</v>
      </c>
      <c r="O32" s="47">
        <f t="shared" si="2"/>
        <v>5.931672812100233</v>
      </c>
      <c r="P32" s="9"/>
    </row>
    <row r="33" spans="1:16" ht="15.75">
      <c r="A33" s="29" t="s">
        <v>38</v>
      </c>
      <c r="B33" s="30"/>
      <c r="C33" s="31"/>
      <c r="D33" s="32">
        <f aca="true" t="shared" si="7" ref="D33:M33">SUM(D34:D37)</f>
        <v>568635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568635</v>
      </c>
      <c r="O33" s="45">
        <f t="shared" si="2"/>
        <v>42.78990142222891</v>
      </c>
      <c r="P33" s="10"/>
    </row>
    <row r="34" spans="1:16" ht="15">
      <c r="A34" s="12"/>
      <c r="B34" s="25">
        <v>341.9</v>
      </c>
      <c r="C34" s="20" t="s">
        <v>106</v>
      </c>
      <c r="D34" s="46">
        <v>169453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169453</v>
      </c>
      <c r="O34" s="47">
        <f t="shared" si="2"/>
        <v>12.75137331627662</v>
      </c>
      <c r="P34" s="9"/>
    </row>
    <row r="35" spans="1:16" ht="15">
      <c r="A35" s="12"/>
      <c r="B35" s="25">
        <v>347.1</v>
      </c>
      <c r="C35" s="20" t="s">
        <v>42</v>
      </c>
      <c r="D35" s="46">
        <v>10352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10352</v>
      </c>
      <c r="O35" s="47">
        <f t="shared" si="2"/>
        <v>0.7789901422228911</v>
      </c>
      <c r="P35" s="9"/>
    </row>
    <row r="36" spans="1:16" ht="15">
      <c r="A36" s="12"/>
      <c r="B36" s="25">
        <v>347.2</v>
      </c>
      <c r="C36" s="20" t="s">
        <v>43</v>
      </c>
      <c r="D36" s="46">
        <v>166203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166203</v>
      </c>
      <c r="O36" s="47">
        <f t="shared" si="2"/>
        <v>12.506810143727895</v>
      </c>
      <c r="P36" s="9"/>
    </row>
    <row r="37" spans="1:16" ht="15">
      <c r="A37" s="12"/>
      <c r="B37" s="25">
        <v>347.5</v>
      </c>
      <c r="C37" s="20" t="s">
        <v>44</v>
      </c>
      <c r="D37" s="46">
        <v>222627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222627</v>
      </c>
      <c r="O37" s="47">
        <f aca="true" t="shared" si="8" ref="O37:O56">(N37/O$58)</f>
        <v>16.752727820001503</v>
      </c>
      <c r="P37" s="9"/>
    </row>
    <row r="38" spans="1:16" ht="15.75">
      <c r="A38" s="29" t="s">
        <v>39</v>
      </c>
      <c r="B38" s="30"/>
      <c r="C38" s="31"/>
      <c r="D38" s="32">
        <f aca="true" t="shared" si="9" ref="D38:M38">SUM(D39:D41)</f>
        <v>44278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5"/>
        <v>44278</v>
      </c>
      <c r="O38" s="45">
        <f t="shared" si="8"/>
        <v>3.3319286628038225</v>
      </c>
      <c r="P38" s="10"/>
    </row>
    <row r="39" spans="1:16" ht="15">
      <c r="A39" s="13"/>
      <c r="B39" s="39">
        <v>351.5</v>
      </c>
      <c r="C39" s="21" t="s">
        <v>79</v>
      </c>
      <c r="D39" s="46">
        <v>28614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28614</v>
      </c>
      <c r="O39" s="47">
        <f t="shared" si="8"/>
        <v>2.1532094213259088</v>
      </c>
      <c r="P39" s="9"/>
    </row>
    <row r="40" spans="1:16" ht="15">
      <c r="A40" s="13"/>
      <c r="B40" s="39">
        <v>352</v>
      </c>
      <c r="C40" s="21" t="s">
        <v>48</v>
      </c>
      <c r="D40" s="46">
        <v>3628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3628</v>
      </c>
      <c r="O40" s="47">
        <f t="shared" si="8"/>
        <v>0.2730077507713146</v>
      </c>
      <c r="P40" s="9"/>
    </row>
    <row r="41" spans="1:16" ht="15">
      <c r="A41" s="13"/>
      <c r="B41" s="39">
        <v>354</v>
      </c>
      <c r="C41" s="21" t="s">
        <v>49</v>
      </c>
      <c r="D41" s="46">
        <v>12036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12036</v>
      </c>
      <c r="O41" s="47">
        <f t="shared" si="8"/>
        <v>0.9057114907065994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SUM(D43:D52)</f>
        <v>159630</v>
      </c>
      <c r="E42" s="32">
        <f t="shared" si="10"/>
        <v>360</v>
      </c>
      <c r="F42" s="32">
        <f t="shared" si="10"/>
        <v>714</v>
      </c>
      <c r="G42" s="32">
        <f t="shared" si="10"/>
        <v>83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656242</v>
      </c>
      <c r="L42" s="32">
        <f t="shared" si="10"/>
        <v>0</v>
      </c>
      <c r="M42" s="32">
        <f t="shared" si="10"/>
        <v>0</v>
      </c>
      <c r="N42" s="32">
        <f t="shared" si="5"/>
        <v>817029</v>
      </c>
      <c r="O42" s="45">
        <f t="shared" si="8"/>
        <v>61.48160132440364</v>
      </c>
      <c r="P42" s="10"/>
    </row>
    <row r="43" spans="1:16" ht="15">
      <c r="A43" s="12"/>
      <c r="B43" s="25">
        <v>361.1</v>
      </c>
      <c r="C43" s="20" t="s">
        <v>50</v>
      </c>
      <c r="D43" s="46">
        <v>34672</v>
      </c>
      <c r="E43" s="46">
        <v>360</v>
      </c>
      <c r="F43" s="46">
        <v>714</v>
      </c>
      <c r="G43" s="46">
        <v>83</v>
      </c>
      <c r="H43" s="46">
        <v>0</v>
      </c>
      <c r="I43" s="46">
        <v>0</v>
      </c>
      <c r="J43" s="46">
        <v>0</v>
      </c>
      <c r="K43" s="46">
        <v>1229</v>
      </c>
      <c r="L43" s="46">
        <v>0</v>
      </c>
      <c r="M43" s="46">
        <v>0</v>
      </c>
      <c r="N43" s="46">
        <f t="shared" si="5"/>
        <v>37058</v>
      </c>
      <c r="O43" s="47">
        <f t="shared" si="8"/>
        <v>2.788622168710964</v>
      </c>
      <c r="P43" s="9"/>
    </row>
    <row r="44" spans="1:16" ht="15">
      <c r="A44" s="12"/>
      <c r="B44" s="25">
        <v>361.2</v>
      </c>
      <c r="C44" s="20" t="s">
        <v>89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96856</v>
      </c>
      <c r="L44" s="46">
        <v>0</v>
      </c>
      <c r="M44" s="46">
        <v>0</v>
      </c>
      <c r="N44" s="46">
        <f aca="true" t="shared" si="11" ref="N44:N52">SUM(D44:M44)</f>
        <v>96856</v>
      </c>
      <c r="O44" s="47">
        <f t="shared" si="8"/>
        <v>7.288434043193619</v>
      </c>
      <c r="P44" s="9"/>
    </row>
    <row r="45" spans="1:16" ht="15">
      <c r="A45" s="12"/>
      <c r="B45" s="25">
        <v>361.3</v>
      </c>
      <c r="C45" s="20" t="s">
        <v>73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14805</v>
      </c>
      <c r="L45" s="46">
        <v>0</v>
      </c>
      <c r="M45" s="46">
        <v>0</v>
      </c>
      <c r="N45" s="46">
        <f t="shared" si="11"/>
        <v>14805</v>
      </c>
      <c r="O45" s="47">
        <f t="shared" si="8"/>
        <v>1.1140793137181126</v>
      </c>
      <c r="P45" s="9"/>
    </row>
    <row r="46" spans="1:16" ht="15">
      <c r="A46" s="12"/>
      <c r="B46" s="25">
        <v>361.4</v>
      </c>
      <c r="C46" s="20" t="s">
        <v>107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196916</v>
      </c>
      <c r="L46" s="46">
        <v>0</v>
      </c>
      <c r="M46" s="46">
        <v>0</v>
      </c>
      <c r="N46" s="46">
        <f t="shared" si="11"/>
        <v>196916</v>
      </c>
      <c r="O46" s="47">
        <f t="shared" si="8"/>
        <v>14.817969749416811</v>
      </c>
      <c r="P46" s="9"/>
    </row>
    <row r="47" spans="1:16" ht="15">
      <c r="A47" s="12"/>
      <c r="B47" s="25">
        <v>362</v>
      </c>
      <c r="C47" s="20" t="s">
        <v>52</v>
      </c>
      <c r="D47" s="46">
        <v>8000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8000</v>
      </c>
      <c r="O47" s="47">
        <f t="shared" si="8"/>
        <v>0.6020016555045526</v>
      </c>
      <c r="P47" s="9"/>
    </row>
    <row r="48" spans="1:16" ht="15">
      <c r="A48" s="12"/>
      <c r="B48" s="25">
        <v>364</v>
      </c>
      <c r="C48" s="20" t="s">
        <v>108</v>
      </c>
      <c r="D48" s="46">
        <v>23118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23118</v>
      </c>
      <c r="O48" s="47">
        <f t="shared" si="8"/>
        <v>1.7396342839942809</v>
      </c>
      <c r="P48" s="9"/>
    </row>
    <row r="49" spans="1:16" ht="15">
      <c r="A49" s="12"/>
      <c r="B49" s="25">
        <v>365</v>
      </c>
      <c r="C49" s="20" t="s">
        <v>113</v>
      </c>
      <c r="D49" s="46">
        <v>546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546</v>
      </c>
      <c r="O49" s="47">
        <f t="shared" si="8"/>
        <v>0.041086612988185715</v>
      </c>
      <c r="P49" s="9"/>
    </row>
    <row r="50" spans="1:16" ht="15">
      <c r="A50" s="12"/>
      <c r="B50" s="25">
        <v>366</v>
      </c>
      <c r="C50" s="20" t="s">
        <v>54</v>
      </c>
      <c r="D50" s="46">
        <v>8608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8608</v>
      </c>
      <c r="O50" s="47">
        <f t="shared" si="8"/>
        <v>0.6477537813228986</v>
      </c>
      <c r="P50" s="9"/>
    </row>
    <row r="51" spans="1:16" ht="15">
      <c r="A51" s="12"/>
      <c r="B51" s="25">
        <v>368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346436</v>
      </c>
      <c r="L51" s="46">
        <v>0</v>
      </c>
      <c r="M51" s="46">
        <v>0</v>
      </c>
      <c r="N51" s="46">
        <f t="shared" si="11"/>
        <v>346436</v>
      </c>
      <c r="O51" s="47">
        <f t="shared" si="8"/>
        <v>26.0693806907969</v>
      </c>
      <c r="P51" s="9"/>
    </row>
    <row r="52" spans="1:16" ht="15">
      <c r="A52" s="12"/>
      <c r="B52" s="25">
        <v>369.9</v>
      </c>
      <c r="C52" s="20" t="s">
        <v>56</v>
      </c>
      <c r="D52" s="46">
        <v>84686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84686</v>
      </c>
      <c r="O52" s="47">
        <f t="shared" si="8"/>
        <v>6.372639024757318</v>
      </c>
      <c r="P52" s="9"/>
    </row>
    <row r="53" spans="1:16" ht="15.75">
      <c r="A53" s="29" t="s">
        <v>40</v>
      </c>
      <c r="B53" s="30"/>
      <c r="C53" s="31"/>
      <c r="D53" s="32">
        <f aca="true" t="shared" si="12" ref="D53:M53">SUM(D54:D55)</f>
        <v>4641832</v>
      </c>
      <c r="E53" s="32">
        <f t="shared" si="12"/>
        <v>0</v>
      </c>
      <c r="F53" s="32">
        <f t="shared" si="12"/>
        <v>1751659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6393491</v>
      </c>
      <c r="O53" s="45">
        <f t="shared" si="8"/>
        <v>481.1115208066822</v>
      </c>
      <c r="P53" s="9"/>
    </row>
    <row r="54" spans="1:16" ht="15">
      <c r="A54" s="12"/>
      <c r="B54" s="25">
        <v>381</v>
      </c>
      <c r="C54" s="20" t="s">
        <v>57</v>
      </c>
      <c r="D54" s="46">
        <v>4591644</v>
      </c>
      <c r="E54" s="46">
        <v>0</v>
      </c>
      <c r="F54" s="46">
        <v>1751659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6343303</v>
      </c>
      <c r="O54" s="47">
        <f t="shared" si="8"/>
        <v>477.3348634208744</v>
      </c>
      <c r="P54" s="9"/>
    </row>
    <row r="55" spans="1:16" ht="15.75" thickBot="1">
      <c r="A55" s="12"/>
      <c r="B55" s="25">
        <v>383</v>
      </c>
      <c r="C55" s="20" t="s">
        <v>114</v>
      </c>
      <c r="D55" s="46">
        <v>50188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50188</v>
      </c>
      <c r="O55" s="47">
        <f t="shared" si="8"/>
        <v>3.776657385807811</v>
      </c>
      <c r="P55" s="9"/>
    </row>
    <row r="56" spans="1:119" ht="16.5" thickBot="1">
      <c r="A56" s="14" t="s">
        <v>45</v>
      </c>
      <c r="B56" s="23"/>
      <c r="C56" s="22"/>
      <c r="D56" s="15">
        <f aca="true" t="shared" si="13" ref="D56:M56">SUM(D5,D12,D23,D33,D38,D42,D53)</f>
        <v>20511404</v>
      </c>
      <c r="E56" s="15">
        <f t="shared" si="13"/>
        <v>1240375</v>
      </c>
      <c r="F56" s="15">
        <f t="shared" si="13"/>
        <v>1752373</v>
      </c>
      <c r="G56" s="15">
        <f t="shared" si="13"/>
        <v>83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656242</v>
      </c>
      <c r="L56" s="15">
        <f t="shared" si="13"/>
        <v>0</v>
      </c>
      <c r="M56" s="15">
        <f t="shared" si="13"/>
        <v>0</v>
      </c>
      <c r="N56" s="15">
        <f>SUM(D56:M56)</f>
        <v>24160477</v>
      </c>
      <c r="O56" s="38">
        <f t="shared" si="8"/>
        <v>1818.0808939724584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127</v>
      </c>
      <c r="M58" s="48"/>
      <c r="N58" s="48"/>
      <c r="O58" s="43">
        <v>13289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8364571</v>
      </c>
      <c r="E5" s="27">
        <f t="shared" si="0"/>
        <v>1163073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9527644</v>
      </c>
      <c r="O5" s="33">
        <f aca="true" t="shared" si="2" ref="O5:O36">(N5/O$60)</f>
        <v>726.4138456846599</v>
      </c>
      <c r="P5" s="6"/>
    </row>
    <row r="6" spans="1:16" ht="15">
      <c r="A6" s="12"/>
      <c r="B6" s="25">
        <v>311</v>
      </c>
      <c r="C6" s="20" t="s">
        <v>2</v>
      </c>
      <c r="D6" s="46">
        <v>6567466</v>
      </c>
      <c r="E6" s="46">
        <v>1163073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7730539</v>
      </c>
      <c r="O6" s="47">
        <f t="shared" si="2"/>
        <v>589.3976059774321</v>
      </c>
      <c r="P6" s="9"/>
    </row>
    <row r="7" spans="1:16" ht="15">
      <c r="A7" s="12"/>
      <c r="B7" s="25">
        <v>312.41</v>
      </c>
      <c r="C7" s="20" t="s">
        <v>10</v>
      </c>
      <c r="D7" s="46">
        <v>462118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462118</v>
      </c>
      <c r="O7" s="47">
        <f t="shared" si="2"/>
        <v>35.233150350716684</v>
      </c>
      <c r="P7" s="9"/>
    </row>
    <row r="8" spans="1:16" ht="15">
      <c r="A8" s="12"/>
      <c r="B8" s="25">
        <v>312.42</v>
      </c>
      <c r="C8" s="20" t="s">
        <v>117</v>
      </c>
      <c r="D8" s="46">
        <v>208043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208043</v>
      </c>
      <c r="O8" s="47">
        <f t="shared" si="2"/>
        <v>15.861771881671242</v>
      </c>
      <c r="P8" s="9"/>
    </row>
    <row r="9" spans="1:16" ht="15">
      <c r="A9" s="12"/>
      <c r="B9" s="25">
        <v>315</v>
      </c>
      <c r="C9" s="20" t="s">
        <v>100</v>
      </c>
      <c r="D9" s="46">
        <v>953100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953100</v>
      </c>
      <c r="O9" s="47">
        <f t="shared" si="2"/>
        <v>72.66697163769442</v>
      </c>
      <c r="P9" s="9"/>
    </row>
    <row r="10" spans="1:16" ht="15">
      <c r="A10" s="12"/>
      <c r="B10" s="25">
        <v>316</v>
      </c>
      <c r="C10" s="20" t="s">
        <v>101</v>
      </c>
      <c r="D10" s="46">
        <v>143231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143231</v>
      </c>
      <c r="O10" s="47">
        <f t="shared" si="2"/>
        <v>10.920326318999695</v>
      </c>
      <c r="P10" s="9"/>
    </row>
    <row r="11" spans="1:16" ht="15">
      <c r="A11" s="12"/>
      <c r="B11" s="25">
        <v>319</v>
      </c>
      <c r="C11" s="20" t="s">
        <v>12</v>
      </c>
      <c r="D11" s="46">
        <v>30613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30613</v>
      </c>
      <c r="O11" s="47">
        <f t="shared" si="2"/>
        <v>2.334019518145776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SUM(D13:D24)</f>
        <v>3395990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3395990</v>
      </c>
      <c r="O12" s="45">
        <f t="shared" si="2"/>
        <v>258.91964013418726</v>
      </c>
      <c r="P12" s="10"/>
    </row>
    <row r="13" spans="1:16" ht="15">
      <c r="A13" s="12"/>
      <c r="B13" s="25">
        <v>322</v>
      </c>
      <c r="C13" s="20" t="s">
        <v>0</v>
      </c>
      <c r="D13" s="46">
        <v>600145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600145</v>
      </c>
      <c r="O13" s="47">
        <f t="shared" si="2"/>
        <v>45.75670936261055</v>
      </c>
      <c r="P13" s="9"/>
    </row>
    <row r="14" spans="1:16" ht="15">
      <c r="A14" s="12"/>
      <c r="B14" s="25">
        <v>323.1</v>
      </c>
      <c r="C14" s="20" t="s">
        <v>14</v>
      </c>
      <c r="D14" s="46">
        <v>1606876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3">SUM(D14:M14)</f>
        <v>1606876</v>
      </c>
      <c r="O14" s="47">
        <f t="shared" si="2"/>
        <v>122.51265629765172</v>
      </c>
      <c r="P14" s="9"/>
    </row>
    <row r="15" spans="1:16" ht="15">
      <c r="A15" s="12"/>
      <c r="B15" s="25">
        <v>323.4</v>
      </c>
      <c r="C15" s="20" t="s">
        <v>16</v>
      </c>
      <c r="D15" s="46">
        <v>165845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165845</v>
      </c>
      <c r="O15" s="47">
        <f t="shared" si="2"/>
        <v>12.644480024397682</v>
      </c>
      <c r="P15" s="9"/>
    </row>
    <row r="16" spans="1:16" ht="15">
      <c r="A16" s="12"/>
      <c r="B16" s="25">
        <v>323.7</v>
      </c>
      <c r="C16" s="20" t="s">
        <v>17</v>
      </c>
      <c r="D16" s="46">
        <v>34888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34888</v>
      </c>
      <c r="O16" s="47">
        <f t="shared" si="2"/>
        <v>2.659957304056115</v>
      </c>
      <c r="P16" s="9"/>
    </row>
    <row r="17" spans="1:16" ht="15">
      <c r="A17" s="12"/>
      <c r="B17" s="25">
        <v>324.12</v>
      </c>
      <c r="C17" s="20" t="s">
        <v>18</v>
      </c>
      <c r="D17" s="46">
        <v>5491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5491</v>
      </c>
      <c r="O17" s="47">
        <f t="shared" si="2"/>
        <v>0.41864897834705705</v>
      </c>
      <c r="P17" s="9"/>
    </row>
    <row r="18" spans="1:16" ht="15">
      <c r="A18" s="12"/>
      <c r="B18" s="25">
        <v>324.22</v>
      </c>
      <c r="C18" s="20" t="s">
        <v>68</v>
      </c>
      <c r="D18" s="46">
        <v>61761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61761</v>
      </c>
      <c r="O18" s="47">
        <f t="shared" si="2"/>
        <v>4.7088289112534305</v>
      </c>
      <c r="P18" s="9"/>
    </row>
    <row r="19" spans="1:16" ht="15">
      <c r="A19" s="12"/>
      <c r="B19" s="25">
        <v>324.32</v>
      </c>
      <c r="C19" s="20" t="s">
        <v>19</v>
      </c>
      <c r="D19" s="46">
        <v>328685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328685</v>
      </c>
      <c r="O19" s="47">
        <f t="shared" si="2"/>
        <v>25.059850564196402</v>
      </c>
      <c r="P19" s="9"/>
    </row>
    <row r="20" spans="1:16" ht="15">
      <c r="A20" s="12"/>
      <c r="B20" s="25">
        <v>324.62</v>
      </c>
      <c r="C20" s="20" t="s">
        <v>20</v>
      </c>
      <c r="D20" s="46">
        <v>90488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90488</v>
      </c>
      <c r="O20" s="47">
        <f t="shared" si="2"/>
        <v>6.899054589813968</v>
      </c>
      <c r="P20" s="9"/>
    </row>
    <row r="21" spans="1:16" ht="15">
      <c r="A21" s="12"/>
      <c r="B21" s="25">
        <v>324.72</v>
      </c>
      <c r="C21" s="20" t="s">
        <v>124</v>
      </c>
      <c r="D21" s="46">
        <v>315000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315000</v>
      </c>
      <c r="O21" s="47">
        <f t="shared" si="2"/>
        <v>24.016468435498627</v>
      </c>
      <c r="P21" s="9"/>
    </row>
    <row r="22" spans="1:16" ht="15">
      <c r="A22" s="12"/>
      <c r="B22" s="25">
        <v>325.1</v>
      </c>
      <c r="C22" s="20" t="s">
        <v>21</v>
      </c>
      <c r="D22" s="46">
        <v>791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791</v>
      </c>
      <c r="O22" s="47">
        <f t="shared" si="2"/>
        <v>0.060308020738029884</v>
      </c>
      <c r="P22" s="9"/>
    </row>
    <row r="23" spans="1:16" ht="15">
      <c r="A23" s="12"/>
      <c r="B23" s="25">
        <v>325.2</v>
      </c>
      <c r="C23" s="20" t="s">
        <v>94</v>
      </c>
      <c r="D23" s="46">
        <v>18060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18060</v>
      </c>
      <c r="O23" s="47">
        <f t="shared" si="2"/>
        <v>1.3769441903019213</v>
      </c>
      <c r="P23" s="9"/>
    </row>
    <row r="24" spans="1:16" ht="15">
      <c r="A24" s="12"/>
      <c r="B24" s="25">
        <v>329</v>
      </c>
      <c r="C24" s="20" t="s">
        <v>22</v>
      </c>
      <c r="D24" s="46">
        <v>167960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45">SUM(D24:M24)</f>
        <v>167960</v>
      </c>
      <c r="O24" s="47">
        <f t="shared" si="2"/>
        <v>12.805733455321745</v>
      </c>
      <c r="P24" s="9"/>
    </row>
    <row r="25" spans="1:16" ht="15.75">
      <c r="A25" s="29" t="s">
        <v>23</v>
      </c>
      <c r="B25" s="30"/>
      <c r="C25" s="31"/>
      <c r="D25" s="32">
        <f aca="true" t="shared" si="6" ref="D25:M25">SUM(D26:D34)</f>
        <v>3733940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3733940</v>
      </c>
      <c r="O25" s="45">
        <f t="shared" si="2"/>
        <v>284.68587984141504</v>
      </c>
      <c r="P25" s="10"/>
    </row>
    <row r="26" spans="1:16" ht="15">
      <c r="A26" s="12"/>
      <c r="B26" s="25">
        <v>331.39</v>
      </c>
      <c r="C26" s="20" t="s">
        <v>120</v>
      </c>
      <c r="D26" s="46">
        <v>1500371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1500371</v>
      </c>
      <c r="O26" s="47">
        <f t="shared" si="2"/>
        <v>114.39242146996035</v>
      </c>
      <c r="P26" s="9"/>
    </row>
    <row r="27" spans="1:16" ht="15">
      <c r="A27" s="12"/>
      <c r="B27" s="25">
        <v>334.49</v>
      </c>
      <c r="C27" s="20" t="s">
        <v>26</v>
      </c>
      <c r="D27" s="46">
        <v>183173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183173</v>
      </c>
      <c r="O27" s="47">
        <f t="shared" si="2"/>
        <v>13.96561451662092</v>
      </c>
      <c r="P27" s="9"/>
    </row>
    <row r="28" spans="1:16" ht="15">
      <c r="A28" s="12"/>
      <c r="B28" s="25">
        <v>335.12</v>
      </c>
      <c r="C28" s="20" t="s">
        <v>102</v>
      </c>
      <c r="D28" s="46">
        <v>378401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378401</v>
      </c>
      <c r="O28" s="47">
        <f t="shared" si="2"/>
        <v>28.850335468130528</v>
      </c>
      <c r="P28" s="9"/>
    </row>
    <row r="29" spans="1:16" ht="15">
      <c r="A29" s="12"/>
      <c r="B29" s="25">
        <v>335.14</v>
      </c>
      <c r="C29" s="20" t="s">
        <v>103</v>
      </c>
      <c r="D29" s="46">
        <v>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955</v>
      </c>
      <c r="O29" s="47">
        <f t="shared" si="2"/>
        <v>0.0728118328758768</v>
      </c>
      <c r="P29" s="9"/>
    </row>
    <row r="30" spans="1:16" ht="15">
      <c r="A30" s="12"/>
      <c r="B30" s="25">
        <v>335.15</v>
      </c>
      <c r="C30" s="20" t="s">
        <v>104</v>
      </c>
      <c r="D30" s="46">
        <v>57049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57049</v>
      </c>
      <c r="O30" s="47">
        <f t="shared" si="2"/>
        <v>4.349573040561147</v>
      </c>
      <c r="P30" s="9"/>
    </row>
    <row r="31" spans="1:16" ht="15">
      <c r="A31" s="12"/>
      <c r="B31" s="25">
        <v>335.18</v>
      </c>
      <c r="C31" s="20" t="s">
        <v>105</v>
      </c>
      <c r="D31" s="46">
        <v>1205035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1205035</v>
      </c>
      <c r="O31" s="47">
        <f t="shared" si="2"/>
        <v>91.87519060689235</v>
      </c>
      <c r="P31" s="9"/>
    </row>
    <row r="32" spans="1:16" ht="15">
      <c r="A32" s="12"/>
      <c r="B32" s="25">
        <v>337.3</v>
      </c>
      <c r="C32" s="20" t="s">
        <v>88</v>
      </c>
      <c r="D32" s="46">
        <v>39576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39576</v>
      </c>
      <c r="O32" s="47">
        <f t="shared" si="2"/>
        <v>3.017383348581885</v>
      </c>
      <c r="P32" s="9"/>
    </row>
    <row r="33" spans="1:16" ht="15">
      <c r="A33" s="12"/>
      <c r="B33" s="25">
        <v>337.7</v>
      </c>
      <c r="C33" s="20" t="s">
        <v>121</v>
      </c>
      <c r="D33" s="46">
        <v>294633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294633</v>
      </c>
      <c r="O33" s="47">
        <f t="shared" si="2"/>
        <v>22.46363220494053</v>
      </c>
      <c r="P33" s="9"/>
    </row>
    <row r="34" spans="1:16" ht="15">
      <c r="A34" s="12"/>
      <c r="B34" s="25">
        <v>338</v>
      </c>
      <c r="C34" s="20" t="s">
        <v>33</v>
      </c>
      <c r="D34" s="46">
        <v>74747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74747</v>
      </c>
      <c r="O34" s="47">
        <f t="shared" si="2"/>
        <v>5.698917352851479</v>
      </c>
      <c r="P34" s="9"/>
    </row>
    <row r="35" spans="1:16" ht="15.75">
      <c r="A35" s="29" t="s">
        <v>38</v>
      </c>
      <c r="B35" s="30"/>
      <c r="C35" s="31"/>
      <c r="D35" s="32">
        <f aca="true" t="shared" si="7" ref="D35:M35">SUM(D36:D39)</f>
        <v>525861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525861</v>
      </c>
      <c r="O35" s="45">
        <f t="shared" si="2"/>
        <v>40.09309240622141</v>
      </c>
      <c r="P35" s="10"/>
    </row>
    <row r="36" spans="1:16" ht="15">
      <c r="A36" s="12"/>
      <c r="B36" s="25">
        <v>341.9</v>
      </c>
      <c r="C36" s="20" t="s">
        <v>106</v>
      </c>
      <c r="D36" s="46">
        <v>130023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130023</v>
      </c>
      <c r="O36" s="47">
        <f t="shared" si="2"/>
        <v>9.913311985361391</v>
      </c>
      <c r="P36" s="9"/>
    </row>
    <row r="37" spans="1:16" ht="15">
      <c r="A37" s="12"/>
      <c r="B37" s="25">
        <v>347.1</v>
      </c>
      <c r="C37" s="20" t="s">
        <v>42</v>
      </c>
      <c r="D37" s="46">
        <v>10943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10943</v>
      </c>
      <c r="O37" s="47">
        <f aca="true" t="shared" si="8" ref="O37:O58">(N37/O$60)</f>
        <v>0.8343244891735285</v>
      </c>
      <c r="P37" s="9"/>
    </row>
    <row r="38" spans="1:16" ht="15">
      <c r="A38" s="12"/>
      <c r="B38" s="25">
        <v>347.2</v>
      </c>
      <c r="C38" s="20" t="s">
        <v>43</v>
      </c>
      <c r="D38" s="46">
        <v>169784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169784</v>
      </c>
      <c r="O38" s="47">
        <f t="shared" si="8"/>
        <v>12.944800243976822</v>
      </c>
      <c r="P38" s="9"/>
    </row>
    <row r="39" spans="1:16" ht="15">
      <c r="A39" s="12"/>
      <c r="B39" s="25">
        <v>347.5</v>
      </c>
      <c r="C39" s="20" t="s">
        <v>44</v>
      </c>
      <c r="D39" s="46">
        <v>215111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215111</v>
      </c>
      <c r="O39" s="47">
        <f t="shared" si="8"/>
        <v>16.40065568770967</v>
      </c>
      <c r="P39" s="9"/>
    </row>
    <row r="40" spans="1:16" ht="15.75">
      <c r="A40" s="29" t="s">
        <v>39</v>
      </c>
      <c r="B40" s="30"/>
      <c r="C40" s="31"/>
      <c r="D40" s="32">
        <f aca="true" t="shared" si="9" ref="D40:M40">SUM(D41:D43)</f>
        <v>46811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5"/>
        <v>46811</v>
      </c>
      <c r="O40" s="45">
        <f t="shared" si="8"/>
        <v>3.5689996950289724</v>
      </c>
      <c r="P40" s="10"/>
    </row>
    <row r="41" spans="1:16" ht="15">
      <c r="A41" s="13"/>
      <c r="B41" s="39">
        <v>351.5</v>
      </c>
      <c r="C41" s="21" t="s">
        <v>79</v>
      </c>
      <c r="D41" s="46">
        <v>39549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39549</v>
      </c>
      <c r="O41" s="47">
        <f t="shared" si="8"/>
        <v>3.0153247941445565</v>
      </c>
      <c r="P41" s="9"/>
    </row>
    <row r="42" spans="1:16" ht="15">
      <c r="A42" s="13"/>
      <c r="B42" s="39">
        <v>352</v>
      </c>
      <c r="C42" s="21" t="s">
        <v>48</v>
      </c>
      <c r="D42" s="46">
        <v>4512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4512</v>
      </c>
      <c r="O42" s="47">
        <f t="shared" si="8"/>
        <v>0.34400731930466605</v>
      </c>
      <c r="P42" s="9"/>
    </row>
    <row r="43" spans="1:16" ht="15">
      <c r="A43" s="13"/>
      <c r="B43" s="39">
        <v>354</v>
      </c>
      <c r="C43" s="21" t="s">
        <v>49</v>
      </c>
      <c r="D43" s="46">
        <v>2750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2750</v>
      </c>
      <c r="O43" s="47">
        <f t="shared" si="8"/>
        <v>0.20966758157974993</v>
      </c>
      <c r="P43" s="9"/>
    </row>
    <row r="44" spans="1:16" ht="15.75">
      <c r="A44" s="29" t="s">
        <v>3</v>
      </c>
      <c r="B44" s="30"/>
      <c r="C44" s="31"/>
      <c r="D44" s="32">
        <f aca="true" t="shared" si="10" ref="D44:M44">SUM(D45:D54)</f>
        <v>253189</v>
      </c>
      <c r="E44" s="32">
        <f t="shared" si="10"/>
        <v>318</v>
      </c>
      <c r="F44" s="32">
        <f t="shared" si="10"/>
        <v>681</v>
      </c>
      <c r="G44" s="32">
        <f t="shared" si="10"/>
        <v>82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909704</v>
      </c>
      <c r="L44" s="32">
        <f t="shared" si="10"/>
        <v>0</v>
      </c>
      <c r="M44" s="32">
        <f t="shared" si="10"/>
        <v>0</v>
      </c>
      <c r="N44" s="32">
        <f t="shared" si="5"/>
        <v>1163974</v>
      </c>
      <c r="O44" s="45">
        <f t="shared" si="8"/>
        <v>88.74458676425739</v>
      </c>
      <c r="P44" s="10"/>
    </row>
    <row r="45" spans="1:16" ht="15">
      <c r="A45" s="12"/>
      <c r="B45" s="25">
        <v>361.1</v>
      </c>
      <c r="C45" s="20" t="s">
        <v>50</v>
      </c>
      <c r="D45" s="46">
        <v>72962</v>
      </c>
      <c r="E45" s="46">
        <v>318</v>
      </c>
      <c r="F45" s="46">
        <v>681</v>
      </c>
      <c r="G45" s="46">
        <v>82</v>
      </c>
      <c r="H45" s="46">
        <v>0</v>
      </c>
      <c r="I45" s="46">
        <v>0</v>
      </c>
      <c r="J45" s="46">
        <v>0</v>
      </c>
      <c r="K45" s="46">
        <v>312</v>
      </c>
      <c r="L45" s="46">
        <v>0</v>
      </c>
      <c r="M45" s="46">
        <v>0</v>
      </c>
      <c r="N45" s="46">
        <f t="shared" si="5"/>
        <v>74355</v>
      </c>
      <c r="O45" s="47">
        <f t="shared" si="8"/>
        <v>5.669030192131747</v>
      </c>
      <c r="P45" s="9"/>
    </row>
    <row r="46" spans="1:16" ht="15">
      <c r="A46" s="12"/>
      <c r="B46" s="25">
        <v>361.2</v>
      </c>
      <c r="C46" s="20" t="s">
        <v>89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99669</v>
      </c>
      <c r="L46" s="46">
        <v>0</v>
      </c>
      <c r="M46" s="46">
        <v>0</v>
      </c>
      <c r="N46" s="46">
        <f aca="true" t="shared" si="11" ref="N46:N54">SUM(D46:M46)</f>
        <v>99669</v>
      </c>
      <c r="O46" s="47">
        <f t="shared" si="8"/>
        <v>7.59903934126258</v>
      </c>
      <c r="P46" s="9"/>
    </row>
    <row r="47" spans="1:16" ht="15">
      <c r="A47" s="12"/>
      <c r="B47" s="25">
        <v>361.3</v>
      </c>
      <c r="C47" s="20" t="s">
        <v>73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305558</v>
      </c>
      <c r="L47" s="46">
        <v>0</v>
      </c>
      <c r="M47" s="46">
        <v>0</v>
      </c>
      <c r="N47" s="46">
        <f t="shared" si="11"/>
        <v>305558</v>
      </c>
      <c r="O47" s="47">
        <f t="shared" si="8"/>
        <v>23.296584324489174</v>
      </c>
      <c r="P47" s="9"/>
    </row>
    <row r="48" spans="1:16" ht="15">
      <c r="A48" s="12"/>
      <c r="B48" s="25">
        <v>361.4</v>
      </c>
      <c r="C48" s="20" t="s">
        <v>107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189326</v>
      </c>
      <c r="L48" s="46">
        <v>0</v>
      </c>
      <c r="M48" s="46">
        <v>0</v>
      </c>
      <c r="N48" s="46">
        <f t="shared" si="11"/>
        <v>189326</v>
      </c>
      <c r="O48" s="47">
        <f t="shared" si="8"/>
        <v>14.434736200060994</v>
      </c>
      <c r="P48" s="9"/>
    </row>
    <row r="49" spans="1:16" ht="15">
      <c r="A49" s="12"/>
      <c r="B49" s="25">
        <v>362</v>
      </c>
      <c r="C49" s="20" t="s">
        <v>52</v>
      </c>
      <c r="D49" s="46">
        <v>9600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9600</v>
      </c>
      <c r="O49" s="47">
        <f t="shared" si="8"/>
        <v>0.7319304666056725</v>
      </c>
      <c r="P49" s="9"/>
    </row>
    <row r="50" spans="1:16" ht="15">
      <c r="A50" s="12"/>
      <c r="B50" s="25">
        <v>364</v>
      </c>
      <c r="C50" s="20" t="s">
        <v>108</v>
      </c>
      <c r="D50" s="46">
        <v>18287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18287</v>
      </c>
      <c r="O50" s="47">
        <f t="shared" si="8"/>
        <v>1.394251296126868</v>
      </c>
      <c r="P50" s="9"/>
    </row>
    <row r="51" spans="1:16" ht="15">
      <c r="A51" s="12"/>
      <c r="B51" s="25">
        <v>365</v>
      </c>
      <c r="C51" s="20" t="s">
        <v>113</v>
      </c>
      <c r="D51" s="46">
        <v>44186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44186</v>
      </c>
      <c r="O51" s="47">
        <f t="shared" si="8"/>
        <v>3.368862458066484</v>
      </c>
      <c r="P51" s="9"/>
    </row>
    <row r="52" spans="1:16" ht="15">
      <c r="A52" s="12"/>
      <c r="B52" s="25">
        <v>366</v>
      </c>
      <c r="C52" s="20" t="s">
        <v>54</v>
      </c>
      <c r="D52" s="46">
        <v>24772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24772</v>
      </c>
      <c r="O52" s="47">
        <f t="shared" si="8"/>
        <v>1.8886855748703872</v>
      </c>
      <c r="P52" s="9"/>
    </row>
    <row r="53" spans="1:16" ht="15">
      <c r="A53" s="12"/>
      <c r="B53" s="25">
        <v>368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314839</v>
      </c>
      <c r="L53" s="46">
        <v>0</v>
      </c>
      <c r="M53" s="46">
        <v>0</v>
      </c>
      <c r="N53" s="46">
        <f t="shared" si="11"/>
        <v>314839</v>
      </c>
      <c r="O53" s="47">
        <f t="shared" si="8"/>
        <v>24.004193351631596</v>
      </c>
      <c r="P53" s="9"/>
    </row>
    <row r="54" spans="1:16" ht="15">
      <c r="A54" s="12"/>
      <c r="B54" s="25">
        <v>369.9</v>
      </c>
      <c r="C54" s="20" t="s">
        <v>56</v>
      </c>
      <c r="D54" s="46">
        <v>83382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83382</v>
      </c>
      <c r="O54" s="47">
        <f t="shared" si="8"/>
        <v>6.357273559011894</v>
      </c>
      <c r="P54" s="9"/>
    </row>
    <row r="55" spans="1:16" ht="15.75">
      <c r="A55" s="29" t="s">
        <v>40</v>
      </c>
      <c r="B55" s="30"/>
      <c r="C55" s="31"/>
      <c r="D55" s="32">
        <f aca="true" t="shared" si="12" ref="D55:M55">SUM(D56:D57)</f>
        <v>2469060</v>
      </c>
      <c r="E55" s="32">
        <f t="shared" si="12"/>
        <v>0</v>
      </c>
      <c r="F55" s="32">
        <f t="shared" si="12"/>
        <v>1742419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4211479</v>
      </c>
      <c r="O55" s="45">
        <f t="shared" si="8"/>
        <v>321.094769746874</v>
      </c>
      <c r="P55" s="9"/>
    </row>
    <row r="56" spans="1:16" ht="15">
      <c r="A56" s="12"/>
      <c r="B56" s="25">
        <v>381</v>
      </c>
      <c r="C56" s="20" t="s">
        <v>57</v>
      </c>
      <c r="D56" s="46">
        <v>2165069</v>
      </c>
      <c r="E56" s="46">
        <v>0</v>
      </c>
      <c r="F56" s="46">
        <v>1742419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3907488</v>
      </c>
      <c r="O56" s="47">
        <f t="shared" si="8"/>
        <v>297.91765782250684</v>
      </c>
      <c r="P56" s="9"/>
    </row>
    <row r="57" spans="1:16" ht="15.75" thickBot="1">
      <c r="A57" s="12"/>
      <c r="B57" s="25">
        <v>383</v>
      </c>
      <c r="C57" s="20" t="s">
        <v>114</v>
      </c>
      <c r="D57" s="46">
        <v>303991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303991</v>
      </c>
      <c r="O57" s="47">
        <f t="shared" si="8"/>
        <v>23.177111924367185</v>
      </c>
      <c r="P57" s="9"/>
    </row>
    <row r="58" spans="1:119" ht="16.5" thickBot="1">
      <c r="A58" s="14" t="s">
        <v>45</v>
      </c>
      <c r="B58" s="23"/>
      <c r="C58" s="22"/>
      <c r="D58" s="15">
        <f aca="true" t="shared" si="13" ref="D58:M58">SUM(D5,D12,D25,D35,D40,D44,D55)</f>
        <v>18789422</v>
      </c>
      <c r="E58" s="15">
        <f t="shared" si="13"/>
        <v>1163391</v>
      </c>
      <c r="F58" s="15">
        <f t="shared" si="13"/>
        <v>1743100</v>
      </c>
      <c r="G58" s="15">
        <f t="shared" si="13"/>
        <v>82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909704</v>
      </c>
      <c r="L58" s="15">
        <f t="shared" si="13"/>
        <v>0</v>
      </c>
      <c r="M58" s="15">
        <f t="shared" si="13"/>
        <v>0</v>
      </c>
      <c r="N58" s="15">
        <f>SUM(D58:M58)</f>
        <v>22605699</v>
      </c>
      <c r="O58" s="38">
        <f t="shared" si="8"/>
        <v>1723.5208142726442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125</v>
      </c>
      <c r="M60" s="48"/>
      <c r="N60" s="48"/>
      <c r="O60" s="43">
        <v>13116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75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7572825</v>
      </c>
      <c r="E5" s="27">
        <f t="shared" si="0"/>
        <v>1022300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8595125</v>
      </c>
      <c r="O5" s="33">
        <f aca="true" t="shared" si="2" ref="O5:O36">(N5/O$61)</f>
        <v>666.3920762908978</v>
      </c>
      <c r="P5" s="6"/>
    </row>
    <row r="6" spans="1:16" ht="15">
      <c r="A6" s="12"/>
      <c r="B6" s="25">
        <v>311</v>
      </c>
      <c r="C6" s="20" t="s">
        <v>2</v>
      </c>
      <c r="D6" s="46">
        <v>5810789</v>
      </c>
      <c r="E6" s="46">
        <v>1022300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6833089</v>
      </c>
      <c r="O6" s="47">
        <f t="shared" si="2"/>
        <v>529.7789579779811</v>
      </c>
      <c r="P6" s="9"/>
    </row>
    <row r="7" spans="1:16" ht="15">
      <c r="A7" s="12"/>
      <c r="B7" s="25">
        <v>312.41</v>
      </c>
      <c r="C7" s="20" t="s">
        <v>10</v>
      </c>
      <c r="D7" s="46">
        <v>457389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457389</v>
      </c>
      <c r="O7" s="47">
        <f t="shared" si="2"/>
        <v>35.46200961389363</v>
      </c>
      <c r="P7" s="9"/>
    </row>
    <row r="8" spans="1:16" ht="15">
      <c r="A8" s="12"/>
      <c r="B8" s="25">
        <v>312.42</v>
      </c>
      <c r="C8" s="20" t="s">
        <v>117</v>
      </c>
      <c r="D8" s="46">
        <v>207809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207809</v>
      </c>
      <c r="O8" s="47">
        <f t="shared" si="2"/>
        <v>16.111722747712825</v>
      </c>
      <c r="P8" s="9"/>
    </row>
    <row r="9" spans="1:16" ht="15">
      <c r="A9" s="12"/>
      <c r="B9" s="25">
        <v>315</v>
      </c>
      <c r="C9" s="20" t="s">
        <v>100</v>
      </c>
      <c r="D9" s="46">
        <v>918616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918616</v>
      </c>
      <c r="O9" s="47">
        <f t="shared" si="2"/>
        <v>71.22158474182044</v>
      </c>
      <c r="P9" s="9"/>
    </row>
    <row r="10" spans="1:16" ht="15">
      <c r="A10" s="12"/>
      <c r="B10" s="25">
        <v>316</v>
      </c>
      <c r="C10" s="20" t="s">
        <v>101</v>
      </c>
      <c r="D10" s="46">
        <v>166317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166317</v>
      </c>
      <c r="O10" s="47">
        <f t="shared" si="2"/>
        <v>12.894789889905411</v>
      </c>
      <c r="P10" s="9"/>
    </row>
    <row r="11" spans="1:16" ht="15">
      <c r="A11" s="12"/>
      <c r="B11" s="25">
        <v>319</v>
      </c>
      <c r="C11" s="20" t="s">
        <v>12</v>
      </c>
      <c r="D11" s="46">
        <v>11905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11905</v>
      </c>
      <c r="O11" s="47">
        <f t="shared" si="2"/>
        <v>0.9230113195844317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SUM(D13:D22)</f>
        <v>3054636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3054636</v>
      </c>
      <c r="O12" s="45">
        <f t="shared" si="2"/>
        <v>236.83020623352456</v>
      </c>
      <c r="P12" s="10"/>
    </row>
    <row r="13" spans="1:16" ht="15">
      <c r="A13" s="12"/>
      <c r="B13" s="25">
        <v>322</v>
      </c>
      <c r="C13" s="20" t="s">
        <v>0</v>
      </c>
      <c r="D13" s="46">
        <v>479156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479156</v>
      </c>
      <c r="O13" s="47">
        <f t="shared" si="2"/>
        <v>37.14963560241898</v>
      </c>
      <c r="P13" s="9"/>
    </row>
    <row r="14" spans="1:16" ht="15">
      <c r="A14" s="12"/>
      <c r="B14" s="25">
        <v>323.1</v>
      </c>
      <c r="C14" s="20" t="s">
        <v>14</v>
      </c>
      <c r="D14" s="46">
        <v>1693465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1693465</v>
      </c>
      <c r="O14" s="47">
        <f t="shared" si="2"/>
        <v>131.2967126686308</v>
      </c>
      <c r="P14" s="9"/>
    </row>
    <row r="15" spans="1:16" ht="15">
      <c r="A15" s="12"/>
      <c r="B15" s="25">
        <v>323.4</v>
      </c>
      <c r="C15" s="20" t="s">
        <v>16</v>
      </c>
      <c r="D15" s="46">
        <v>159004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159004</v>
      </c>
      <c r="O15" s="47">
        <f t="shared" si="2"/>
        <v>12.327802760117848</v>
      </c>
      <c r="P15" s="9"/>
    </row>
    <row r="16" spans="1:16" ht="15">
      <c r="A16" s="12"/>
      <c r="B16" s="25">
        <v>323.7</v>
      </c>
      <c r="C16" s="20" t="s">
        <v>17</v>
      </c>
      <c r="D16" s="46">
        <v>35679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35679</v>
      </c>
      <c r="O16" s="47">
        <f t="shared" si="2"/>
        <v>2.76624282834548</v>
      </c>
      <c r="P16" s="9"/>
    </row>
    <row r="17" spans="1:16" ht="15">
      <c r="A17" s="12"/>
      <c r="B17" s="25">
        <v>324.12</v>
      </c>
      <c r="C17" s="20" t="s">
        <v>18</v>
      </c>
      <c r="D17" s="46">
        <v>4321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4321</v>
      </c>
      <c r="O17" s="47">
        <f t="shared" si="2"/>
        <v>0.3350131803380369</v>
      </c>
      <c r="P17" s="9"/>
    </row>
    <row r="18" spans="1:16" ht="15">
      <c r="A18" s="12"/>
      <c r="B18" s="25">
        <v>324.22</v>
      </c>
      <c r="C18" s="20" t="s">
        <v>68</v>
      </c>
      <c r="D18" s="46">
        <v>9200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9200</v>
      </c>
      <c r="O18" s="47">
        <f t="shared" si="2"/>
        <v>0.7132888819972089</v>
      </c>
      <c r="P18" s="9"/>
    </row>
    <row r="19" spans="1:16" ht="15">
      <c r="A19" s="12"/>
      <c r="B19" s="25">
        <v>324.32</v>
      </c>
      <c r="C19" s="20" t="s">
        <v>19</v>
      </c>
      <c r="D19" s="46">
        <v>339675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339675</v>
      </c>
      <c r="O19" s="47">
        <f t="shared" si="2"/>
        <v>26.335478368739338</v>
      </c>
      <c r="P19" s="9"/>
    </row>
    <row r="20" spans="1:16" ht="15">
      <c r="A20" s="12"/>
      <c r="B20" s="25">
        <v>324.62</v>
      </c>
      <c r="C20" s="20" t="s">
        <v>20</v>
      </c>
      <c r="D20" s="46">
        <v>93740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93740</v>
      </c>
      <c r="O20" s="47">
        <f t="shared" si="2"/>
        <v>7.267793456349822</v>
      </c>
      <c r="P20" s="9"/>
    </row>
    <row r="21" spans="1:16" ht="15">
      <c r="A21" s="12"/>
      <c r="B21" s="25">
        <v>325.1</v>
      </c>
      <c r="C21" s="20" t="s">
        <v>21</v>
      </c>
      <c r="D21" s="46">
        <v>85500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85500</v>
      </c>
      <c r="O21" s="47">
        <f t="shared" si="2"/>
        <v>6.628934718561017</v>
      </c>
      <c r="P21" s="9"/>
    </row>
    <row r="22" spans="1:16" ht="15">
      <c r="A22" s="12"/>
      <c r="B22" s="25">
        <v>329</v>
      </c>
      <c r="C22" s="20" t="s">
        <v>22</v>
      </c>
      <c r="D22" s="46">
        <v>154896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154896</v>
      </c>
      <c r="O22" s="47">
        <f t="shared" si="2"/>
        <v>12.00930376802605</v>
      </c>
      <c r="P22" s="9"/>
    </row>
    <row r="23" spans="1:16" ht="15.75">
      <c r="A23" s="29" t="s">
        <v>23</v>
      </c>
      <c r="B23" s="30"/>
      <c r="C23" s="31"/>
      <c r="D23" s="32">
        <f aca="true" t="shared" si="5" ref="D23:M23">SUM(D24:D36)</f>
        <v>3232463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3232463</v>
      </c>
      <c r="O23" s="45">
        <f t="shared" si="2"/>
        <v>250.61738253992868</v>
      </c>
      <c r="P23" s="10"/>
    </row>
    <row r="24" spans="1:16" ht="15">
      <c r="A24" s="12"/>
      <c r="B24" s="25">
        <v>331.39</v>
      </c>
      <c r="C24" s="20" t="s">
        <v>120</v>
      </c>
      <c r="D24" s="46">
        <v>221698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221698</v>
      </c>
      <c r="O24" s="47">
        <f t="shared" si="2"/>
        <v>17.18855636532796</v>
      </c>
      <c r="P24" s="9"/>
    </row>
    <row r="25" spans="1:16" ht="15">
      <c r="A25" s="12"/>
      <c r="B25" s="25">
        <v>331.5</v>
      </c>
      <c r="C25" s="20" t="s">
        <v>24</v>
      </c>
      <c r="D25" s="46">
        <v>-16194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-16194</v>
      </c>
      <c r="O25" s="47">
        <f t="shared" si="2"/>
        <v>-1.2555434951155218</v>
      </c>
      <c r="P25" s="9"/>
    </row>
    <row r="26" spans="1:16" ht="15">
      <c r="A26" s="12"/>
      <c r="B26" s="25">
        <v>334.1</v>
      </c>
      <c r="C26" s="20" t="s">
        <v>71</v>
      </c>
      <c r="D26" s="46">
        <v>500000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500000</v>
      </c>
      <c r="O26" s="47">
        <f t="shared" si="2"/>
        <v>38.76570010854396</v>
      </c>
      <c r="P26" s="9"/>
    </row>
    <row r="27" spans="1:16" ht="15">
      <c r="A27" s="12"/>
      <c r="B27" s="25">
        <v>334.39</v>
      </c>
      <c r="C27" s="20" t="s">
        <v>25</v>
      </c>
      <c r="D27" s="46">
        <v>-2699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-2699</v>
      </c>
      <c r="O27" s="47">
        <f t="shared" si="2"/>
        <v>-0.20925724918592029</v>
      </c>
      <c r="P27" s="9"/>
    </row>
    <row r="28" spans="1:16" ht="15">
      <c r="A28" s="12"/>
      <c r="B28" s="25">
        <v>334.49</v>
      </c>
      <c r="C28" s="20" t="s">
        <v>26</v>
      </c>
      <c r="D28" s="46">
        <v>528882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528882</v>
      </c>
      <c r="O28" s="47">
        <f t="shared" si="2"/>
        <v>41.00496200961389</v>
      </c>
      <c r="P28" s="9"/>
    </row>
    <row r="29" spans="1:16" ht="15">
      <c r="A29" s="12"/>
      <c r="B29" s="25">
        <v>335.12</v>
      </c>
      <c r="C29" s="20" t="s">
        <v>102</v>
      </c>
      <c r="D29" s="46">
        <v>354768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354768</v>
      </c>
      <c r="O29" s="47">
        <f t="shared" si="2"/>
        <v>27.505659792215848</v>
      </c>
      <c r="P29" s="9"/>
    </row>
    <row r="30" spans="1:16" ht="15">
      <c r="A30" s="12"/>
      <c r="B30" s="25">
        <v>335.14</v>
      </c>
      <c r="C30" s="20" t="s">
        <v>103</v>
      </c>
      <c r="D30" s="46">
        <v>1196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1196</v>
      </c>
      <c r="O30" s="47">
        <f t="shared" si="2"/>
        <v>0.09272755465963715</v>
      </c>
      <c r="P30" s="9"/>
    </row>
    <row r="31" spans="1:16" ht="15">
      <c r="A31" s="12"/>
      <c r="B31" s="25">
        <v>335.15</v>
      </c>
      <c r="C31" s="20" t="s">
        <v>104</v>
      </c>
      <c r="D31" s="46">
        <v>53634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53634</v>
      </c>
      <c r="O31" s="47">
        <f t="shared" si="2"/>
        <v>4.158319119243293</v>
      </c>
      <c r="P31" s="9"/>
    </row>
    <row r="32" spans="1:16" ht="15">
      <c r="A32" s="12"/>
      <c r="B32" s="25">
        <v>335.18</v>
      </c>
      <c r="C32" s="20" t="s">
        <v>105</v>
      </c>
      <c r="D32" s="46">
        <v>1145257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1145257</v>
      </c>
      <c r="O32" s="47">
        <f t="shared" si="2"/>
        <v>88.79337881842146</v>
      </c>
      <c r="P32" s="9"/>
    </row>
    <row r="33" spans="1:16" ht="15">
      <c r="A33" s="12"/>
      <c r="B33" s="25">
        <v>337.1</v>
      </c>
      <c r="C33" s="20" t="s">
        <v>78</v>
      </c>
      <c r="D33" s="46">
        <v>23793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7">SUM(D33:M33)</f>
        <v>23793</v>
      </c>
      <c r="O33" s="47">
        <f t="shared" si="2"/>
        <v>1.844704605365173</v>
      </c>
      <c r="P33" s="9"/>
    </row>
    <row r="34" spans="1:16" ht="15">
      <c r="A34" s="12"/>
      <c r="B34" s="25">
        <v>337.3</v>
      </c>
      <c r="C34" s="20" t="s">
        <v>88</v>
      </c>
      <c r="D34" s="46">
        <v>30429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30429</v>
      </c>
      <c r="O34" s="47">
        <f t="shared" si="2"/>
        <v>2.3592029772057685</v>
      </c>
      <c r="P34" s="9"/>
    </row>
    <row r="35" spans="1:16" ht="15">
      <c r="A35" s="12"/>
      <c r="B35" s="25">
        <v>337.7</v>
      </c>
      <c r="C35" s="20" t="s">
        <v>121</v>
      </c>
      <c r="D35" s="46">
        <v>322314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322314</v>
      </c>
      <c r="O35" s="47">
        <f t="shared" si="2"/>
        <v>24.989455729570476</v>
      </c>
      <c r="P35" s="9"/>
    </row>
    <row r="36" spans="1:16" ht="15">
      <c r="A36" s="12"/>
      <c r="B36" s="25">
        <v>338</v>
      </c>
      <c r="C36" s="20" t="s">
        <v>33</v>
      </c>
      <c r="D36" s="46">
        <v>69385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69385</v>
      </c>
      <c r="O36" s="47">
        <f t="shared" si="2"/>
        <v>5.379516204062646</v>
      </c>
      <c r="P36" s="9"/>
    </row>
    <row r="37" spans="1:16" ht="15.75">
      <c r="A37" s="29" t="s">
        <v>38</v>
      </c>
      <c r="B37" s="30"/>
      <c r="C37" s="31"/>
      <c r="D37" s="32">
        <f aca="true" t="shared" si="8" ref="D37:M37">SUM(D38:D41)</f>
        <v>568017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568017</v>
      </c>
      <c r="O37" s="45">
        <f aca="true" t="shared" si="9" ref="O37:O59">(N37/O$61)</f>
        <v>44.039153357109626</v>
      </c>
      <c r="P37" s="10"/>
    </row>
    <row r="38" spans="1:16" ht="15">
      <c r="A38" s="12"/>
      <c r="B38" s="25">
        <v>341.9</v>
      </c>
      <c r="C38" s="20" t="s">
        <v>106</v>
      </c>
      <c r="D38" s="46">
        <v>118587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118587</v>
      </c>
      <c r="O38" s="47">
        <f t="shared" si="9"/>
        <v>9.194216157543805</v>
      </c>
      <c r="P38" s="9"/>
    </row>
    <row r="39" spans="1:16" ht="15">
      <c r="A39" s="12"/>
      <c r="B39" s="25">
        <v>347.1</v>
      </c>
      <c r="C39" s="20" t="s">
        <v>42</v>
      </c>
      <c r="D39" s="46">
        <v>12749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12749</v>
      </c>
      <c r="O39" s="47">
        <f t="shared" si="9"/>
        <v>0.9884478213676539</v>
      </c>
      <c r="P39" s="9"/>
    </row>
    <row r="40" spans="1:16" ht="15">
      <c r="A40" s="12"/>
      <c r="B40" s="25">
        <v>347.2</v>
      </c>
      <c r="C40" s="20" t="s">
        <v>43</v>
      </c>
      <c r="D40" s="46">
        <v>190322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190322</v>
      </c>
      <c r="O40" s="47">
        <f t="shared" si="9"/>
        <v>14.755931152116608</v>
      </c>
      <c r="P40" s="9"/>
    </row>
    <row r="41" spans="1:16" ht="15">
      <c r="A41" s="12"/>
      <c r="B41" s="25">
        <v>347.5</v>
      </c>
      <c r="C41" s="20" t="s">
        <v>44</v>
      </c>
      <c r="D41" s="46">
        <v>246359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246359</v>
      </c>
      <c r="O41" s="47">
        <f t="shared" si="9"/>
        <v>19.100558226081564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SUM(D43:D45)</f>
        <v>47239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47239</v>
      </c>
      <c r="O42" s="45">
        <f t="shared" si="9"/>
        <v>3.6625058148550163</v>
      </c>
      <c r="P42" s="10"/>
    </row>
    <row r="43" spans="1:16" ht="15">
      <c r="A43" s="13"/>
      <c r="B43" s="39">
        <v>351.5</v>
      </c>
      <c r="C43" s="21" t="s">
        <v>79</v>
      </c>
      <c r="D43" s="46">
        <v>41326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41326</v>
      </c>
      <c r="O43" s="47">
        <f t="shared" si="9"/>
        <v>3.2040626453713754</v>
      </c>
      <c r="P43" s="9"/>
    </row>
    <row r="44" spans="1:16" ht="15">
      <c r="A44" s="13"/>
      <c r="B44" s="39">
        <v>352</v>
      </c>
      <c r="C44" s="21" t="s">
        <v>48</v>
      </c>
      <c r="D44" s="46">
        <v>5413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5413</v>
      </c>
      <c r="O44" s="47">
        <f t="shared" si="9"/>
        <v>0.4196774693750969</v>
      </c>
      <c r="P44" s="9"/>
    </row>
    <row r="45" spans="1:16" ht="15">
      <c r="A45" s="13"/>
      <c r="B45" s="39">
        <v>354</v>
      </c>
      <c r="C45" s="21" t="s">
        <v>49</v>
      </c>
      <c r="D45" s="46">
        <v>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500</v>
      </c>
      <c r="O45" s="47">
        <f t="shared" si="9"/>
        <v>0.03876570010854396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SUM(D47:D56)</f>
        <v>419863</v>
      </c>
      <c r="E46" s="32">
        <f t="shared" si="11"/>
        <v>346</v>
      </c>
      <c r="F46" s="32">
        <f t="shared" si="11"/>
        <v>802</v>
      </c>
      <c r="G46" s="32">
        <f t="shared" si="11"/>
        <v>83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835157</v>
      </c>
      <c r="L46" s="32">
        <f t="shared" si="11"/>
        <v>0</v>
      </c>
      <c r="M46" s="32">
        <f t="shared" si="11"/>
        <v>0</v>
      </c>
      <c r="N46" s="32">
        <f t="shared" si="7"/>
        <v>1256251</v>
      </c>
      <c r="O46" s="45">
        <f t="shared" si="9"/>
        <v>97.39889905411692</v>
      </c>
      <c r="P46" s="10"/>
    </row>
    <row r="47" spans="1:16" ht="15">
      <c r="A47" s="12"/>
      <c r="B47" s="25">
        <v>361.1</v>
      </c>
      <c r="C47" s="20" t="s">
        <v>50</v>
      </c>
      <c r="D47" s="46">
        <v>266480</v>
      </c>
      <c r="E47" s="46">
        <v>346</v>
      </c>
      <c r="F47" s="46">
        <v>802</v>
      </c>
      <c r="G47" s="46">
        <v>83</v>
      </c>
      <c r="H47" s="46">
        <v>0</v>
      </c>
      <c r="I47" s="46">
        <v>0</v>
      </c>
      <c r="J47" s="46">
        <v>0</v>
      </c>
      <c r="K47" s="46">
        <v>97</v>
      </c>
      <c r="L47" s="46">
        <v>0</v>
      </c>
      <c r="M47" s="46">
        <v>0</v>
      </c>
      <c r="N47" s="46">
        <f t="shared" si="7"/>
        <v>267808</v>
      </c>
      <c r="O47" s="47">
        <f t="shared" si="9"/>
        <v>20.76352922933788</v>
      </c>
      <c r="P47" s="9"/>
    </row>
    <row r="48" spans="1:16" ht="15">
      <c r="A48" s="12"/>
      <c r="B48" s="25">
        <v>361.2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95616</v>
      </c>
      <c r="L48" s="46">
        <v>0</v>
      </c>
      <c r="M48" s="46">
        <v>0</v>
      </c>
      <c r="N48" s="46">
        <f aca="true" t="shared" si="12" ref="N48:N56">SUM(D48:M48)</f>
        <v>95616</v>
      </c>
      <c r="O48" s="47">
        <f t="shared" si="9"/>
        <v>7.413242363157079</v>
      </c>
      <c r="P48" s="9"/>
    </row>
    <row r="49" spans="1:16" ht="15">
      <c r="A49" s="12"/>
      <c r="B49" s="25">
        <v>361.3</v>
      </c>
      <c r="C49" s="20" t="s">
        <v>73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284511</v>
      </c>
      <c r="L49" s="46">
        <v>0</v>
      </c>
      <c r="M49" s="46">
        <v>0</v>
      </c>
      <c r="N49" s="46">
        <f t="shared" si="12"/>
        <v>284511</v>
      </c>
      <c r="O49" s="47">
        <f t="shared" si="9"/>
        <v>22.0585362071639</v>
      </c>
      <c r="P49" s="9"/>
    </row>
    <row r="50" spans="1:16" ht="15">
      <c r="A50" s="12"/>
      <c r="B50" s="25">
        <v>361.4</v>
      </c>
      <c r="C50" s="20" t="s">
        <v>107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138116</v>
      </c>
      <c r="L50" s="46">
        <v>0</v>
      </c>
      <c r="M50" s="46">
        <v>0</v>
      </c>
      <c r="N50" s="46">
        <f t="shared" si="12"/>
        <v>138116</v>
      </c>
      <c r="O50" s="47">
        <f t="shared" si="9"/>
        <v>10.708326872383315</v>
      </c>
      <c r="P50" s="9"/>
    </row>
    <row r="51" spans="1:16" ht="15">
      <c r="A51" s="12"/>
      <c r="B51" s="25">
        <v>362</v>
      </c>
      <c r="C51" s="20" t="s">
        <v>52</v>
      </c>
      <c r="D51" s="46">
        <v>5600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5600</v>
      </c>
      <c r="O51" s="47">
        <f t="shared" si="9"/>
        <v>0.43417584121569236</v>
      </c>
      <c r="P51" s="9"/>
    </row>
    <row r="52" spans="1:16" ht="15">
      <c r="A52" s="12"/>
      <c r="B52" s="25">
        <v>364</v>
      </c>
      <c r="C52" s="20" t="s">
        <v>108</v>
      </c>
      <c r="D52" s="46">
        <v>9689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9689</v>
      </c>
      <c r="O52" s="47">
        <f t="shared" si="9"/>
        <v>0.7512017367033649</v>
      </c>
      <c r="P52" s="9"/>
    </row>
    <row r="53" spans="1:16" ht="15">
      <c r="A53" s="12"/>
      <c r="B53" s="25">
        <v>365</v>
      </c>
      <c r="C53" s="20" t="s">
        <v>113</v>
      </c>
      <c r="D53" s="46">
        <v>16507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16507</v>
      </c>
      <c r="O53" s="47">
        <f t="shared" si="9"/>
        <v>1.2798108233834704</v>
      </c>
      <c r="P53" s="9"/>
    </row>
    <row r="54" spans="1:16" ht="15">
      <c r="A54" s="12"/>
      <c r="B54" s="25">
        <v>366</v>
      </c>
      <c r="C54" s="20" t="s">
        <v>54</v>
      </c>
      <c r="D54" s="46">
        <v>22848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22848</v>
      </c>
      <c r="O54" s="47">
        <f t="shared" si="9"/>
        <v>1.7714374321600248</v>
      </c>
      <c r="P54" s="9"/>
    </row>
    <row r="55" spans="1:16" ht="15">
      <c r="A55" s="12"/>
      <c r="B55" s="25">
        <v>368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316817</v>
      </c>
      <c r="L55" s="46">
        <v>0</v>
      </c>
      <c r="M55" s="46">
        <v>0</v>
      </c>
      <c r="N55" s="46">
        <f t="shared" si="12"/>
        <v>316817</v>
      </c>
      <c r="O55" s="47">
        <f t="shared" si="9"/>
        <v>24.563265622577145</v>
      </c>
      <c r="P55" s="9"/>
    </row>
    <row r="56" spans="1:16" ht="15">
      <c r="A56" s="12"/>
      <c r="B56" s="25">
        <v>369.9</v>
      </c>
      <c r="C56" s="20" t="s">
        <v>56</v>
      </c>
      <c r="D56" s="46">
        <v>98739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98739</v>
      </c>
      <c r="O56" s="47">
        <f t="shared" si="9"/>
        <v>7.655372926035044</v>
      </c>
      <c r="P56" s="9"/>
    </row>
    <row r="57" spans="1:16" ht="15.75">
      <c r="A57" s="29" t="s">
        <v>40</v>
      </c>
      <c r="B57" s="30"/>
      <c r="C57" s="31"/>
      <c r="D57" s="32">
        <f aca="true" t="shared" si="13" ref="D57:M57">SUM(D58:D58)</f>
        <v>1376000</v>
      </c>
      <c r="E57" s="32">
        <f t="shared" si="13"/>
        <v>0</v>
      </c>
      <c r="F57" s="32">
        <f t="shared" si="13"/>
        <v>1595389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2971389</v>
      </c>
      <c r="O57" s="45">
        <f t="shared" si="9"/>
        <v>230.37594975965266</v>
      </c>
      <c r="P57" s="9"/>
    </row>
    <row r="58" spans="1:16" ht="15.75" thickBot="1">
      <c r="A58" s="12"/>
      <c r="B58" s="25">
        <v>381</v>
      </c>
      <c r="C58" s="20" t="s">
        <v>57</v>
      </c>
      <c r="D58" s="46">
        <v>1376000</v>
      </c>
      <c r="E58" s="46">
        <v>0</v>
      </c>
      <c r="F58" s="46">
        <v>1595389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2971389</v>
      </c>
      <c r="O58" s="47">
        <f t="shared" si="9"/>
        <v>230.37594975965266</v>
      </c>
      <c r="P58" s="9"/>
    </row>
    <row r="59" spans="1:119" ht="16.5" thickBot="1">
      <c r="A59" s="14" t="s">
        <v>45</v>
      </c>
      <c r="B59" s="23"/>
      <c r="C59" s="22"/>
      <c r="D59" s="15">
        <f aca="true" t="shared" si="14" ref="D59:M59">SUM(D5,D12,D23,D37,D42,D46,D57)</f>
        <v>16271043</v>
      </c>
      <c r="E59" s="15">
        <f t="shared" si="14"/>
        <v>1022646</v>
      </c>
      <c r="F59" s="15">
        <f t="shared" si="14"/>
        <v>1596191</v>
      </c>
      <c r="G59" s="15">
        <f t="shared" si="14"/>
        <v>83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835157</v>
      </c>
      <c r="L59" s="15">
        <f t="shared" si="14"/>
        <v>0</v>
      </c>
      <c r="M59" s="15">
        <f t="shared" si="14"/>
        <v>0</v>
      </c>
      <c r="N59" s="15">
        <f>SUM(D59:M59)</f>
        <v>19725120</v>
      </c>
      <c r="O59" s="38">
        <f t="shared" si="9"/>
        <v>1529.3161730500854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122</v>
      </c>
      <c r="M61" s="48"/>
      <c r="N61" s="48"/>
      <c r="O61" s="43">
        <v>12898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7200031</v>
      </c>
      <c r="E5" s="27">
        <f t="shared" si="0"/>
        <v>944514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8144545</v>
      </c>
      <c r="O5" s="33">
        <f aca="true" t="shared" si="2" ref="O5:O36">(N5/O$57)</f>
        <v>639.7914375490966</v>
      </c>
      <c r="P5" s="6"/>
    </row>
    <row r="6" spans="1:16" ht="15">
      <c r="A6" s="12"/>
      <c r="B6" s="25">
        <v>311</v>
      </c>
      <c r="C6" s="20" t="s">
        <v>2</v>
      </c>
      <c r="D6" s="46">
        <v>5478941</v>
      </c>
      <c r="E6" s="46">
        <v>944514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6423455</v>
      </c>
      <c r="O6" s="47">
        <f t="shared" si="2"/>
        <v>504.59190887666927</v>
      </c>
      <c r="P6" s="9"/>
    </row>
    <row r="7" spans="1:16" ht="15">
      <c r="A7" s="12"/>
      <c r="B7" s="25">
        <v>312.41</v>
      </c>
      <c r="C7" s="20" t="s">
        <v>10</v>
      </c>
      <c r="D7" s="46">
        <v>436925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436925</v>
      </c>
      <c r="O7" s="47">
        <f t="shared" si="2"/>
        <v>34.322466614296935</v>
      </c>
      <c r="P7" s="9"/>
    </row>
    <row r="8" spans="1:16" ht="15">
      <c r="A8" s="12"/>
      <c r="B8" s="25">
        <v>312.42</v>
      </c>
      <c r="C8" s="20" t="s">
        <v>117</v>
      </c>
      <c r="D8" s="46">
        <v>198415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198415</v>
      </c>
      <c r="O8" s="47">
        <f t="shared" si="2"/>
        <v>15.586410054988217</v>
      </c>
      <c r="P8" s="9"/>
    </row>
    <row r="9" spans="1:16" ht="15">
      <c r="A9" s="12"/>
      <c r="B9" s="25">
        <v>315</v>
      </c>
      <c r="C9" s="20" t="s">
        <v>100</v>
      </c>
      <c r="D9" s="46">
        <v>895152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895152</v>
      </c>
      <c r="O9" s="47">
        <f t="shared" si="2"/>
        <v>70.31830322073841</v>
      </c>
      <c r="P9" s="9"/>
    </row>
    <row r="10" spans="1:16" ht="15">
      <c r="A10" s="12"/>
      <c r="B10" s="25">
        <v>316</v>
      </c>
      <c r="C10" s="20" t="s">
        <v>101</v>
      </c>
      <c r="D10" s="46">
        <v>170457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170457</v>
      </c>
      <c r="O10" s="47">
        <f t="shared" si="2"/>
        <v>13.390180675569521</v>
      </c>
      <c r="P10" s="9"/>
    </row>
    <row r="11" spans="1:16" ht="15">
      <c r="A11" s="12"/>
      <c r="B11" s="25">
        <v>319</v>
      </c>
      <c r="C11" s="20" t="s">
        <v>12</v>
      </c>
      <c r="D11" s="46">
        <v>20141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20141</v>
      </c>
      <c r="O11" s="47">
        <f t="shared" si="2"/>
        <v>1.58216810683425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SUM(D13:D22)</f>
        <v>2701315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2701315</v>
      </c>
      <c r="O12" s="45">
        <f t="shared" si="2"/>
        <v>212.200706991359</v>
      </c>
      <c r="P12" s="10"/>
    </row>
    <row r="13" spans="1:16" ht="15">
      <c r="A13" s="12"/>
      <c r="B13" s="25">
        <v>322</v>
      </c>
      <c r="C13" s="20" t="s">
        <v>0</v>
      </c>
      <c r="D13" s="46">
        <v>472530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472530</v>
      </c>
      <c r="O13" s="47">
        <f t="shared" si="2"/>
        <v>37.11940298507463</v>
      </c>
      <c r="P13" s="9"/>
    </row>
    <row r="14" spans="1:16" ht="15">
      <c r="A14" s="12"/>
      <c r="B14" s="25">
        <v>323.1</v>
      </c>
      <c r="C14" s="20" t="s">
        <v>14</v>
      </c>
      <c r="D14" s="46">
        <v>1701076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1701076</v>
      </c>
      <c r="O14" s="47">
        <f t="shared" si="2"/>
        <v>133.62733699921446</v>
      </c>
      <c r="P14" s="9"/>
    </row>
    <row r="15" spans="1:16" ht="15">
      <c r="A15" s="12"/>
      <c r="B15" s="25">
        <v>323.4</v>
      </c>
      <c r="C15" s="20" t="s">
        <v>16</v>
      </c>
      <c r="D15" s="46">
        <v>180710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180710</v>
      </c>
      <c r="O15" s="47">
        <f t="shared" si="2"/>
        <v>14.195600942655146</v>
      </c>
      <c r="P15" s="9"/>
    </row>
    <row r="16" spans="1:16" ht="15">
      <c r="A16" s="12"/>
      <c r="B16" s="25">
        <v>323.7</v>
      </c>
      <c r="C16" s="20" t="s">
        <v>17</v>
      </c>
      <c r="D16" s="46">
        <v>35361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35361</v>
      </c>
      <c r="O16" s="47">
        <f t="shared" si="2"/>
        <v>2.777769049489395</v>
      </c>
      <c r="P16" s="9"/>
    </row>
    <row r="17" spans="1:16" ht="15">
      <c r="A17" s="12"/>
      <c r="B17" s="25">
        <v>324.12</v>
      </c>
      <c r="C17" s="20" t="s">
        <v>18</v>
      </c>
      <c r="D17" s="46">
        <v>3567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3567</v>
      </c>
      <c r="O17" s="47">
        <f t="shared" si="2"/>
        <v>0.28020424194815396</v>
      </c>
      <c r="P17" s="9"/>
    </row>
    <row r="18" spans="1:16" ht="15">
      <c r="A18" s="12"/>
      <c r="B18" s="25">
        <v>324.22</v>
      </c>
      <c r="C18" s="20" t="s">
        <v>68</v>
      </c>
      <c r="D18" s="46">
        <v>19823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19823</v>
      </c>
      <c r="O18" s="47">
        <f t="shared" si="2"/>
        <v>1.5571877454831107</v>
      </c>
      <c r="P18" s="9"/>
    </row>
    <row r="19" spans="1:16" ht="15">
      <c r="A19" s="12"/>
      <c r="B19" s="25">
        <v>324.32</v>
      </c>
      <c r="C19" s="20" t="s">
        <v>19</v>
      </c>
      <c r="D19" s="46">
        <v>219906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219906</v>
      </c>
      <c r="O19" s="47">
        <f t="shared" si="2"/>
        <v>17.274626865671642</v>
      </c>
      <c r="P19" s="9"/>
    </row>
    <row r="20" spans="1:16" ht="15">
      <c r="A20" s="12"/>
      <c r="B20" s="25">
        <v>324.62</v>
      </c>
      <c r="C20" s="20" t="s">
        <v>20</v>
      </c>
      <c r="D20" s="46">
        <v>37198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37198</v>
      </c>
      <c r="O20" s="47">
        <f t="shared" si="2"/>
        <v>2.922073841319717</v>
      </c>
      <c r="P20" s="9"/>
    </row>
    <row r="21" spans="1:16" ht="15">
      <c r="A21" s="12"/>
      <c r="B21" s="25">
        <v>325.1</v>
      </c>
      <c r="C21" s="20" t="s">
        <v>21</v>
      </c>
      <c r="D21" s="46">
        <v>1680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1680</v>
      </c>
      <c r="O21" s="47">
        <f t="shared" si="2"/>
        <v>0.13197172034564023</v>
      </c>
      <c r="P21" s="9"/>
    </row>
    <row r="22" spans="1:16" ht="15">
      <c r="A22" s="12"/>
      <c r="B22" s="25">
        <v>329</v>
      </c>
      <c r="C22" s="20" t="s">
        <v>22</v>
      </c>
      <c r="D22" s="46">
        <v>29464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29464</v>
      </c>
      <c r="O22" s="47">
        <f t="shared" si="2"/>
        <v>2.314532600157109</v>
      </c>
      <c r="P22" s="9"/>
    </row>
    <row r="23" spans="1:16" ht="15.75">
      <c r="A23" s="29" t="s">
        <v>23</v>
      </c>
      <c r="B23" s="30"/>
      <c r="C23" s="31"/>
      <c r="D23" s="32">
        <f aca="true" t="shared" si="5" ref="D23:M23">SUM(D24:D33)</f>
        <v>1819020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1819020</v>
      </c>
      <c r="O23" s="45">
        <f t="shared" si="2"/>
        <v>142.89238020424196</v>
      </c>
      <c r="P23" s="10"/>
    </row>
    <row r="24" spans="1:16" ht="15">
      <c r="A24" s="12"/>
      <c r="B24" s="25">
        <v>331.5</v>
      </c>
      <c r="C24" s="20" t="s">
        <v>24</v>
      </c>
      <c r="D24" s="46">
        <v>91811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91811</v>
      </c>
      <c r="O24" s="47">
        <f t="shared" si="2"/>
        <v>7.212175962293794</v>
      </c>
      <c r="P24" s="9"/>
    </row>
    <row r="25" spans="1:16" ht="15">
      <c r="A25" s="12"/>
      <c r="B25" s="25">
        <v>334.49</v>
      </c>
      <c r="C25" s="20" t="s">
        <v>26</v>
      </c>
      <c r="D25" s="46">
        <v>85188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85188</v>
      </c>
      <c r="O25" s="47">
        <f t="shared" si="2"/>
        <v>6.691908876669285</v>
      </c>
      <c r="P25" s="9"/>
    </row>
    <row r="26" spans="1:16" ht="15">
      <c r="A26" s="12"/>
      <c r="B26" s="25">
        <v>334.5</v>
      </c>
      <c r="C26" s="20" t="s">
        <v>77</v>
      </c>
      <c r="D26" s="46">
        <v>10325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10325</v>
      </c>
      <c r="O26" s="47">
        <f t="shared" si="2"/>
        <v>0.8110761979575806</v>
      </c>
      <c r="P26" s="9"/>
    </row>
    <row r="27" spans="1:16" ht="15">
      <c r="A27" s="12"/>
      <c r="B27" s="25">
        <v>335.12</v>
      </c>
      <c r="C27" s="20" t="s">
        <v>102</v>
      </c>
      <c r="D27" s="46">
        <v>345941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345941</v>
      </c>
      <c r="O27" s="47">
        <f t="shared" si="2"/>
        <v>27.175255302435193</v>
      </c>
      <c r="P27" s="9"/>
    </row>
    <row r="28" spans="1:16" ht="15">
      <c r="A28" s="12"/>
      <c r="B28" s="25">
        <v>335.14</v>
      </c>
      <c r="C28" s="20" t="s">
        <v>103</v>
      </c>
      <c r="D28" s="46">
        <v>1250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1250</v>
      </c>
      <c r="O28" s="47">
        <f t="shared" si="2"/>
        <v>0.09819324430479183</v>
      </c>
      <c r="P28" s="9"/>
    </row>
    <row r="29" spans="1:16" ht="15">
      <c r="A29" s="12"/>
      <c r="B29" s="25">
        <v>335.15</v>
      </c>
      <c r="C29" s="20" t="s">
        <v>104</v>
      </c>
      <c r="D29" s="46">
        <v>56647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56647</v>
      </c>
      <c r="O29" s="47">
        <f t="shared" si="2"/>
        <v>4.449882168106834</v>
      </c>
      <c r="P29" s="9"/>
    </row>
    <row r="30" spans="1:16" ht="15">
      <c r="A30" s="12"/>
      <c r="B30" s="25">
        <v>335.18</v>
      </c>
      <c r="C30" s="20" t="s">
        <v>105</v>
      </c>
      <c r="D30" s="46">
        <v>1084500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1084500</v>
      </c>
      <c r="O30" s="47">
        <f t="shared" si="2"/>
        <v>85.19245875883739</v>
      </c>
      <c r="P30" s="9"/>
    </row>
    <row r="31" spans="1:16" ht="15">
      <c r="A31" s="12"/>
      <c r="B31" s="25">
        <v>337.1</v>
      </c>
      <c r="C31" s="20" t="s">
        <v>78</v>
      </c>
      <c r="D31" s="46">
        <v>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4">SUM(D31:M31)</f>
        <v>900</v>
      </c>
      <c r="O31" s="47">
        <f t="shared" si="2"/>
        <v>0.07069913589945012</v>
      </c>
      <c r="P31" s="9"/>
    </row>
    <row r="32" spans="1:16" ht="15">
      <c r="A32" s="12"/>
      <c r="B32" s="25">
        <v>337.3</v>
      </c>
      <c r="C32" s="20" t="s">
        <v>88</v>
      </c>
      <c r="D32" s="46">
        <v>70654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70654</v>
      </c>
      <c r="O32" s="47">
        <f t="shared" si="2"/>
        <v>5.55019638648861</v>
      </c>
      <c r="P32" s="9"/>
    </row>
    <row r="33" spans="1:16" ht="15">
      <c r="A33" s="12"/>
      <c r="B33" s="25">
        <v>338</v>
      </c>
      <c r="C33" s="20" t="s">
        <v>33</v>
      </c>
      <c r="D33" s="46">
        <v>71804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71804</v>
      </c>
      <c r="O33" s="47">
        <f t="shared" si="2"/>
        <v>5.640534171249018</v>
      </c>
      <c r="P33" s="9"/>
    </row>
    <row r="34" spans="1:16" ht="15.75">
      <c r="A34" s="29" t="s">
        <v>38</v>
      </c>
      <c r="B34" s="30"/>
      <c r="C34" s="31"/>
      <c r="D34" s="32">
        <f aca="true" t="shared" si="8" ref="D34:M34">SUM(D35:D38)</f>
        <v>509159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509159</v>
      </c>
      <c r="O34" s="45">
        <f t="shared" si="2"/>
        <v>39.9967792615868</v>
      </c>
      <c r="P34" s="10"/>
    </row>
    <row r="35" spans="1:16" ht="15">
      <c r="A35" s="12"/>
      <c r="B35" s="25">
        <v>341.9</v>
      </c>
      <c r="C35" s="20" t="s">
        <v>106</v>
      </c>
      <c r="D35" s="46">
        <v>95057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95057</v>
      </c>
      <c r="O35" s="47">
        <f t="shared" si="2"/>
        <v>7.467164179104477</v>
      </c>
      <c r="P35" s="9"/>
    </row>
    <row r="36" spans="1:16" ht="15">
      <c r="A36" s="12"/>
      <c r="B36" s="25">
        <v>347.1</v>
      </c>
      <c r="C36" s="20" t="s">
        <v>42</v>
      </c>
      <c r="D36" s="46">
        <v>12017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12017</v>
      </c>
      <c r="O36" s="47">
        <f t="shared" si="2"/>
        <v>0.9439905734485468</v>
      </c>
      <c r="P36" s="9"/>
    </row>
    <row r="37" spans="1:16" ht="15">
      <c r="A37" s="12"/>
      <c r="B37" s="25">
        <v>347.2</v>
      </c>
      <c r="C37" s="20" t="s">
        <v>43</v>
      </c>
      <c r="D37" s="46">
        <v>182144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182144</v>
      </c>
      <c r="O37" s="47">
        <f aca="true" t="shared" si="9" ref="O37:O55">(N37/O$57)</f>
        <v>14.308248232521603</v>
      </c>
      <c r="P37" s="9"/>
    </row>
    <row r="38" spans="1:16" ht="15">
      <c r="A38" s="12"/>
      <c r="B38" s="25">
        <v>347.5</v>
      </c>
      <c r="C38" s="20" t="s">
        <v>44</v>
      </c>
      <c r="D38" s="46">
        <v>219941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219941</v>
      </c>
      <c r="O38" s="47">
        <f t="shared" si="9"/>
        <v>17.277376276512175</v>
      </c>
      <c r="P38" s="9"/>
    </row>
    <row r="39" spans="1:16" ht="15.75">
      <c r="A39" s="29" t="s">
        <v>39</v>
      </c>
      <c r="B39" s="30"/>
      <c r="C39" s="31"/>
      <c r="D39" s="32">
        <f aca="true" t="shared" si="10" ref="D39:M39">SUM(D40:D42)</f>
        <v>114111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114111</v>
      </c>
      <c r="O39" s="45">
        <f t="shared" si="9"/>
        <v>8.963943440691281</v>
      </c>
      <c r="P39" s="10"/>
    </row>
    <row r="40" spans="1:16" ht="15">
      <c r="A40" s="13"/>
      <c r="B40" s="39">
        <v>351.5</v>
      </c>
      <c r="C40" s="21" t="s">
        <v>79</v>
      </c>
      <c r="D40" s="46">
        <v>108287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108287</v>
      </c>
      <c r="O40" s="47">
        <f t="shared" si="9"/>
        <v>8.506441476826394</v>
      </c>
      <c r="P40" s="9"/>
    </row>
    <row r="41" spans="1:16" ht="15">
      <c r="A41" s="13"/>
      <c r="B41" s="39">
        <v>352</v>
      </c>
      <c r="C41" s="21" t="s">
        <v>48</v>
      </c>
      <c r="D41" s="46">
        <v>5474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5474</v>
      </c>
      <c r="O41" s="47">
        <f t="shared" si="9"/>
        <v>0.4300078554595444</v>
      </c>
      <c r="P41" s="9"/>
    </row>
    <row r="42" spans="1:16" ht="15">
      <c r="A42" s="13"/>
      <c r="B42" s="39">
        <v>354</v>
      </c>
      <c r="C42" s="21" t="s">
        <v>49</v>
      </c>
      <c r="D42" s="46">
        <v>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350</v>
      </c>
      <c r="O42" s="47">
        <f t="shared" si="9"/>
        <v>0.02749410840534171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SUM(D44:D51)</f>
        <v>279761</v>
      </c>
      <c r="E43" s="32">
        <f t="shared" si="11"/>
        <v>591</v>
      </c>
      <c r="F43" s="32">
        <f t="shared" si="11"/>
        <v>1005</v>
      </c>
      <c r="G43" s="32">
        <f t="shared" si="11"/>
        <v>3823</v>
      </c>
      <c r="H43" s="32">
        <f t="shared" si="11"/>
        <v>0</v>
      </c>
      <c r="I43" s="32">
        <f t="shared" si="11"/>
        <v>0</v>
      </c>
      <c r="J43" s="32">
        <f t="shared" si="11"/>
        <v>34724</v>
      </c>
      <c r="K43" s="32">
        <f t="shared" si="11"/>
        <v>190775</v>
      </c>
      <c r="L43" s="32">
        <f t="shared" si="11"/>
        <v>0</v>
      </c>
      <c r="M43" s="32">
        <f t="shared" si="11"/>
        <v>0</v>
      </c>
      <c r="N43" s="32">
        <f t="shared" si="7"/>
        <v>510679</v>
      </c>
      <c r="O43" s="45">
        <f t="shared" si="9"/>
        <v>40.11618224666143</v>
      </c>
      <c r="P43" s="10"/>
    </row>
    <row r="44" spans="1:16" ht="15">
      <c r="A44" s="12"/>
      <c r="B44" s="25">
        <v>361.1</v>
      </c>
      <c r="C44" s="20" t="s">
        <v>50</v>
      </c>
      <c r="D44" s="46">
        <v>231301</v>
      </c>
      <c r="E44" s="46">
        <v>591</v>
      </c>
      <c r="F44" s="46">
        <v>1005</v>
      </c>
      <c r="G44" s="46">
        <v>3823</v>
      </c>
      <c r="H44" s="46">
        <v>0</v>
      </c>
      <c r="I44" s="46">
        <v>0</v>
      </c>
      <c r="J44" s="46">
        <v>0</v>
      </c>
      <c r="K44" s="46">
        <v>65</v>
      </c>
      <c r="L44" s="46">
        <v>0</v>
      </c>
      <c r="M44" s="46">
        <v>0</v>
      </c>
      <c r="N44" s="46">
        <f t="shared" si="7"/>
        <v>236785</v>
      </c>
      <c r="O44" s="47">
        <f t="shared" si="9"/>
        <v>18.600549882168107</v>
      </c>
      <c r="P44" s="9"/>
    </row>
    <row r="45" spans="1:16" ht="15">
      <c r="A45" s="12"/>
      <c r="B45" s="25">
        <v>361.2</v>
      </c>
      <c r="C45" s="20" t="s">
        <v>89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99682</v>
      </c>
      <c r="L45" s="46">
        <v>0</v>
      </c>
      <c r="M45" s="46">
        <v>0</v>
      </c>
      <c r="N45" s="46">
        <f aca="true" t="shared" si="12" ref="N45:N51">SUM(D45:M45)</f>
        <v>99682</v>
      </c>
      <c r="O45" s="47">
        <f t="shared" si="9"/>
        <v>7.830479183032208</v>
      </c>
      <c r="P45" s="9"/>
    </row>
    <row r="46" spans="1:16" ht="15">
      <c r="A46" s="12"/>
      <c r="B46" s="25">
        <v>361.3</v>
      </c>
      <c r="C46" s="20" t="s">
        <v>73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-412500</v>
      </c>
      <c r="L46" s="46">
        <v>0</v>
      </c>
      <c r="M46" s="46">
        <v>0</v>
      </c>
      <c r="N46" s="46">
        <f t="shared" si="12"/>
        <v>-412500</v>
      </c>
      <c r="O46" s="47">
        <f t="shared" si="9"/>
        <v>-32.403770620581305</v>
      </c>
      <c r="P46" s="9"/>
    </row>
    <row r="47" spans="1:16" ht="15">
      <c r="A47" s="12"/>
      <c r="B47" s="25">
        <v>361.4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180353</v>
      </c>
      <c r="L47" s="46">
        <v>0</v>
      </c>
      <c r="M47" s="46">
        <v>0</v>
      </c>
      <c r="N47" s="46">
        <f t="shared" si="12"/>
        <v>180353</v>
      </c>
      <c r="O47" s="47">
        <f t="shared" si="9"/>
        <v>14.167556952081696</v>
      </c>
      <c r="P47" s="9"/>
    </row>
    <row r="48" spans="1:16" ht="15">
      <c r="A48" s="12"/>
      <c r="B48" s="25">
        <v>364</v>
      </c>
      <c r="C48" s="20" t="s">
        <v>108</v>
      </c>
      <c r="D48" s="46">
        <v>13621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13621</v>
      </c>
      <c r="O48" s="47">
        <f t="shared" si="9"/>
        <v>1.0699921445404557</v>
      </c>
      <c r="P48" s="9"/>
    </row>
    <row r="49" spans="1:16" ht="15">
      <c r="A49" s="12"/>
      <c r="B49" s="25">
        <v>366</v>
      </c>
      <c r="C49" s="20" t="s">
        <v>54</v>
      </c>
      <c r="D49" s="46">
        <v>34839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34839</v>
      </c>
      <c r="O49" s="47">
        <f t="shared" si="9"/>
        <v>2.736763550667714</v>
      </c>
      <c r="P49" s="9"/>
    </row>
    <row r="50" spans="1:16" ht="15">
      <c r="A50" s="12"/>
      <c r="B50" s="25">
        <v>368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323175</v>
      </c>
      <c r="L50" s="46">
        <v>0</v>
      </c>
      <c r="M50" s="46">
        <v>0</v>
      </c>
      <c r="N50" s="46">
        <f t="shared" si="12"/>
        <v>323175</v>
      </c>
      <c r="O50" s="47">
        <f t="shared" si="9"/>
        <v>25.38688138256088</v>
      </c>
      <c r="P50" s="9"/>
    </row>
    <row r="51" spans="1:16" ht="15">
      <c r="A51" s="12"/>
      <c r="B51" s="25">
        <v>369.9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34724</v>
      </c>
      <c r="K51" s="46">
        <v>0</v>
      </c>
      <c r="L51" s="46">
        <v>0</v>
      </c>
      <c r="M51" s="46">
        <v>0</v>
      </c>
      <c r="N51" s="46">
        <f t="shared" si="12"/>
        <v>34724</v>
      </c>
      <c r="O51" s="47">
        <f t="shared" si="9"/>
        <v>2.7277297721916733</v>
      </c>
      <c r="P51" s="9"/>
    </row>
    <row r="52" spans="1:16" ht="15.75">
      <c r="A52" s="29" t="s">
        <v>40</v>
      </c>
      <c r="B52" s="30"/>
      <c r="C52" s="31"/>
      <c r="D52" s="32">
        <f aca="true" t="shared" si="13" ref="D52:M52">SUM(D53:D54)</f>
        <v>5427000</v>
      </c>
      <c r="E52" s="32">
        <f t="shared" si="13"/>
        <v>0</v>
      </c>
      <c r="F52" s="32">
        <f t="shared" si="13"/>
        <v>1563616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6990616</v>
      </c>
      <c r="O52" s="45">
        <f t="shared" si="9"/>
        <v>549.1450117831893</v>
      </c>
      <c r="P52" s="9"/>
    </row>
    <row r="53" spans="1:16" ht="15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1563616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1563616</v>
      </c>
      <c r="O53" s="47">
        <f t="shared" si="9"/>
        <v>122.82922230950511</v>
      </c>
      <c r="P53" s="9"/>
    </row>
    <row r="54" spans="1:16" ht="15.75" thickBot="1">
      <c r="A54" s="12"/>
      <c r="B54" s="25">
        <v>385</v>
      </c>
      <c r="C54" s="20" t="s">
        <v>97</v>
      </c>
      <c r="D54" s="46">
        <v>5427000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5427000</v>
      </c>
      <c r="O54" s="47">
        <f t="shared" si="9"/>
        <v>426.3157894736842</v>
      </c>
      <c r="P54" s="9"/>
    </row>
    <row r="55" spans="1:119" ht="16.5" thickBot="1">
      <c r="A55" s="14" t="s">
        <v>45</v>
      </c>
      <c r="B55" s="23"/>
      <c r="C55" s="22"/>
      <c r="D55" s="15">
        <f aca="true" t="shared" si="14" ref="D55:M55">SUM(D5,D12,D23,D34,D39,D43,D52)</f>
        <v>18050397</v>
      </c>
      <c r="E55" s="15">
        <f t="shared" si="14"/>
        <v>945105</v>
      </c>
      <c r="F55" s="15">
        <f t="shared" si="14"/>
        <v>1564621</v>
      </c>
      <c r="G55" s="15">
        <f t="shared" si="14"/>
        <v>3823</v>
      </c>
      <c r="H55" s="15">
        <f t="shared" si="14"/>
        <v>0</v>
      </c>
      <c r="I55" s="15">
        <f t="shared" si="14"/>
        <v>0</v>
      </c>
      <c r="J55" s="15">
        <f t="shared" si="14"/>
        <v>34724</v>
      </c>
      <c r="K55" s="15">
        <f t="shared" si="14"/>
        <v>190775</v>
      </c>
      <c r="L55" s="15">
        <f t="shared" si="14"/>
        <v>0</v>
      </c>
      <c r="M55" s="15">
        <f t="shared" si="14"/>
        <v>0</v>
      </c>
      <c r="N55" s="15">
        <f>SUM(D55:M55)</f>
        <v>20789445</v>
      </c>
      <c r="O55" s="38">
        <f t="shared" si="9"/>
        <v>1633.1064414768264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118</v>
      </c>
      <c r="M57" s="48"/>
      <c r="N57" s="48"/>
      <c r="O57" s="43">
        <v>12730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7010395</v>
      </c>
      <c r="E5" s="27">
        <f t="shared" si="0"/>
        <v>800673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7811068</v>
      </c>
      <c r="O5" s="33">
        <f aca="true" t="shared" si="2" ref="O5:O36">(N5/O$56)</f>
        <v>622.84251654573</v>
      </c>
      <c r="P5" s="6"/>
    </row>
    <row r="6" spans="1:16" ht="15">
      <c r="A6" s="12"/>
      <c r="B6" s="25">
        <v>311</v>
      </c>
      <c r="C6" s="20" t="s">
        <v>2</v>
      </c>
      <c r="D6" s="46">
        <v>5242683</v>
      </c>
      <c r="E6" s="46">
        <v>800673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6043356</v>
      </c>
      <c r="O6" s="47">
        <f t="shared" si="2"/>
        <v>481.8878877282513</v>
      </c>
      <c r="P6" s="9"/>
    </row>
    <row r="7" spans="1:16" ht="15">
      <c r="A7" s="12"/>
      <c r="B7" s="25">
        <v>312.1</v>
      </c>
      <c r="C7" s="20" t="s">
        <v>111</v>
      </c>
      <c r="D7" s="46">
        <v>601432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601432</v>
      </c>
      <c r="O7" s="47">
        <f t="shared" si="2"/>
        <v>47.957260186587995</v>
      </c>
      <c r="P7" s="9"/>
    </row>
    <row r="8" spans="1:16" ht="15">
      <c r="A8" s="12"/>
      <c r="B8" s="25">
        <v>315</v>
      </c>
      <c r="C8" s="20" t="s">
        <v>100</v>
      </c>
      <c r="D8" s="46">
        <v>936081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936081</v>
      </c>
      <c r="O8" s="47">
        <f t="shared" si="2"/>
        <v>74.64165537038514</v>
      </c>
      <c r="P8" s="9"/>
    </row>
    <row r="9" spans="1:16" ht="15">
      <c r="A9" s="12"/>
      <c r="B9" s="25">
        <v>316</v>
      </c>
      <c r="C9" s="20" t="s">
        <v>101</v>
      </c>
      <c r="D9" s="46">
        <v>183229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183229</v>
      </c>
      <c r="O9" s="47">
        <f t="shared" si="2"/>
        <v>14.610397894904713</v>
      </c>
      <c r="P9" s="9"/>
    </row>
    <row r="10" spans="1:16" ht="15">
      <c r="A10" s="12"/>
      <c r="B10" s="25">
        <v>319</v>
      </c>
      <c r="C10" s="20" t="s">
        <v>12</v>
      </c>
      <c r="D10" s="46">
        <v>46970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46970</v>
      </c>
      <c r="O10" s="47">
        <f t="shared" si="2"/>
        <v>3.7453153656008293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SUM(D12:D20)</f>
        <v>2484788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2484788</v>
      </c>
      <c r="O11" s="45">
        <f t="shared" si="2"/>
        <v>198.13316322462325</v>
      </c>
      <c r="P11" s="10"/>
    </row>
    <row r="12" spans="1:16" ht="15">
      <c r="A12" s="12"/>
      <c r="B12" s="25">
        <v>322</v>
      </c>
      <c r="C12" s="20" t="s">
        <v>0</v>
      </c>
      <c r="D12" s="46">
        <v>392336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392336</v>
      </c>
      <c r="O12" s="47">
        <f t="shared" si="2"/>
        <v>31.28426760226457</v>
      </c>
      <c r="P12" s="9"/>
    </row>
    <row r="13" spans="1:16" ht="15">
      <c r="A13" s="12"/>
      <c r="B13" s="25">
        <v>323.1</v>
      </c>
      <c r="C13" s="20" t="s">
        <v>14</v>
      </c>
      <c r="D13" s="46">
        <v>1581981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1581981</v>
      </c>
      <c r="O13" s="47">
        <f t="shared" si="2"/>
        <v>126.14472530101268</v>
      </c>
      <c r="P13" s="9"/>
    </row>
    <row r="14" spans="1:16" ht="15">
      <c r="A14" s="12"/>
      <c r="B14" s="25">
        <v>323.4</v>
      </c>
      <c r="C14" s="20" t="s">
        <v>16</v>
      </c>
      <c r="D14" s="46">
        <v>184650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184650</v>
      </c>
      <c r="O14" s="47">
        <f t="shared" si="2"/>
        <v>14.723706243521251</v>
      </c>
      <c r="P14" s="9"/>
    </row>
    <row r="15" spans="1:16" ht="15">
      <c r="A15" s="12"/>
      <c r="B15" s="25">
        <v>323.7</v>
      </c>
      <c r="C15" s="20" t="s">
        <v>17</v>
      </c>
      <c r="D15" s="46">
        <v>35193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35193</v>
      </c>
      <c r="O15" s="47">
        <f t="shared" si="2"/>
        <v>2.8062355474045133</v>
      </c>
      <c r="P15" s="9"/>
    </row>
    <row r="16" spans="1:16" ht="15">
      <c r="A16" s="12"/>
      <c r="B16" s="25">
        <v>324.11</v>
      </c>
      <c r="C16" s="20" t="s">
        <v>84</v>
      </c>
      <c r="D16" s="46">
        <v>5239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5239</v>
      </c>
      <c r="O16" s="47">
        <f t="shared" si="2"/>
        <v>0.4177497807192409</v>
      </c>
      <c r="P16" s="9"/>
    </row>
    <row r="17" spans="1:16" ht="15">
      <c r="A17" s="12"/>
      <c r="B17" s="25">
        <v>324.22</v>
      </c>
      <c r="C17" s="20" t="s">
        <v>68</v>
      </c>
      <c r="D17" s="46">
        <v>7463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7463</v>
      </c>
      <c r="O17" s="47">
        <f t="shared" si="2"/>
        <v>0.5950881109959333</v>
      </c>
      <c r="P17" s="9"/>
    </row>
    <row r="18" spans="1:16" ht="15">
      <c r="A18" s="12"/>
      <c r="B18" s="25">
        <v>324.32</v>
      </c>
      <c r="C18" s="20" t="s">
        <v>19</v>
      </c>
      <c r="D18" s="46">
        <v>127669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127669</v>
      </c>
      <c r="O18" s="47">
        <f t="shared" si="2"/>
        <v>10.18012917630173</v>
      </c>
      <c r="P18" s="9"/>
    </row>
    <row r="19" spans="1:16" ht="15">
      <c r="A19" s="12"/>
      <c r="B19" s="25">
        <v>324.61</v>
      </c>
      <c r="C19" s="20" t="s">
        <v>87</v>
      </c>
      <c r="D19" s="46">
        <v>128469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128469</v>
      </c>
      <c r="O19" s="47">
        <f t="shared" si="2"/>
        <v>10.24391994258831</v>
      </c>
      <c r="P19" s="9"/>
    </row>
    <row r="20" spans="1:16" ht="15">
      <c r="A20" s="12"/>
      <c r="B20" s="25">
        <v>329</v>
      </c>
      <c r="C20" s="20" t="s">
        <v>22</v>
      </c>
      <c r="D20" s="46">
        <v>21788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21788</v>
      </c>
      <c r="O20" s="47">
        <f t="shared" si="2"/>
        <v>1.7373415198150068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SUM(D22:D31)</f>
        <v>1674737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1674737</v>
      </c>
      <c r="O21" s="45">
        <f t="shared" si="2"/>
        <v>133.5409456981102</v>
      </c>
      <c r="P21" s="10"/>
    </row>
    <row r="22" spans="1:16" ht="15">
      <c r="A22" s="12"/>
      <c r="B22" s="25">
        <v>331.5</v>
      </c>
      <c r="C22" s="20" t="s">
        <v>24</v>
      </c>
      <c r="D22" s="46">
        <v>54448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54448</v>
      </c>
      <c r="O22" s="47">
        <f t="shared" si="2"/>
        <v>4.341599553464636</v>
      </c>
      <c r="P22" s="9"/>
    </row>
    <row r="23" spans="1:16" ht="15">
      <c r="A23" s="12"/>
      <c r="B23" s="25">
        <v>334.39</v>
      </c>
      <c r="C23" s="20" t="s">
        <v>25</v>
      </c>
      <c r="D23" s="46">
        <v>24069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24069</v>
      </c>
      <c r="O23" s="47">
        <f t="shared" si="2"/>
        <v>1.9192249421896181</v>
      </c>
      <c r="P23" s="9"/>
    </row>
    <row r="24" spans="1:16" ht="15">
      <c r="A24" s="12"/>
      <c r="B24" s="25">
        <v>334.42</v>
      </c>
      <c r="C24" s="20" t="s">
        <v>112</v>
      </c>
      <c r="D24" s="46">
        <v>90111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90111</v>
      </c>
      <c r="O24" s="47">
        <f t="shared" si="2"/>
        <v>7.185312176062515</v>
      </c>
      <c r="P24" s="9"/>
    </row>
    <row r="25" spans="1:16" ht="15">
      <c r="A25" s="12"/>
      <c r="B25" s="25">
        <v>334.49</v>
      </c>
      <c r="C25" s="20" t="s">
        <v>26</v>
      </c>
      <c r="D25" s="46">
        <v>152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</v>
      </c>
      <c r="O25" s="47">
        <f t="shared" si="2"/>
        <v>0.012120245594450203</v>
      </c>
      <c r="P25" s="9"/>
    </row>
    <row r="26" spans="1:16" ht="15">
      <c r="A26" s="12"/>
      <c r="B26" s="25">
        <v>335.12</v>
      </c>
      <c r="C26" s="20" t="s">
        <v>102</v>
      </c>
      <c r="D26" s="46">
        <v>324809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324809</v>
      </c>
      <c r="O26" s="47">
        <f t="shared" si="2"/>
        <v>25.89976875847221</v>
      </c>
      <c r="P26" s="9"/>
    </row>
    <row r="27" spans="1:16" ht="15">
      <c r="A27" s="12"/>
      <c r="B27" s="25">
        <v>335.14</v>
      </c>
      <c r="C27" s="20" t="s">
        <v>103</v>
      </c>
      <c r="D27" s="46">
        <v>1200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1200</v>
      </c>
      <c r="O27" s="47">
        <f t="shared" si="2"/>
        <v>0.09568614942987003</v>
      </c>
      <c r="P27" s="9"/>
    </row>
    <row r="28" spans="1:16" ht="15">
      <c r="A28" s="12"/>
      <c r="B28" s="25">
        <v>335.15</v>
      </c>
      <c r="C28" s="20" t="s">
        <v>104</v>
      </c>
      <c r="D28" s="46">
        <v>54911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54911</v>
      </c>
      <c r="O28" s="47">
        <f t="shared" si="2"/>
        <v>4.3785184594529944</v>
      </c>
      <c r="P28" s="9"/>
    </row>
    <row r="29" spans="1:16" ht="15">
      <c r="A29" s="12"/>
      <c r="B29" s="25">
        <v>335.18</v>
      </c>
      <c r="C29" s="20" t="s">
        <v>105</v>
      </c>
      <c r="D29" s="46">
        <v>1022177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1022177</v>
      </c>
      <c r="O29" s="47">
        <f t="shared" si="2"/>
        <v>81.50681763814688</v>
      </c>
      <c r="P29" s="9"/>
    </row>
    <row r="30" spans="1:16" ht="15">
      <c r="A30" s="12"/>
      <c r="B30" s="25">
        <v>337.3</v>
      </c>
      <c r="C30" s="20" t="s">
        <v>88</v>
      </c>
      <c r="D30" s="46">
        <v>32549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1">SUM(D30:M30)</f>
        <v>32549</v>
      </c>
      <c r="O30" s="47">
        <f t="shared" si="2"/>
        <v>2.5954070648273664</v>
      </c>
      <c r="P30" s="9"/>
    </row>
    <row r="31" spans="1:16" ht="15">
      <c r="A31" s="12"/>
      <c r="B31" s="25">
        <v>338</v>
      </c>
      <c r="C31" s="20" t="s">
        <v>33</v>
      </c>
      <c r="D31" s="46">
        <v>70311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70311</v>
      </c>
      <c r="O31" s="47">
        <f t="shared" si="2"/>
        <v>5.606490710469659</v>
      </c>
      <c r="P31" s="9"/>
    </row>
    <row r="32" spans="1:16" ht="15.75">
      <c r="A32" s="29" t="s">
        <v>38</v>
      </c>
      <c r="B32" s="30"/>
      <c r="C32" s="31"/>
      <c r="D32" s="32">
        <f aca="true" t="shared" si="8" ref="D32:M32">SUM(D33:D36)</f>
        <v>462224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462224</v>
      </c>
      <c r="O32" s="45">
        <f t="shared" si="2"/>
        <v>36.8570289450602</v>
      </c>
      <c r="P32" s="10"/>
    </row>
    <row r="33" spans="1:16" ht="15">
      <c r="A33" s="12"/>
      <c r="B33" s="25">
        <v>341.9</v>
      </c>
      <c r="C33" s="20" t="s">
        <v>106</v>
      </c>
      <c r="D33" s="46">
        <v>131469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131469</v>
      </c>
      <c r="O33" s="47">
        <f t="shared" si="2"/>
        <v>10.483135316162985</v>
      </c>
      <c r="P33" s="9"/>
    </row>
    <row r="34" spans="1:16" ht="15">
      <c r="A34" s="12"/>
      <c r="B34" s="25">
        <v>347.1</v>
      </c>
      <c r="C34" s="20" t="s">
        <v>42</v>
      </c>
      <c r="D34" s="46">
        <v>12052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12052</v>
      </c>
      <c r="O34" s="47">
        <f t="shared" si="2"/>
        <v>0.961007894107328</v>
      </c>
      <c r="P34" s="9"/>
    </row>
    <row r="35" spans="1:16" ht="15">
      <c r="A35" s="12"/>
      <c r="B35" s="25">
        <v>347.2</v>
      </c>
      <c r="C35" s="20" t="s">
        <v>43</v>
      </c>
      <c r="D35" s="46">
        <v>116921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116921</v>
      </c>
      <c r="O35" s="47">
        <f t="shared" si="2"/>
        <v>9.323100231241527</v>
      </c>
      <c r="P35" s="9"/>
    </row>
    <row r="36" spans="1:16" ht="15">
      <c r="A36" s="12"/>
      <c r="B36" s="25">
        <v>347.5</v>
      </c>
      <c r="C36" s="20" t="s">
        <v>44</v>
      </c>
      <c r="D36" s="46">
        <v>201782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201782</v>
      </c>
      <c r="O36" s="47">
        <f t="shared" si="2"/>
        <v>16.089785503548363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SUM(D38:D39)</f>
        <v>49229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49229</v>
      </c>
      <c r="O37" s="45">
        <f aca="true" t="shared" si="10" ref="O37:O54">(N37/O$56)</f>
        <v>3.9254445419025594</v>
      </c>
      <c r="P37" s="10"/>
    </row>
    <row r="38" spans="1:16" ht="15">
      <c r="A38" s="13"/>
      <c r="B38" s="39">
        <v>351.5</v>
      </c>
      <c r="C38" s="21" t="s">
        <v>79</v>
      </c>
      <c r="D38" s="46">
        <v>43624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43624</v>
      </c>
      <c r="O38" s="47">
        <f t="shared" si="10"/>
        <v>3.478510485607208</v>
      </c>
      <c r="P38" s="9"/>
    </row>
    <row r="39" spans="1:16" ht="15">
      <c r="A39" s="13"/>
      <c r="B39" s="39">
        <v>352</v>
      </c>
      <c r="C39" s="21" t="s">
        <v>48</v>
      </c>
      <c r="D39" s="46">
        <v>5605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5605</v>
      </c>
      <c r="O39" s="47">
        <f t="shared" si="10"/>
        <v>0.44693405629535127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SUM(D41:D49)</f>
        <v>265073</v>
      </c>
      <c r="E40" s="32">
        <f t="shared" si="11"/>
        <v>997</v>
      </c>
      <c r="F40" s="32">
        <f t="shared" si="11"/>
        <v>794</v>
      </c>
      <c r="G40" s="32">
        <f t="shared" si="11"/>
        <v>243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829415</v>
      </c>
      <c r="L40" s="32">
        <f t="shared" si="11"/>
        <v>0</v>
      </c>
      <c r="M40" s="32">
        <f t="shared" si="11"/>
        <v>0</v>
      </c>
      <c r="N40" s="32">
        <f t="shared" si="7"/>
        <v>1096522</v>
      </c>
      <c r="O40" s="45">
        <f t="shared" si="10"/>
        <v>87.43497328761661</v>
      </c>
      <c r="P40" s="10"/>
    </row>
    <row r="41" spans="1:16" ht="15">
      <c r="A41" s="12"/>
      <c r="B41" s="25">
        <v>361.1</v>
      </c>
      <c r="C41" s="20" t="s">
        <v>50</v>
      </c>
      <c r="D41" s="46">
        <v>149742</v>
      </c>
      <c r="E41" s="46">
        <v>997</v>
      </c>
      <c r="F41" s="46">
        <v>794</v>
      </c>
      <c r="G41" s="46">
        <v>243</v>
      </c>
      <c r="H41" s="46">
        <v>0</v>
      </c>
      <c r="I41" s="46">
        <v>0</v>
      </c>
      <c r="J41" s="46">
        <v>0</v>
      </c>
      <c r="K41" s="46">
        <v>62</v>
      </c>
      <c r="L41" s="46">
        <v>0</v>
      </c>
      <c r="M41" s="46">
        <v>0</v>
      </c>
      <c r="N41" s="46">
        <f t="shared" si="7"/>
        <v>151838</v>
      </c>
      <c r="O41" s="47">
        <f t="shared" si="10"/>
        <v>12.107327964277172</v>
      </c>
      <c r="P41" s="9"/>
    </row>
    <row r="42" spans="1:16" ht="15">
      <c r="A42" s="12"/>
      <c r="B42" s="25">
        <v>361.2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88106</v>
      </c>
      <c r="L42" s="46">
        <v>0</v>
      </c>
      <c r="M42" s="46">
        <v>0</v>
      </c>
      <c r="N42" s="46">
        <f aca="true" t="shared" si="12" ref="N42:N49">SUM(D42:M42)</f>
        <v>88106</v>
      </c>
      <c r="O42" s="47">
        <f t="shared" si="10"/>
        <v>7.025436568056774</v>
      </c>
      <c r="P42" s="9"/>
    </row>
    <row r="43" spans="1:16" ht="15">
      <c r="A43" s="12"/>
      <c r="B43" s="25">
        <v>361.3</v>
      </c>
      <c r="C43" s="20" t="s">
        <v>73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290297</v>
      </c>
      <c r="L43" s="46">
        <v>0</v>
      </c>
      <c r="M43" s="46">
        <v>0</v>
      </c>
      <c r="N43" s="46">
        <f t="shared" si="12"/>
        <v>290297</v>
      </c>
      <c r="O43" s="47">
        <f t="shared" si="10"/>
        <v>23.14783510086915</v>
      </c>
      <c r="P43" s="9"/>
    </row>
    <row r="44" spans="1:16" ht="15">
      <c r="A44" s="12"/>
      <c r="B44" s="25">
        <v>361.4</v>
      </c>
      <c r="C44" s="20" t="s">
        <v>107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131748</v>
      </c>
      <c r="L44" s="46">
        <v>0</v>
      </c>
      <c r="M44" s="46">
        <v>0</v>
      </c>
      <c r="N44" s="46">
        <f t="shared" si="12"/>
        <v>131748</v>
      </c>
      <c r="O44" s="47">
        <f t="shared" si="10"/>
        <v>10.50538234590543</v>
      </c>
      <c r="P44" s="9"/>
    </row>
    <row r="45" spans="1:16" ht="15">
      <c r="A45" s="12"/>
      <c r="B45" s="25">
        <v>364</v>
      </c>
      <c r="C45" s="20" t="s">
        <v>108</v>
      </c>
      <c r="D45" s="46">
        <v>-4883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-4883</v>
      </c>
      <c r="O45" s="47">
        <f t="shared" si="10"/>
        <v>-0.3893628897217128</v>
      </c>
      <c r="P45" s="9"/>
    </row>
    <row r="46" spans="1:16" ht="15">
      <c r="A46" s="12"/>
      <c r="B46" s="25">
        <v>365</v>
      </c>
      <c r="C46" s="20" t="s">
        <v>113</v>
      </c>
      <c r="D46" s="46">
        <v>16002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16002</v>
      </c>
      <c r="O46" s="47">
        <f t="shared" si="10"/>
        <v>1.2759748026473168</v>
      </c>
      <c r="P46" s="9"/>
    </row>
    <row r="47" spans="1:16" ht="15">
      <c r="A47" s="12"/>
      <c r="B47" s="25">
        <v>366</v>
      </c>
      <c r="C47" s="20" t="s">
        <v>54</v>
      </c>
      <c r="D47" s="46">
        <v>99975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99975</v>
      </c>
      <c r="O47" s="47">
        <f t="shared" si="10"/>
        <v>7.971852324376046</v>
      </c>
      <c r="P47" s="9"/>
    </row>
    <row r="48" spans="1:16" ht="15">
      <c r="A48" s="12"/>
      <c r="B48" s="25">
        <v>368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319202</v>
      </c>
      <c r="L48" s="46">
        <v>0</v>
      </c>
      <c r="M48" s="46">
        <v>0</v>
      </c>
      <c r="N48" s="46">
        <f t="shared" si="12"/>
        <v>319202</v>
      </c>
      <c r="O48" s="47">
        <f t="shared" si="10"/>
        <v>25.452675225261142</v>
      </c>
      <c r="P48" s="9"/>
    </row>
    <row r="49" spans="1:16" ht="15">
      <c r="A49" s="12"/>
      <c r="B49" s="25">
        <v>369.9</v>
      </c>
      <c r="C49" s="20" t="s">
        <v>56</v>
      </c>
      <c r="D49" s="46">
        <v>4237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4237</v>
      </c>
      <c r="O49" s="47">
        <f t="shared" si="10"/>
        <v>0.33785184594529943</v>
      </c>
      <c r="P49" s="9"/>
    </row>
    <row r="50" spans="1:16" ht="15.75">
      <c r="A50" s="29" t="s">
        <v>40</v>
      </c>
      <c r="B50" s="30"/>
      <c r="C50" s="31"/>
      <c r="D50" s="32">
        <f aca="true" t="shared" si="13" ref="D50:M50">SUM(D51:D53)</f>
        <v>119229</v>
      </c>
      <c r="E50" s="32">
        <f t="shared" si="13"/>
        <v>0</v>
      </c>
      <c r="F50" s="32">
        <f t="shared" si="13"/>
        <v>15601001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15720230</v>
      </c>
      <c r="O50" s="45">
        <f t="shared" si="10"/>
        <v>1253.5068973766047</v>
      </c>
      <c r="P50" s="9"/>
    </row>
    <row r="51" spans="1:16" ht="15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3730001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3730001</v>
      </c>
      <c r="O51" s="47">
        <f t="shared" si="10"/>
        <v>297.42452754963716</v>
      </c>
      <c r="P51" s="9"/>
    </row>
    <row r="52" spans="1:16" ht="15">
      <c r="A52" s="12"/>
      <c r="B52" s="25">
        <v>383</v>
      </c>
      <c r="C52" s="20" t="s">
        <v>114</v>
      </c>
      <c r="D52" s="46">
        <v>119229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119229</v>
      </c>
      <c r="O52" s="47">
        <f t="shared" si="10"/>
        <v>9.50713659197831</v>
      </c>
      <c r="P52" s="9"/>
    </row>
    <row r="53" spans="1:16" ht="15.75" thickBot="1">
      <c r="A53" s="12"/>
      <c r="B53" s="25">
        <v>385</v>
      </c>
      <c r="C53" s="20" t="s">
        <v>97</v>
      </c>
      <c r="D53" s="46">
        <v>0</v>
      </c>
      <c r="E53" s="46">
        <v>0</v>
      </c>
      <c r="F53" s="46">
        <v>11871000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11871000</v>
      </c>
      <c r="O53" s="47">
        <f t="shared" si="10"/>
        <v>946.5752332349892</v>
      </c>
      <c r="P53" s="9"/>
    </row>
    <row r="54" spans="1:119" ht="16.5" thickBot="1">
      <c r="A54" s="14" t="s">
        <v>45</v>
      </c>
      <c r="B54" s="23"/>
      <c r="C54" s="22"/>
      <c r="D54" s="15">
        <f aca="true" t="shared" si="14" ref="D54:M54">SUM(D5,D11,D21,D32,D37,D40,D50)</f>
        <v>12065675</v>
      </c>
      <c r="E54" s="15">
        <f t="shared" si="14"/>
        <v>801670</v>
      </c>
      <c r="F54" s="15">
        <f t="shared" si="14"/>
        <v>15601795</v>
      </c>
      <c r="G54" s="15">
        <f t="shared" si="14"/>
        <v>243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829415</v>
      </c>
      <c r="L54" s="15">
        <f t="shared" si="14"/>
        <v>0</v>
      </c>
      <c r="M54" s="15">
        <f t="shared" si="14"/>
        <v>0</v>
      </c>
      <c r="N54" s="15">
        <f>SUM(D54:M54)</f>
        <v>29298798</v>
      </c>
      <c r="O54" s="38">
        <f t="shared" si="10"/>
        <v>2336.2409696196473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115</v>
      </c>
      <c r="M56" s="48"/>
      <c r="N56" s="48"/>
      <c r="O56" s="43">
        <v>12541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6714295</v>
      </c>
      <c r="E5" s="27">
        <f t="shared" si="0"/>
        <v>829168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7543463</v>
      </c>
      <c r="O5" s="33">
        <f aca="true" t="shared" si="2" ref="O5:O51">(N5/O$53)</f>
        <v>604.7348885682219</v>
      </c>
      <c r="P5" s="6"/>
    </row>
    <row r="6" spans="1:16" ht="15">
      <c r="A6" s="12"/>
      <c r="B6" s="25">
        <v>311</v>
      </c>
      <c r="C6" s="20" t="s">
        <v>2</v>
      </c>
      <c r="D6" s="46">
        <v>4996907</v>
      </c>
      <c r="E6" s="46">
        <v>829168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5826075</v>
      </c>
      <c r="O6" s="47">
        <f t="shared" si="2"/>
        <v>467.05747955747955</v>
      </c>
      <c r="P6" s="9"/>
    </row>
    <row r="7" spans="1:16" ht="15">
      <c r="A7" s="12"/>
      <c r="B7" s="25">
        <v>312.41</v>
      </c>
      <c r="C7" s="20" t="s">
        <v>10</v>
      </c>
      <c r="D7" s="46">
        <v>521574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521574</v>
      </c>
      <c r="O7" s="47">
        <f t="shared" si="2"/>
        <v>41.812890812890814</v>
      </c>
      <c r="P7" s="9"/>
    </row>
    <row r="8" spans="1:16" ht="15">
      <c r="A8" s="12"/>
      <c r="B8" s="25">
        <v>315</v>
      </c>
      <c r="C8" s="20" t="s">
        <v>100</v>
      </c>
      <c r="D8" s="46">
        <v>1012259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1012259</v>
      </c>
      <c r="O8" s="47">
        <f t="shared" si="2"/>
        <v>81.14951098284432</v>
      </c>
      <c r="P8" s="9"/>
    </row>
    <row r="9" spans="1:16" ht="15">
      <c r="A9" s="12"/>
      <c r="B9" s="25">
        <v>316</v>
      </c>
      <c r="C9" s="20" t="s">
        <v>101</v>
      </c>
      <c r="D9" s="46">
        <v>168439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168439</v>
      </c>
      <c r="O9" s="47">
        <f t="shared" si="2"/>
        <v>13.503206669873336</v>
      </c>
      <c r="P9" s="9"/>
    </row>
    <row r="10" spans="1:16" ht="15">
      <c r="A10" s="12"/>
      <c r="B10" s="25">
        <v>319</v>
      </c>
      <c r="C10" s="20" t="s">
        <v>12</v>
      </c>
      <c r="D10" s="46">
        <v>15116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15116</v>
      </c>
      <c r="O10" s="47">
        <f t="shared" si="2"/>
        <v>1.2118005451338785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SUM(D12:D20)</f>
        <v>2301231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2301231</v>
      </c>
      <c r="O11" s="45">
        <f t="shared" si="2"/>
        <v>184.48220298220298</v>
      </c>
      <c r="P11" s="10"/>
    </row>
    <row r="12" spans="1:16" ht="15">
      <c r="A12" s="12"/>
      <c r="B12" s="25">
        <v>322</v>
      </c>
      <c r="C12" s="20" t="s">
        <v>0</v>
      </c>
      <c r="D12" s="46">
        <v>561824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561824</v>
      </c>
      <c r="O12" s="47">
        <f t="shared" si="2"/>
        <v>45.039602372935704</v>
      </c>
      <c r="P12" s="9"/>
    </row>
    <row r="13" spans="1:16" ht="15">
      <c r="A13" s="12"/>
      <c r="B13" s="25">
        <v>323.1</v>
      </c>
      <c r="C13" s="20" t="s">
        <v>14</v>
      </c>
      <c r="D13" s="46">
        <v>1385058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1385058</v>
      </c>
      <c r="O13" s="47">
        <f t="shared" si="2"/>
        <v>111.03559403559403</v>
      </c>
      <c r="P13" s="9"/>
    </row>
    <row r="14" spans="1:16" ht="15">
      <c r="A14" s="12"/>
      <c r="B14" s="25">
        <v>323.4</v>
      </c>
      <c r="C14" s="20" t="s">
        <v>16</v>
      </c>
      <c r="D14" s="46">
        <v>156256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156256</v>
      </c>
      <c r="O14" s="47">
        <f t="shared" si="2"/>
        <v>12.52653519320186</v>
      </c>
      <c r="P14" s="9"/>
    </row>
    <row r="15" spans="1:16" ht="15">
      <c r="A15" s="12"/>
      <c r="B15" s="25">
        <v>323.7</v>
      </c>
      <c r="C15" s="20" t="s">
        <v>17</v>
      </c>
      <c r="D15" s="46">
        <v>34775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34775</v>
      </c>
      <c r="O15" s="47">
        <f t="shared" si="2"/>
        <v>2.7877986211319543</v>
      </c>
      <c r="P15" s="9"/>
    </row>
    <row r="16" spans="1:16" ht="15">
      <c r="A16" s="12"/>
      <c r="B16" s="25">
        <v>324.11</v>
      </c>
      <c r="C16" s="20" t="s">
        <v>84</v>
      </c>
      <c r="D16" s="46">
        <v>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993</v>
      </c>
      <c r="O16" s="47">
        <f t="shared" si="2"/>
        <v>0.07960557960557961</v>
      </c>
      <c r="P16" s="9"/>
    </row>
    <row r="17" spans="1:16" ht="15">
      <c r="A17" s="12"/>
      <c r="B17" s="25">
        <v>324.21</v>
      </c>
      <c r="C17" s="20" t="s">
        <v>85</v>
      </c>
      <c r="D17" s="46">
        <v>51686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51686</v>
      </c>
      <c r="O17" s="47">
        <f t="shared" si="2"/>
        <v>4.143498476831811</v>
      </c>
      <c r="P17" s="9"/>
    </row>
    <row r="18" spans="1:16" ht="15">
      <c r="A18" s="12"/>
      <c r="B18" s="25">
        <v>324.31</v>
      </c>
      <c r="C18" s="20" t="s">
        <v>86</v>
      </c>
      <c r="D18" s="46">
        <v>66305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66305</v>
      </c>
      <c r="O18" s="47">
        <f t="shared" si="2"/>
        <v>5.315456148789482</v>
      </c>
      <c r="P18" s="9"/>
    </row>
    <row r="19" spans="1:16" ht="15">
      <c r="A19" s="12"/>
      <c r="B19" s="25">
        <v>324.61</v>
      </c>
      <c r="C19" s="20" t="s">
        <v>87</v>
      </c>
      <c r="D19" s="46">
        <v>25694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25694</v>
      </c>
      <c r="O19" s="47">
        <f t="shared" si="2"/>
        <v>2.0598043931377266</v>
      </c>
      <c r="P19" s="9"/>
    </row>
    <row r="20" spans="1:16" ht="15">
      <c r="A20" s="12"/>
      <c r="B20" s="25">
        <v>329</v>
      </c>
      <c r="C20" s="20" t="s">
        <v>22</v>
      </c>
      <c r="D20" s="46">
        <v>18640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41">SUM(D20:M20)</f>
        <v>18640</v>
      </c>
      <c r="O20" s="47">
        <f t="shared" si="2"/>
        <v>1.4943081609748277</v>
      </c>
      <c r="P20" s="9"/>
    </row>
    <row r="21" spans="1:16" ht="15.75">
      <c r="A21" s="29" t="s">
        <v>23</v>
      </c>
      <c r="B21" s="30"/>
      <c r="C21" s="31"/>
      <c r="D21" s="32">
        <f aca="true" t="shared" si="6" ref="D21:M21">SUM(D22:D30)</f>
        <v>9391965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9391965</v>
      </c>
      <c r="O21" s="45">
        <f t="shared" si="2"/>
        <v>752.9232804232804</v>
      </c>
      <c r="P21" s="10"/>
    </row>
    <row r="22" spans="1:16" ht="15">
      <c r="A22" s="12"/>
      <c r="B22" s="25">
        <v>331.5</v>
      </c>
      <c r="C22" s="20" t="s">
        <v>24</v>
      </c>
      <c r="D22" s="46">
        <v>-8760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-8760</v>
      </c>
      <c r="O22" s="47">
        <f t="shared" si="2"/>
        <v>-0.7022607022607023</v>
      </c>
      <c r="P22" s="9"/>
    </row>
    <row r="23" spans="1:16" ht="15">
      <c r="A23" s="12"/>
      <c r="B23" s="25">
        <v>334.1</v>
      </c>
      <c r="C23" s="20" t="s">
        <v>71</v>
      </c>
      <c r="D23" s="46">
        <v>22395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22395</v>
      </c>
      <c r="O23" s="47">
        <f t="shared" si="2"/>
        <v>1.7953342953342952</v>
      </c>
      <c r="P23" s="9"/>
    </row>
    <row r="24" spans="1:16" ht="15">
      <c r="A24" s="12"/>
      <c r="B24" s="25">
        <v>334.49</v>
      </c>
      <c r="C24" s="20" t="s">
        <v>26</v>
      </c>
      <c r="D24" s="46">
        <v>195018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195018</v>
      </c>
      <c r="O24" s="47">
        <f t="shared" si="2"/>
        <v>15.633958633958635</v>
      </c>
      <c r="P24" s="9"/>
    </row>
    <row r="25" spans="1:16" ht="15">
      <c r="A25" s="12"/>
      <c r="B25" s="25">
        <v>335.12</v>
      </c>
      <c r="C25" s="20" t="s">
        <v>102</v>
      </c>
      <c r="D25" s="46">
        <v>307218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307218</v>
      </c>
      <c r="O25" s="47">
        <f t="shared" si="2"/>
        <v>24.62866762866763</v>
      </c>
      <c r="P25" s="9"/>
    </row>
    <row r="26" spans="1:16" ht="15">
      <c r="A26" s="12"/>
      <c r="B26" s="25">
        <v>335.14</v>
      </c>
      <c r="C26" s="20" t="s">
        <v>103</v>
      </c>
      <c r="D26" s="46">
        <v>752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752</v>
      </c>
      <c r="O26" s="47">
        <f t="shared" si="2"/>
        <v>0.06028539361872695</v>
      </c>
      <c r="P26" s="9"/>
    </row>
    <row r="27" spans="1:16" ht="15">
      <c r="A27" s="12"/>
      <c r="B27" s="25">
        <v>335.15</v>
      </c>
      <c r="C27" s="20" t="s">
        <v>104</v>
      </c>
      <c r="D27" s="46">
        <v>46945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46945</v>
      </c>
      <c r="O27" s="47">
        <f t="shared" si="2"/>
        <v>3.763427930094597</v>
      </c>
      <c r="P27" s="9"/>
    </row>
    <row r="28" spans="1:16" ht="15">
      <c r="A28" s="12"/>
      <c r="B28" s="25">
        <v>335.18</v>
      </c>
      <c r="C28" s="20" t="s">
        <v>105</v>
      </c>
      <c r="D28" s="46">
        <v>1004213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1004213</v>
      </c>
      <c r="O28" s="47">
        <f t="shared" si="2"/>
        <v>80.50448933782268</v>
      </c>
      <c r="P28" s="9"/>
    </row>
    <row r="29" spans="1:16" ht="15">
      <c r="A29" s="12"/>
      <c r="B29" s="25">
        <v>337.3</v>
      </c>
      <c r="C29" s="20" t="s">
        <v>88</v>
      </c>
      <c r="D29" s="46">
        <v>7747136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7747136</v>
      </c>
      <c r="O29" s="47">
        <f t="shared" si="2"/>
        <v>621.0626903960238</v>
      </c>
      <c r="P29" s="9"/>
    </row>
    <row r="30" spans="1:16" ht="15">
      <c r="A30" s="12"/>
      <c r="B30" s="25">
        <v>338</v>
      </c>
      <c r="C30" s="20" t="s">
        <v>33</v>
      </c>
      <c r="D30" s="46">
        <v>77048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77048</v>
      </c>
      <c r="O30" s="47">
        <f t="shared" si="2"/>
        <v>6.176687510020844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SUM(D32:D35)</f>
        <v>366618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366618</v>
      </c>
      <c r="O31" s="45">
        <f t="shared" si="2"/>
        <v>29.39057239057239</v>
      </c>
      <c r="P31" s="10"/>
    </row>
    <row r="32" spans="1:16" ht="15">
      <c r="A32" s="12"/>
      <c r="B32" s="25">
        <v>341.9</v>
      </c>
      <c r="C32" s="20" t="s">
        <v>106</v>
      </c>
      <c r="D32" s="46">
        <v>83996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83996</v>
      </c>
      <c r="O32" s="47">
        <f t="shared" si="2"/>
        <v>6.7336860670194</v>
      </c>
      <c r="P32" s="9"/>
    </row>
    <row r="33" spans="1:16" ht="15">
      <c r="A33" s="12"/>
      <c r="B33" s="25">
        <v>347.1</v>
      </c>
      <c r="C33" s="20" t="s">
        <v>42</v>
      </c>
      <c r="D33" s="46">
        <v>12768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12768</v>
      </c>
      <c r="O33" s="47">
        <f t="shared" si="2"/>
        <v>1.0235690235690236</v>
      </c>
      <c r="P33" s="9"/>
    </row>
    <row r="34" spans="1:16" ht="15">
      <c r="A34" s="12"/>
      <c r="B34" s="25">
        <v>347.2</v>
      </c>
      <c r="C34" s="20" t="s">
        <v>43</v>
      </c>
      <c r="D34" s="46">
        <v>97380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97380</v>
      </c>
      <c r="O34" s="47">
        <f t="shared" si="2"/>
        <v>7.806637806637807</v>
      </c>
      <c r="P34" s="9"/>
    </row>
    <row r="35" spans="1:16" ht="15">
      <c r="A35" s="12"/>
      <c r="B35" s="25">
        <v>347.5</v>
      </c>
      <c r="C35" s="20" t="s">
        <v>44</v>
      </c>
      <c r="D35" s="46">
        <v>172474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172474</v>
      </c>
      <c r="O35" s="47">
        <f t="shared" si="2"/>
        <v>13.82667949334616</v>
      </c>
      <c r="P35" s="9"/>
    </row>
    <row r="36" spans="1:16" ht="15.75">
      <c r="A36" s="29" t="s">
        <v>39</v>
      </c>
      <c r="B36" s="30"/>
      <c r="C36" s="31"/>
      <c r="D36" s="32">
        <f aca="true" t="shared" si="8" ref="D36:M36">SUM(D37:D39)</f>
        <v>43404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5"/>
        <v>43404</v>
      </c>
      <c r="O36" s="45">
        <f t="shared" si="2"/>
        <v>3.4795574795574797</v>
      </c>
      <c r="P36" s="10"/>
    </row>
    <row r="37" spans="1:16" ht="15">
      <c r="A37" s="13"/>
      <c r="B37" s="39">
        <v>351.5</v>
      </c>
      <c r="C37" s="21" t="s">
        <v>79</v>
      </c>
      <c r="D37" s="46">
        <v>37376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37376</v>
      </c>
      <c r="O37" s="47">
        <f t="shared" si="2"/>
        <v>2.996312329645663</v>
      </c>
      <c r="P37" s="9"/>
    </row>
    <row r="38" spans="1:16" ht="15">
      <c r="A38" s="13"/>
      <c r="B38" s="39">
        <v>352</v>
      </c>
      <c r="C38" s="21" t="s">
        <v>48</v>
      </c>
      <c r="D38" s="46">
        <v>5528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5528</v>
      </c>
      <c r="O38" s="47">
        <f t="shared" si="2"/>
        <v>0.44316177649510985</v>
      </c>
      <c r="P38" s="9"/>
    </row>
    <row r="39" spans="1:16" ht="15">
      <c r="A39" s="13"/>
      <c r="B39" s="39">
        <v>354</v>
      </c>
      <c r="C39" s="21" t="s">
        <v>49</v>
      </c>
      <c r="D39" s="46">
        <v>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500</v>
      </c>
      <c r="O39" s="47">
        <f t="shared" si="2"/>
        <v>0.04008337341670675</v>
      </c>
      <c r="P39" s="9"/>
    </row>
    <row r="40" spans="1:16" ht="15.75">
      <c r="A40" s="29" t="s">
        <v>3</v>
      </c>
      <c r="B40" s="30"/>
      <c r="C40" s="31"/>
      <c r="D40" s="32">
        <f aca="true" t="shared" si="9" ref="D40:M40">SUM(D41:D47)</f>
        <v>48986</v>
      </c>
      <c r="E40" s="32">
        <f t="shared" si="9"/>
        <v>1328</v>
      </c>
      <c r="F40" s="32">
        <f t="shared" si="9"/>
        <v>2404</v>
      </c>
      <c r="G40" s="32">
        <f t="shared" si="9"/>
        <v>4128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773315</v>
      </c>
      <c r="L40" s="32">
        <f t="shared" si="9"/>
        <v>0</v>
      </c>
      <c r="M40" s="32">
        <f t="shared" si="9"/>
        <v>0</v>
      </c>
      <c r="N40" s="32">
        <f t="shared" si="5"/>
        <v>830161</v>
      </c>
      <c r="O40" s="45">
        <f t="shared" si="2"/>
        <v>66.55130671797339</v>
      </c>
      <c r="P40" s="10"/>
    </row>
    <row r="41" spans="1:16" ht="15">
      <c r="A41" s="12"/>
      <c r="B41" s="25">
        <v>361.1</v>
      </c>
      <c r="C41" s="20" t="s">
        <v>50</v>
      </c>
      <c r="D41" s="46">
        <v>14903</v>
      </c>
      <c r="E41" s="46">
        <v>1328</v>
      </c>
      <c r="F41" s="46">
        <v>2404</v>
      </c>
      <c r="G41" s="46">
        <v>4128</v>
      </c>
      <c r="H41" s="46">
        <v>0</v>
      </c>
      <c r="I41" s="46">
        <v>0</v>
      </c>
      <c r="J41" s="46">
        <v>0</v>
      </c>
      <c r="K41" s="46">
        <v>38</v>
      </c>
      <c r="L41" s="46">
        <v>0</v>
      </c>
      <c r="M41" s="46">
        <v>0</v>
      </c>
      <c r="N41" s="46">
        <f t="shared" si="5"/>
        <v>22801</v>
      </c>
      <c r="O41" s="47">
        <f t="shared" si="2"/>
        <v>1.8278819945486613</v>
      </c>
      <c r="P41" s="9"/>
    </row>
    <row r="42" spans="1:16" ht="15">
      <c r="A42" s="12"/>
      <c r="B42" s="25">
        <v>361.2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87715</v>
      </c>
      <c r="L42" s="46">
        <v>0</v>
      </c>
      <c r="M42" s="46">
        <v>0</v>
      </c>
      <c r="N42" s="46">
        <f aca="true" t="shared" si="10" ref="N42:N47">SUM(D42:M42)</f>
        <v>87715</v>
      </c>
      <c r="O42" s="47">
        <f t="shared" si="2"/>
        <v>7.031826198492865</v>
      </c>
      <c r="P42" s="9"/>
    </row>
    <row r="43" spans="1:16" ht="15">
      <c r="A43" s="12"/>
      <c r="B43" s="25">
        <v>361.4</v>
      </c>
      <c r="C43" s="20" t="s">
        <v>107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378421</v>
      </c>
      <c r="L43" s="46">
        <v>0</v>
      </c>
      <c r="M43" s="46">
        <v>0</v>
      </c>
      <c r="N43" s="46">
        <f t="shared" si="10"/>
        <v>378421</v>
      </c>
      <c r="O43" s="47">
        <f t="shared" si="2"/>
        <v>30.33678050344717</v>
      </c>
      <c r="P43" s="9"/>
    </row>
    <row r="44" spans="1:16" ht="15">
      <c r="A44" s="12"/>
      <c r="B44" s="25">
        <v>364</v>
      </c>
      <c r="C44" s="20" t="s">
        <v>108</v>
      </c>
      <c r="D44" s="46">
        <v>9672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9672</v>
      </c>
      <c r="O44" s="47">
        <f t="shared" si="2"/>
        <v>0.7753727753727754</v>
      </c>
      <c r="P44" s="9"/>
    </row>
    <row r="45" spans="1:16" ht="15">
      <c r="A45" s="12"/>
      <c r="B45" s="25">
        <v>366</v>
      </c>
      <c r="C45" s="20" t="s">
        <v>54</v>
      </c>
      <c r="D45" s="46">
        <v>20292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20292</v>
      </c>
      <c r="O45" s="47">
        <f t="shared" si="2"/>
        <v>1.6267436267436268</v>
      </c>
      <c r="P45" s="9"/>
    </row>
    <row r="46" spans="1:16" ht="15">
      <c r="A46" s="12"/>
      <c r="B46" s="25">
        <v>368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307141</v>
      </c>
      <c r="L46" s="46">
        <v>0</v>
      </c>
      <c r="M46" s="46">
        <v>0</v>
      </c>
      <c r="N46" s="46">
        <f t="shared" si="10"/>
        <v>307141</v>
      </c>
      <c r="O46" s="47">
        <f t="shared" si="2"/>
        <v>24.622494789161454</v>
      </c>
      <c r="P46" s="9"/>
    </row>
    <row r="47" spans="1:16" ht="15">
      <c r="A47" s="12"/>
      <c r="B47" s="25">
        <v>369.3</v>
      </c>
      <c r="C47" s="20" t="s">
        <v>80</v>
      </c>
      <c r="D47" s="46">
        <v>4119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4119</v>
      </c>
      <c r="O47" s="47">
        <f t="shared" si="2"/>
        <v>0.3302068302068302</v>
      </c>
      <c r="P47" s="9"/>
    </row>
    <row r="48" spans="1:16" ht="15.75">
      <c r="A48" s="29" t="s">
        <v>40</v>
      </c>
      <c r="B48" s="30"/>
      <c r="C48" s="31"/>
      <c r="D48" s="32">
        <f aca="true" t="shared" si="11" ref="D48:M48">SUM(D49:D50)</f>
        <v>0</v>
      </c>
      <c r="E48" s="32">
        <f t="shared" si="11"/>
        <v>0</v>
      </c>
      <c r="F48" s="32">
        <f t="shared" si="11"/>
        <v>9816101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9816101</v>
      </c>
      <c r="O48" s="45">
        <f t="shared" si="2"/>
        <v>786.9248837582171</v>
      </c>
      <c r="P48" s="9"/>
    </row>
    <row r="49" spans="1:16" ht="15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2206101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2206101</v>
      </c>
      <c r="O49" s="47">
        <f t="shared" si="2"/>
        <v>176.85594035594036</v>
      </c>
      <c r="P49" s="9"/>
    </row>
    <row r="50" spans="1:16" ht="15.75" thickBot="1">
      <c r="A50" s="12"/>
      <c r="B50" s="25">
        <v>385</v>
      </c>
      <c r="C50" s="20" t="s">
        <v>97</v>
      </c>
      <c r="D50" s="46">
        <v>0</v>
      </c>
      <c r="E50" s="46">
        <v>0</v>
      </c>
      <c r="F50" s="46">
        <v>7610000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7610000</v>
      </c>
      <c r="O50" s="47">
        <f t="shared" si="2"/>
        <v>610.0689434022768</v>
      </c>
      <c r="P50" s="9"/>
    </row>
    <row r="51" spans="1:119" ht="16.5" thickBot="1">
      <c r="A51" s="14" t="s">
        <v>45</v>
      </c>
      <c r="B51" s="23"/>
      <c r="C51" s="22"/>
      <c r="D51" s="15">
        <f aca="true" t="shared" si="12" ref="D51:M51">SUM(D5,D11,D21,D31,D36,D40,D48)</f>
        <v>18866499</v>
      </c>
      <c r="E51" s="15">
        <f t="shared" si="12"/>
        <v>830496</v>
      </c>
      <c r="F51" s="15">
        <f t="shared" si="12"/>
        <v>9818505</v>
      </c>
      <c r="G51" s="15">
        <f t="shared" si="12"/>
        <v>4128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773315</v>
      </c>
      <c r="L51" s="15">
        <f t="shared" si="12"/>
        <v>0</v>
      </c>
      <c r="M51" s="15">
        <f t="shared" si="12"/>
        <v>0</v>
      </c>
      <c r="N51" s="15">
        <f>SUM(D51:M51)</f>
        <v>30292943</v>
      </c>
      <c r="O51" s="38">
        <f t="shared" si="2"/>
        <v>2428.4866923200257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109</v>
      </c>
      <c r="M53" s="48"/>
      <c r="N53" s="48"/>
      <c r="O53" s="43">
        <v>12474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2022-04-22T20:29:03Z</cp:lastPrinted>
  <dcterms:created xsi:type="dcterms:W3CDTF">2000-08-31T21:26:31Z</dcterms:created>
  <dcterms:modified xsi:type="dcterms:W3CDTF">2022-04-22T20:29:08Z</dcterms:modified>
  <cp:category/>
  <cp:version/>
  <cp:contentType/>
  <cp:contentStatus/>
</cp:coreProperties>
</file>