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'2008'!$A$1:$O$37</definedName>
    <definedName name="_xlnm.Print_Area" localSheetId="12">'2009'!$A$1:$O$37</definedName>
    <definedName name="_xlnm.Print_Area" localSheetId="11">'2010'!$A$1:$O$37</definedName>
    <definedName name="_xlnm.Print_Area" localSheetId="10">'2011'!$A$1:$O$37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'2015'!$A$1:$O$35</definedName>
    <definedName name="_xlnm.Print_Area" localSheetId="5">'2016'!$A$1:$O$35</definedName>
    <definedName name="_xlnm.Print_Area" localSheetId="4">'2017'!$A$1:$O$34</definedName>
    <definedName name="_xlnm.Print_Area" localSheetId="3">'2018'!$A$1:$O$38</definedName>
    <definedName name="_xlnm.Print_Area" localSheetId="2">'2019'!$A$1:$O$35</definedName>
    <definedName name="_xlnm.Print_Area" localSheetId="1">'2020'!$A$1:$O$36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<sst xmlns="http://schemas.openxmlformats.org/spreadsheetml/2006/main" count="716" uniqueCount="95">
  <si>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</si>
  <si>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</si>
  <si>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</si>
  <si>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</si>
  <si>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</si>
  <si>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</si>
  <si>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</si>
  <si>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</si>
  <si>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</si>
  <si>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</si>
  <si>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</si>
  <si>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</si>
  <si>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</si>
  <si>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</si>
  <si>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</si>
  <si>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</si>
  <si>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</si>
  <si>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</si>
  <si>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</si>
  <si>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</si>
  <si>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</si>
  <si>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</si>
  <si>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</si>
  <si>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</si>
  <si>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</si>
  <si>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</si>
  <si>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</si>
  <si>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</si>
  <si>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</si>
  <si>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</si>
  <si>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</si>
  <si>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</si>
  <si>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</si>
  <si>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</si>
  <si>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</si>
  <si>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</si>
  <si>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</si>
  <si>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</si>
  <si>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Housing and Urban Development</t>
  </si>
  <si>
    <t>Culture / Recreation</t>
  </si>
  <si>
    <t>Parks and Recreation</t>
  </si>
  <si>
    <t>Cultural Services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</si>
  <si>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</si>
  <si>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</si>
  <si>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</si>
  <si>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</si>
  <si>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</si>
  <si>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DeFuniak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</si>
  <si>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</si>
  <si>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</si>
  <si>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</si>
  <si>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</si>
  <si>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</si>
  <si>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</si>
  <si>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</si>
  <si>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</si>
  <si>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</si>
  <si>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</si>
  <si>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Recreation Facilities</t>
  </si>
  <si>
    <t>2013 Municipal Population:</t>
  </si>
  <si>
    <t>Local Fiscal Year Ended September 30, 2014</t>
  </si>
  <si>
    <t>Comprehensive Planning</t>
  </si>
  <si>
    <t>Other General Government</t>
  </si>
  <si>
    <t>Garbage / Solid Waste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</si>
  <si>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</si>
  <si>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</si>
  <si>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</si>
  <si>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</si>
  <si>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</si>
  <si>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</si>
  <si>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</si>
  <si>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</si>
  <si>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</si>
  <si>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</si>
  <si>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</si>
  <si>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</si>
  <si>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</si>
  <si>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</si>
  <si>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</si>
  <si>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Legislative</t>
  </si>
  <si>
    <t>Non-Court Information Systems</t>
  </si>
  <si>
    <t>Special Facilities</t>
  </si>
  <si>
    <t>Other Non-Operating Disbursements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</si>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</sst>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3334866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254</v>
      </c>
      <c r="O5" s="27">
        <f>SUM(D5:N5)</f>
        <v>3335120</v>
      </c>
      <c r="P5" s="32">
        <f>(O5/P$33)</f>
        <v>561.4680134680135</v>
      </c>
      <c r="Q5" s="6"/>
    </row>
    <row r="6" spans="1:17" ht="15">
      <c r="A6" s="12"/>
      <c r="B6" s="44">
        <v>511</v>
      </c>
      <c r="C6" s="20" t="s">
        <v>79</v>
      </c>
      <c r="D6" s="46">
        <v>13708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13708</v>
      </c>
      <c r="P6" s="47">
        <f>(O6/P$33)</f>
        <v>2.307744107744108</v>
      </c>
      <c r="Q6" s="9"/>
    </row>
    <row r="7" spans="1:17" ht="15">
      <c r="A7" s="12"/>
      <c r="B7" s="44">
        <v>512</v>
      </c>
      <c r="C7" s="20" t="s">
        <v>19</v>
      </c>
      <c r="D7" s="46">
        <v>158512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158512</v>
      </c>
      <c r="P7" s="47">
        <f>(O7/P$33)</f>
        <v>26.685521885521887</v>
      </c>
      <c r="Q7" s="9"/>
    </row>
    <row r="8" spans="1:17" ht="15">
      <c r="A8" s="12"/>
      <c r="B8" s="44">
        <v>513</v>
      </c>
      <c r="C8" s="20" t="s">
        <v>20</v>
      </c>
      <c r="D8" s="46">
        <v>1609402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1609402</v>
      </c>
      <c r="P8" s="47">
        <f>(O8/P$33)</f>
        <v>270.94309764309764</v>
      </c>
      <c r="Q8" s="9"/>
    </row>
    <row r="9" spans="1:17" ht="15">
      <c r="A9" s="12"/>
      <c r="B9" s="44">
        <v>515</v>
      </c>
      <c r="C9" s="20" t="s">
        <v>61</v>
      </c>
      <c r="D9" s="46">
        <v>315711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254</v>
      </c>
      <c r="O9" s="46">
        <f>SUM(D9:N9)</f>
        <v>315965</v>
      </c>
      <c r="P9" s="47">
        <f>(O9/P$33)</f>
        <v>53.19276094276094</v>
      </c>
      <c r="Q9" s="9"/>
    </row>
    <row r="10" spans="1:17" ht="15">
      <c r="A10" s="12"/>
      <c r="B10" s="44">
        <v>516</v>
      </c>
      <c r="C10" s="20" t="s">
        <v>80</v>
      </c>
      <c r="D10" s="46">
        <v>537523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537523</v>
      </c>
      <c r="P10" s="47">
        <f>(O10/P$33)</f>
        <v>90.49208754208755</v>
      </c>
      <c r="Q10" s="9"/>
    </row>
    <row r="11" spans="1:17" ht="15">
      <c r="A11" s="12"/>
      <c r="B11" s="44">
        <v>519</v>
      </c>
      <c r="C11" s="20" t="s">
        <v>22</v>
      </c>
      <c r="D11" s="46">
        <v>700010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700010</v>
      </c>
      <c r="P11" s="47">
        <f>(O11/P$33)</f>
        <v>117.84680134680134</v>
      </c>
      <c r="Q11" s="9"/>
    </row>
    <row r="12" spans="1:17" ht="15.75">
      <c r="A12" s="28" t="s">
        <v>23</v>
      </c>
      <c r="B12" s="29"/>
      <c r="C12" s="30"/>
      <c r="D12" s="31">
        <f>SUM(D13:D14)</f>
        <v>4390299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4390299</v>
      </c>
      <c r="P12" s="43">
        <f>(O12/P$33)</f>
        <v>739.1075757575758</v>
      </c>
      <c r="Q12" s="10"/>
    </row>
    <row r="13" spans="1:17" ht="15">
      <c r="A13" s="12"/>
      <c r="B13" s="44">
        <v>521</v>
      </c>
      <c r="C13" s="20" t="s">
        <v>24</v>
      </c>
      <c r="D13" s="46">
        <v>2629924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2629924</v>
      </c>
      <c r="P13" s="47">
        <f>(O13/P$33)</f>
        <v>442.7481481481482</v>
      </c>
      <c r="Q13" s="9"/>
    </row>
    <row r="14" spans="1:17" ht="15">
      <c r="A14" s="12"/>
      <c r="B14" s="44">
        <v>522</v>
      </c>
      <c r="C14" s="20" t="s">
        <v>25</v>
      </c>
      <c r="D14" s="46">
        <v>1760375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1760375</v>
      </c>
      <c r="P14" s="47">
        <f>(O14/P$33)</f>
        <v>296.3594276094276</v>
      </c>
      <c r="Q14" s="9"/>
    </row>
    <row r="15" spans="1:17" ht="15.75">
      <c r="A15" s="28" t="s">
        <v>27</v>
      </c>
      <c r="B15" s="29"/>
      <c r="C15" s="30"/>
      <c r="D15" s="31">
        <f>SUM(D16:D20)</f>
        <v>0</v>
      </c>
      <c r="E15" s="31">
        <f>SUM(E16:E20)</f>
        <v>81131</v>
      </c>
      <c r="F15" s="31">
        <f>SUM(F16:F20)</f>
        <v>0</v>
      </c>
      <c r="G15" s="31">
        <f>SUM(G16:G20)</f>
        <v>0</v>
      </c>
      <c r="H15" s="31">
        <f>SUM(H16:H20)</f>
        <v>0</v>
      </c>
      <c r="I15" s="31">
        <f>SUM(I16:I20)</f>
        <v>8182951</v>
      </c>
      <c r="J15" s="31">
        <f>SUM(J16:J20)</f>
        <v>0</v>
      </c>
      <c r="K15" s="31">
        <f>SUM(K16:K20)</f>
        <v>0</v>
      </c>
      <c r="L15" s="31">
        <f>SUM(L16:L20)</f>
        <v>0</v>
      </c>
      <c r="M15" s="31">
        <f>SUM(M16:M20)</f>
        <v>0</v>
      </c>
      <c r="N15" s="31">
        <f>SUM(N16:N20)</f>
        <v>0</v>
      </c>
      <c r="O15" s="42">
        <f>SUM(D15:N15)</f>
        <v>8264082</v>
      </c>
      <c r="P15" s="43">
        <f>(O15/P$33)</f>
        <v>1391.259595959596</v>
      </c>
      <c r="Q15" s="10"/>
    </row>
    <row r="16" spans="1:17" ht="15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976348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976348</v>
      </c>
      <c r="P16" s="47">
        <f>(O16/P$33)</f>
        <v>164.36835016835016</v>
      </c>
      <c r="Q16" s="9"/>
    </row>
    <row r="17" spans="1:17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2640727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2640727</v>
      </c>
      <c r="P17" s="47">
        <f>(O17/P$33)</f>
        <v>444.566835016835</v>
      </c>
      <c r="Q17" s="9"/>
    </row>
    <row r="18" spans="1:17" ht="15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2407003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2407003</v>
      </c>
      <c r="P18" s="47">
        <f>(O18/P$33)</f>
        <v>405.21936026936027</v>
      </c>
      <c r="Q18" s="9"/>
    </row>
    <row r="19" spans="1:17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2158873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2158873</v>
      </c>
      <c r="P19" s="47">
        <f>(O19/P$33)</f>
        <v>363.446632996633</v>
      </c>
      <c r="Q19" s="9"/>
    </row>
    <row r="20" spans="1:17" ht="15">
      <c r="A20" s="12"/>
      <c r="B20" s="44">
        <v>539</v>
      </c>
      <c r="C20" s="20" t="s">
        <v>32</v>
      </c>
      <c r="D20" s="46">
        <v>0</v>
      </c>
      <c r="E20" s="46">
        <v>81131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81131</v>
      </c>
      <c r="P20" s="47">
        <f>(O20/P$33)</f>
        <v>13.658417508417509</v>
      </c>
      <c r="Q20" s="9"/>
    </row>
    <row r="21" spans="1:17" ht="15.75">
      <c r="A21" s="28" t="s">
        <v>33</v>
      </c>
      <c r="B21" s="29"/>
      <c r="C21" s="30"/>
      <c r="D21" s="31">
        <f>SUM(D22:D24)</f>
        <v>2351104</v>
      </c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0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0</v>
      </c>
      <c r="O21" s="31">
        <f>SUM(D21:N21)</f>
        <v>2351104</v>
      </c>
      <c r="P21" s="43">
        <f>(O21/P$33)</f>
        <v>395.8087542087542</v>
      </c>
      <c r="Q21" s="10"/>
    </row>
    <row r="22" spans="1:17" ht="15">
      <c r="A22" s="12"/>
      <c r="B22" s="44">
        <v>541</v>
      </c>
      <c r="C22" s="20" t="s">
        <v>34</v>
      </c>
      <c r="D22" s="46">
        <v>1053625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1053625</v>
      </c>
      <c r="P22" s="47">
        <f>(O22/P$33)</f>
        <v>177.37794612794613</v>
      </c>
      <c r="Q22" s="9"/>
    </row>
    <row r="23" spans="1:17" ht="15">
      <c r="A23" s="12"/>
      <c r="B23" s="44">
        <v>542</v>
      </c>
      <c r="C23" s="20" t="s">
        <v>35</v>
      </c>
      <c r="D23" s="46">
        <v>1022056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1022056</v>
      </c>
      <c r="P23" s="47">
        <f>(O23/P$33)</f>
        <v>172.06329966329966</v>
      </c>
      <c r="Q23" s="9"/>
    </row>
    <row r="24" spans="1:17" ht="15">
      <c r="A24" s="12"/>
      <c r="B24" s="44">
        <v>549</v>
      </c>
      <c r="C24" s="20" t="s">
        <v>36</v>
      </c>
      <c r="D24" s="46">
        <v>275423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275423</v>
      </c>
      <c r="P24" s="47">
        <f>(O24/P$33)</f>
        <v>46.36750841750842</v>
      </c>
      <c r="Q24" s="9"/>
    </row>
    <row r="25" spans="1:17" ht="15.75">
      <c r="A25" s="28" t="s">
        <v>39</v>
      </c>
      <c r="B25" s="29"/>
      <c r="C25" s="30"/>
      <c r="D25" s="31">
        <f>SUM(D26:D28)</f>
        <v>1056088</v>
      </c>
      <c r="E25" s="31">
        <f>SUM(E26:E28)</f>
        <v>84675</v>
      </c>
      <c r="F25" s="31">
        <f>SUM(F26:F28)</f>
        <v>0</v>
      </c>
      <c r="G25" s="31">
        <f>SUM(G26:G28)</f>
        <v>0</v>
      </c>
      <c r="H25" s="31">
        <f>SUM(H26:H28)</f>
        <v>0</v>
      </c>
      <c r="I25" s="31">
        <f>SUM(I26:I28)</f>
        <v>0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0</v>
      </c>
      <c r="O25" s="31">
        <f>SUM(D25:N25)</f>
        <v>1140763</v>
      </c>
      <c r="P25" s="43">
        <f>(O25/P$33)</f>
        <v>192.0476430976431</v>
      </c>
      <c r="Q25" s="9"/>
    </row>
    <row r="26" spans="1:17" ht="15">
      <c r="A26" s="12"/>
      <c r="B26" s="44">
        <v>572</v>
      </c>
      <c r="C26" s="20" t="s">
        <v>40</v>
      </c>
      <c r="D26" s="46">
        <v>245992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245992</v>
      </c>
      <c r="P26" s="47">
        <f>(O26/P$33)</f>
        <v>41.41279461279461</v>
      </c>
      <c r="Q26" s="9"/>
    </row>
    <row r="27" spans="1:17" ht="15">
      <c r="A27" s="12"/>
      <c r="B27" s="44">
        <v>574</v>
      </c>
      <c r="C27" s="20" t="s">
        <v>42</v>
      </c>
      <c r="D27" s="46">
        <v>0</v>
      </c>
      <c r="E27" s="46">
        <v>84675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84675</v>
      </c>
      <c r="P27" s="47">
        <f>(O27/P$33)</f>
        <v>14.255050505050505</v>
      </c>
      <c r="Q27" s="9"/>
    </row>
    <row r="28" spans="1:17" ht="15">
      <c r="A28" s="12"/>
      <c r="B28" s="44">
        <v>579</v>
      </c>
      <c r="C28" s="20" t="s">
        <v>43</v>
      </c>
      <c r="D28" s="46">
        <v>810096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810096</v>
      </c>
      <c r="P28" s="47">
        <f>(O28/P$33)</f>
        <v>136.37979797979798</v>
      </c>
      <c r="Q28" s="9"/>
    </row>
    <row r="29" spans="1:17" ht="15.75">
      <c r="A29" s="28" t="s">
        <v>45</v>
      </c>
      <c r="B29" s="29"/>
      <c r="C29" s="30"/>
      <c r="D29" s="31">
        <f>SUM(D30:D30)</f>
        <v>4392234</v>
      </c>
      <c r="E29" s="31">
        <f>SUM(E30:E30)</f>
        <v>88523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8240419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12721176</v>
      </c>
      <c r="P29" s="43">
        <f>(O29/P$33)</f>
        <v>2141.612121212121</v>
      </c>
      <c r="Q29" s="9"/>
    </row>
    <row r="30" spans="1:17" ht="15.75" thickBot="1">
      <c r="A30" s="12"/>
      <c r="B30" s="44">
        <v>581</v>
      </c>
      <c r="C30" s="20" t="s">
        <v>93</v>
      </c>
      <c r="D30" s="46">
        <v>4392234</v>
      </c>
      <c r="E30" s="46">
        <v>88523</v>
      </c>
      <c r="F30" s="46">
        <v>0</v>
      </c>
      <c r="G30" s="46">
        <v>0</v>
      </c>
      <c r="H30" s="46">
        <v>0</v>
      </c>
      <c r="I30" s="46">
        <v>8240419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12721176</v>
      </c>
      <c r="P30" s="47">
        <f>(O30/P$33)</f>
        <v>2141.612121212121</v>
      </c>
      <c r="Q30" s="9"/>
    </row>
    <row r="31" spans="1:120" ht="16.5" thickBot="1">
      <c r="A31" s="14" t="s">
        <v>10</v>
      </c>
      <c r="B31" s="23"/>
      <c r="C31" s="22"/>
      <c r="D31" s="15">
        <f>SUM(D5,D12,D15,D21,D25,D29)</f>
        <v>15524591</v>
      </c>
      <c r="E31" s="15">
        <f aca="true" t="shared" si="0" ref="E31:N31">SUM(E5,E12,E15,E21,E25,E29)</f>
        <v>254329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16423370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254</v>
      </c>
      <c r="O31" s="15">
        <f>SUM(D31:N31)</f>
        <v>32202544</v>
      </c>
      <c r="P31" s="37">
        <f>(O31/P$33)</f>
        <v>5421.303703703704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94</v>
      </c>
      <c r="N33" s="93"/>
      <c r="O33" s="93"/>
      <c r="P33" s="41">
        <v>5940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1111486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1111486</v>
      </c>
      <c r="O5" s="32">
        <f aca="true" t="shared" si="2" ref="O5:O31">(N5/O$33)</f>
        <v>209.79350698376746</v>
      </c>
      <c r="P5" s="6"/>
    </row>
    <row r="6" spans="1:16" ht="15">
      <c r="A6" s="12"/>
      <c r="B6" s="44">
        <v>512</v>
      </c>
      <c r="C6" s="20" t="s">
        <v>19</v>
      </c>
      <c r="D6" s="46">
        <v>50503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50503</v>
      </c>
      <c r="O6" s="47">
        <f t="shared" si="2"/>
        <v>9.532465081162703</v>
      </c>
      <c r="P6" s="9"/>
    </row>
    <row r="7" spans="1:16" ht="15">
      <c r="A7" s="12"/>
      <c r="B7" s="44">
        <v>513</v>
      </c>
      <c r="C7" s="20" t="s">
        <v>20</v>
      </c>
      <c r="D7" s="46">
        <v>298022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298022</v>
      </c>
      <c r="O7" s="47">
        <f t="shared" si="2"/>
        <v>56.25179312948282</v>
      </c>
      <c r="P7" s="9"/>
    </row>
    <row r="8" spans="1:16" ht="15">
      <c r="A8" s="12"/>
      <c r="B8" s="44">
        <v>517</v>
      </c>
      <c r="C8" s="20" t="s">
        <v>21</v>
      </c>
      <c r="D8" s="46">
        <v>141561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141561</v>
      </c>
      <c r="O8" s="47">
        <f t="shared" si="2"/>
        <v>26.719705549263875</v>
      </c>
      <c r="P8" s="9"/>
    </row>
    <row r="9" spans="1:16" ht="15">
      <c r="A9" s="12"/>
      <c r="B9" s="44">
        <v>519</v>
      </c>
      <c r="C9" s="20" t="s">
        <v>22</v>
      </c>
      <c r="D9" s="46">
        <v>621400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621400</v>
      </c>
      <c r="O9" s="47">
        <f t="shared" si="2"/>
        <v>117.28954322385806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2949753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2949753</v>
      </c>
      <c r="O10" s="43">
        <f t="shared" si="2"/>
        <v>556.7672706681767</v>
      </c>
      <c r="P10" s="10"/>
    </row>
    <row r="11" spans="1:16" ht="15">
      <c r="A11" s="12"/>
      <c r="B11" s="44">
        <v>521</v>
      </c>
      <c r="C11" s="20" t="s">
        <v>24</v>
      </c>
      <c r="D11" s="46">
        <v>1874278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1874278</v>
      </c>
      <c r="O11" s="47">
        <f t="shared" si="2"/>
        <v>353.7708569271423</v>
      </c>
      <c r="P11" s="9"/>
    </row>
    <row r="12" spans="1:16" ht="15">
      <c r="A12" s="12"/>
      <c r="B12" s="44">
        <v>522</v>
      </c>
      <c r="C12" s="20" t="s">
        <v>25</v>
      </c>
      <c r="D12" s="46">
        <v>727948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727948</v>
      </c>
      <c r="O12" s="47">
        <f t="shared" si="2"/>
        <v>137.40052850132125</v>
      </c>
      <c r="P12" s="9"/>
    </row>
    <row r="13" spans="1:16" ht="15">
      <c r="A13" s="12"/>
      <c r="B13" s="44">
        <v>524</v>
      </c>
      <c r="C13" s="20" t="s">
        <v>26</v>
      </c>
      <c r="D13" s="46">
        <v>347527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347527</v>
      </c>
      <c r="O13" s="47">
        <f t="shared" si="2"/>
        <v>65.5958852397131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121318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6321686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6443004</v>
      </c>
      <c r="O14" s="43">
        <f t="shared" si="2"/>
        <v>1216.1200453001134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1045018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1045018</v>
      </c>
      <c r="O15" s="47">
        <f t="shared" si="2"/>
        <v>197.24764061910156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1826044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1826044</v>
      </c>
      <c r="O16" s="47">
        <f t="shared" si="2"/>
        <v>344.6666666666667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1861011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1861011</v>
      </c>
      <c r="O17" s="47">
        <f t="shared" si="2"/>
        <v>351.26670441676106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1589613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1589613</v>
      </c>
      <c r="O18" s="47">
        <f t="shared" si="2"/>
        <v>300.0402038505096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121318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121318</v>
      </c>
      <c r="O19" s="47">
        <f t="shared" si="2"/>
        <v>22.898829747074366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2172374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2172374</v>
      </c>
      <c r="O20" s="43">
        <f t="shared" si="2"/>
        <v>410.036617591544</v>
      </c>
      <c r="P20" s="10"/>
    </row>
    <row r="21" spans="1:16" ht="15">
      <c r="A21" s="12"/>
      <c r="B21" s="44">
        <v>541</v>
      </c>
      <c r="C21" s="20" t="s">
        <v>34</v>
      </c>
      <c r="D21" s="46">
        <v>851073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851073</v>
      </c>
      <c r="O21" s="47">
        <f t="shared" si="2"/>
        <v>160.64043035107588</v>
      </c>
      <c r="P21" s="9"/>
    </row>
    <row r="22" spans="1:16" ht="15">
      <c r="A22" s="12"/>
      <c r="B22" s="44">
        <v>542</v>
      </c>
      <c r="C22" s="20" t="s">
        <v>35</v>
      </c>
      <c r="D22" s="46">
        <v>1143652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1143652</v>
      </c>
      <c r="O22" s="47">
        <f t="shared" si="2"/>
        <v>215.86485466213665</v>
      </c>
      <c r="P22" s="9"/>
    </row>
    <row r="23" spans="1:16" ht="15">
      <c r="A23" s="12"/>
      <c r="B23" s="44">
        <v>549</v>
      </c>
      <c r="C23" s="20" t="s">
        <v>36</v>
      </c>
      <c r="D23" s="46">
        <v>177649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177649</v>
      </c>
      <c r="O23" s="47">
        <f t="shared" si="2"/>
        <v>33.531332578331444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SUM(D25:D28)</f>
        <v>664448</v>
      </c>
      <c r="E24" s="31">
        <f t="shared" si="6"/>
        <v>41633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706081</v>
      </c>
      <c r="O24" s="43">
        <f t="shared" si="2"/>
        <v>133.27312193280483</v>
      </c>
      <c r="P24" s="9"/>
    </row>
    <row r="25" spans="1:16" ht="15">
      <c r="A25" s="12"/>
      <c r="B25" s="44">
        <v>572</v>
      </c>
      <c r="C25" s="20" t="s">
        <v>40</v>
      </c>
      <c r="D25" s="46">
        <v>413349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413349</v>
      </c>
      <c r="O25" s="47">
        <f t="shared" si="2"/>
        <v>78.019818799547</v>
      </c>
      <c r="P25" s="9"/>
    </row>
    <row r="26" spans="1:16" ht="15">
      <c r="A26" s="12"/>
      <c r="B26" s="44">
        <v>573</v>
      </c>
      <c r="C26" s="20" t="s">
        <v>41</v>
      </c>
      <c r="D26" s="46">
        <v>29050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29050</v>
      </c>
      <c r="O26" s="47">
        <f t="shared" si="2"/>
        <v>5.48320120800302</v>
      </c>
      <c r="P26" s="9"/>
    </row>
    <row r="27" spans="1:16" ht="15">
      <c r="A27" s="12"/>
      <c r="B27" s="44">
        <v>574</v>
      </c>
      <c r="C27" s="20" t="s">
        <v>42</v>
      </c>
      <c r="D27" s="46">
        <v>0</v>
      </c>
      <c r="E27" s="46">
        <v>41633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41633</v>
      </c>
      <c r="O27" s="47">
        <f t="shared" si="2"/>
        <v>7.858248395620989</v>
      </c>
      <c r="P27" s="9"/>
    </row>
    <row r="28" spans="1:16" ht="15">
      <c r="A28" s="12"/>
      <c r="B28" s="44">
        <v>579</v>
      </c>
      <c r="C28" s="20" t="s">
        <v>43</v>
      </c>
      <c r="D28" s="46">
        <v>222049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222049</v>
      </c>
      <c r="O28" s="47">
        <f t="shared" si="2"/>
        <v>41.911853529633824</v>
      </c>
      <c r="P28" s="9"/>
    </row>
    <row r="29" spans="1:16" ht="15.75">
      <c r="A29" s="28" t="s">
        <v>45</v>
      </c>
      <c r="B29" s="29"/>
      <c r="C29" s="30"/>
      <c r="D29" s="31">
        <f aca="true" t="shared" si="7" ref="D29:M29">SUM(D30:D30)</f>
        <v>1346869</v>
      </c>
      <c r="E29" s="31">
        <f t="shared" si="7"/>
        <v>1306940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1181016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3834825</v>
      </c>
      <c r="O29" s="43">
        <f t="shared" si="2"/>
        <v>723.8250283125708</v>
      </c>
      <c r="P29" s="9"/>
    </row>
    <row r="30" spans="1:16" ht="15.75" thickBot="1">
      <c r="A30" s="12"/>
      <c r="B30" s="44">
        <v>581</v>
      </c>
      <c r="C30" s="20" t="s">
        <v>44</v>
      </c>
      <c r="D30" s="46">
        <v>1346869</v>
      </c>
      <c r="E30" s="46">
        <v>1306940</v>
      </c>
      <c r="F30" s="46">
        <v>0</v>
      </c>
      <c r="G30" s="46">
        <v>0</v>
      </c>
      <c r="H30" s="46">
        <v>0</v>
      </c>
      <c r="I30" s="46">
        <v>1181016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3834825</v>
      </c>
      <c r="O30" s="47">
        <f t="shared" si="2"/>
        <v>723.8250283125708</v>
      </c>
      <c r="P30" s="9"/>
    </row>
    <row r="31" spans="1:119" ht="16.5" thickBot="1">
      <c r="A31" s="14" t="s">
        <v>10</v>
      </c>
      <c r="B31" s="23"/>
      <c r="C31" s="22"/>
      <c r="D31" s="15">
        <f>SUM(D5,D10,D14,D20,D24,D29)</f>
        <v>8244930</v>
      </c>
      <c r="E31" s="15">
        <f aca="true" t="shared" si="8" ref="E31:M31">SUM(E5,E10,E14,E20,E24,E29)</f>
        <v>1469891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7502702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17217523</v>
      </c>
      <c r="O31" s="37">
        <f t="shared" si="2"/>
        <v>3249.815590788977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5298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1283444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1283444</v>
      </c>
      <c r="O5" s="32">
        <f aca="true" t="shared" si="2" ref="O5:O33">(N5/O$35)</f>
        <v>249.26082734511556</v>
      </c>
      <c r="P5" s="6"/>
    </row>
    <row r="6" spans="1:16" ht="15">
      <c r="A6" s="12"/>
      <c r="B6" s="44">
        <v>512</v>
      </c>
      <c r="C6" s="20" t="s">
        <v>19</v>
      </c>
      <c r="D6" s="46">
        <v>64571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64571</v>
      </c>
      <c r="O6" s="47">
        <f t="shared" si="2"/>
        <v>12.540493299669839</v>
      </c>
      <c r="P6" s="9"/>
    </row>
    <row r="7" spans="1:16" ht="15">
      <c r="A7" s="12"/>
      <c r="B7" s="44">
        <v>513</v>
      </c>
      <c r="C7" s="20" t="s">
        <v>20</v>
      </c>
      <c r="D7" s="46">
        <v>354966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354966</v>
      </c>
      <c r="O7" s="47">
        <f t="shared" si="2"/>
        <v>68.93882307244125</v>
      </c>
      <c r="P7" s="9"/>
    </row>
    <row r="8" spans="1:16" ht="15">
      <c r="A8" s="12"/>
      <c r="B8" s="44">
        <v>517</v>
      </c>
      <c r="C8" s="20" t="s">
        <v>21</v>
      </c>
      <c r="D8" s="46">
        <v>182581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182581</v>
      </c>
      <c r="O8" s="47">
        <f t="shared" si="2"/>
        <v>35.45950670033016</v>
      </c>
      <c r="P8" s="9"/>
    </row>
    <row r="9" spans="1:16" ht="15">
      <c r="A9" s="12"/>
      <c r="B9" s="44">
        <v>519</v>
      </c>
      <c r="C9" s="20" t="s">
        <v>22</v>
      </c>
      <c r="D9" s="46">
        <v>681326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681326</v>
      </c>
      <c r="O9" s="47">
        <f t="shared" si="2"/>
        <v>132.3220042726743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3062459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3062459</v>
      </c>
      <c r="O10" s="43">
        <f t="shared" si="2"/>
        <v>594.7677218877452</v>
      </c>
      <c r="P10" s="10"/>
    </row>
    <row r="11" spans="1:16" ht="15">
      <c r="A11" s="12"/>
      <c r="B11" s="44">
        <v>521</v>
      </c>
      <c r="C11" s="20" t="s">
        <v>24</v>
      </c>
      <c r="D11" s="46">
        <v>1953878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1953878</v>
      </c>
      <c r="O11" s="47">
        <f t="shared" si="2"/>
        <v>379.46746941153623</v>
      </c>
      <c r="P11" s="9"/>
    </row>
    <row r="12" spans="1:16" ht="15">
      <c r="A12" s="12"/>
      <c r="B12" s="44">
        <v>522</v>
      </c>
      <c r="C12" s="20" t="s">
        <v>25</v>
      </c>
      <c r="D12" s="46">
        <v>758245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758245</v>
      </c>
      <c r="O12" s="47">
        <f t="shared" si="2"/>
        <v>147.26063313264711</v>
      </c>
      <c r="P12" s="9"/>
    </row>
    <row r="13" spans="1:16" ht="15">
      <c r="A13" s="12"/>
      <c r="B13" s="44">
        <v>524</v>
      </c>
      <c r="C13" s="20" t="s">
        <v>26</v>
      </c>
      <c r="D13" s="46">
        <v>350336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350336</v>
      </c>
      <c r="O13" s="47">
        <f t="shared" si="2"/>
        <v>68.03961934356185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123618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6340846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6464464</v>
      </c>
      <c r="O14" s="43">
        <f t="shared" si="2"/>
        <v>1255.4795105845794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1271318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1271318</v>
      </c>
      <c r="O15" s="47">
        <f t="shared" si="2"/>
        <v>246.90580695280636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1907268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1907268</v>
      </c>
      <c r="O16" s="47">
        <f t="shared" si="2"/>
        <v>370.4152262575257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1628702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1628702</v>
      </c>
      <c r="O17" s="47">
        <f t="shared" si="2"/>
        <v>316.3142357739367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1533558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1533558</v>
      </c>
      <c r="O18" s="47">
        <f t="shared" si="2"/>
        <v>297.83608467663623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123618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123618</v>
      </c>
      <c r="O19" s="47">
        <f t="shared" si="2"/>
        <v>24.0081569236745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1415500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1415500</v>
      </c>
      <c r="O20" s="43">
        <f t="shared" si="2"/>
        <v>274.9077490774908</v>
      </c>
      <c r="P20" s="10"/>
    </row>
    <row r="21" spans="1:16" ht="15">
      <c r="A21" s="12"/>
      <c r="B21" s="44">
        <v>541</v>
      </c>
      <c r="C21" s="20" t="s">
        <v>34</v>
      </c>
      <c r="D21" s="46">
        <v>744250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744250</v>
      </c>
      <c r="O21" s="47">
        <f t="shared" si="2"/>
        <v>144.54262963682268</v>
      </c>
      <c r="P21" s="9"/>
    </row>
    <row r="22" spans="1:16" ht="15">
      <c r="A22" s="12"/>
      <c r="B22" s="44">
        <v>542</v>
      </c>
      <c r="C22" s="20" t="s">
        <v>35</v>
      </c>
      <c r="D22" s="46">
        <v>512367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512367</v>
      </c>
      <c r="O22" s="47">
        <f t="shared" si="2"/>
        <v>99.50805981744028</v>
      </c>
      <c r="P22" s="9"/>
    </row>
    <row r="23" spans="1:16" ht="15">
      <c r="A23" s="12"/>
      <c r="B23" s="44">
        <v>549</v>
      </c>
      <c r="C23" s="20" t="s">
        <v>36</v>
      </c>
      <c r="D23" s="46">
        <v>158883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158883</v>
      </c>
      <c r="O23" s="47">
        <f t="shared" si="2"/>
        <v>30.857059623227812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27537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27537</v>
      </c>
      <c r="O24" s="43">
        <f t="shared" si="2"/>
        <v>5.3480287434453295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27537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27537</v>
      </c>
      <c r="O25" s="47">
        <f t="shared" si="2"/>
        <v>5.3480287434453295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965582</v>
      </c>
      <c r="E26" s="31">
        <f t="shared" si="8"/>
        <v>43015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3">SUM(D26:M26)</f>
        <v>1008597</v>
      </c>
      <c r="O26" s="43">
        <f t="shared" si="2"/>
        <v>195.88211303165664</v>
      </c>
      <c r="P26" s="9"/>
    </row>
    <row r="27" spans="1:16" ht="15">
      <c r="A27" s="12"/>
      <c r="B27" s="44">
        <v>572</v>
      </c>
      <c r="C27" s="20" t="s">
        <v>40</v>
      </c>
      <c r="D27" s="46">
        <v>788811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788811</v>
      </c>
      <c r="O27" s="47">
        <f t="shared" si="2"/>
        <v>153.19693144299865</v>
      </c>
      <c r="P27" s="9"/>
    </row>
    <row r="28" spans="1:16" ht="15">
      <c r="A28" s="12"/>
      <c r="B28" s="44">
        <v>573</v>
      </c>
      <c r="C28" s="20" t="s">
        <v>41</v>
      </c>
      <c r="D28" s="46">
        <v>26000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26000</v>
      </c>
      <c r="O28" s="47">
        <f t="shared" si="2"/>
        <v>5.0495241794523205</v>
      </c>
      <c r="P28" s="9"/>
    </row>
    <row r="29" spans="1:16" ht="15">
      <c r="A29" s="12"/>
      <c r="B29" s="44">
        <v>574</v>
      </c>
      <c r="C29" s="20" t="s">
        <v>42</v>
      </c>
      <c r="D29" s="46">
        <v>0</v>
      </c>
      <c r="E29" s="46">
        <v>43015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43015</v>
      </c>
      <c r="O29" s="47">
        <f t="shared" si="2"/>
        <v>8.354049329966983</v>
      </c>
      <c r="P29" s="9"/>
    </row>
    <row r="30" spans="1:16" ht="15">
      <c r="A30" s="12"/>
      <c r="B30" s="44">
        <v>579</v>
      </c>
      <c r="C30" s="20" t="s">
        <v>43</v>
      </c>
      <c r="D30" s="46">
        <v>150771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150771</v>
      </c>
      <c r="O30" s="47">
        <f t="shared" si="2"/>
        <v>29.281608079238687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1176946</v>
      </c>
      <c r="E31" s="31">
        <f t="shared" si="10"/>
        <v>1114255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2400786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4691987</v>
      </c>
      <c r="O31" s="43">
        <f t="shared" si="2"/>
        <v>911.2423771606137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1176946</v>
      </c>
      <c r="E32" s="46">
        <v>1114255</v>
      </c>
      <c r="F32" s="46">
        <v>0</v>
      </c>
      <c r="G32" s="46">
        <v>0</v>
      </c>
      <c r="H32" s="46">
        <v>0</v>
      </c>
      <c r="I32" s="46">
        <v>2400786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4691987</v>
      </c>
      <c r="O32" s="47">
        <f t="shared" si="2"/>
        <v>911.2423771606137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7903931</v>
      </c>
      <c r="E33" s="15">
        <f aca="true" t="shared" si="11" ref="E33:M33">SUM(E5,E10,E14,E20,E24,E26,E31)</f>
        <v>1308425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8741632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17953988</v>
      </c>
      <c r="O33" s="37">
        <f t="shared" si="2"/>
        <v>3486.8883278306466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5149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1356216</v>
      </c>
      <c r="E5" s="26">
        <f t="shared" si="0"/>
        <v>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1356223</v>
      </c>
      <c r="O5" s="32">
        <f aca="true" t="shared" si="2" ref="O5:O33">(N5/O$35)</f>
        <v>261.9708325284914</v>
      </c>
      <c r="P5" s="6"/>
    </row>
    <row r="6" spans="1:16" ht="15">
      <c r="A6" s="12"/>
      <c r="B6" s="44">
        <v>512</v>
      </c>
      <c r="C6" s="20" t="s">
        <v>19</v>
      </c>
      <c r="D6" s="46">
        <v>71788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71788</v>
      </c>
      <c r="O6" s="47">
        <f t="shared" si="2"/>
        <v>13.866718176550126</v>
      </c>
      <c r="P6" s="9"/>
    </row>
    <row r="7" spans="1:16" ht="15">
      <c r="A7" s="12"/>
      <c r="B7" s="44">
        <v>513</v>
      </c>
      <c r="C7" s="20" t="s">
        <v>20</v>
      </c>
      <c r="D7" s="46">
        <v>418994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418994</v>
      </c>
      <c r="O7" s="47">
        <f t="shared" si="2"/>
        <v>80.93374541240101</v>
      </c>
      <c r="P7" s="9"/>
    </row>
    <row r="8" spans="1:16" ht="15">
      <c r="A8" s="12"/>
      <c r="B8" s="44">
        <v>517</v>
      </c>
      <c r="C8" s="20" t="s">
        <v>21</v>
      </c>
      <c r="D8" s="46">
        <v>197374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197374</v>
      </c>
      <c r="O8" s="47">
        <f t="shared" si="2"/>
        <v>38.1251690168051</v>
      </c>
      <c r="P8" s="9"/>
    </row>
    <row r="9" spans="1:16" ht="15">
      <c r="A9" s="12"/>
      <c r="B9" s="44">
        <v>519</v>
      </c>
      <c r="C9" s="20" t="s">
        <v>22</v>
      </c>
      <c r="D9" s="46">
        <v>668060</v>
      </c>
      <c r="E9" s="46">
        <v>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668067</v>
      </c>
      <c r="O9" s="47">
        <f t="shared" si="2"/>
        <v>129.04519992273518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3069426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3069426</v>
      </c>
      <c r="O10" s="43">
        <f t="shared" si="2"/>
        <v>592.8966582963106</v>
      </c>
      <c r="P10" s="10"/>
    </row>
    <row r="11" spans="1:16" ht="15">
      <c r="A11" s="12"/>
      <c r="B11" s="44">
        <v>521</v>
      </c>
      <c r="C11" s="20" t="s">
        <v>24</v>
      </c>
      <c r="D11" s="46">
        <v>1867857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1867857</v>
      </c>
      <c r="O11" s="47">
        <f t="shared" si="2"/>
        <v>360.79911145451035</v>
      </c>
      <c r="P11" s="9"/>
    </row>
    <row r="12" spans="1:16" ht="15">
      <c r="A12" s="12"/>
      <c r="B12" s="44">
        <v>522</v>
      </c>
      <c r="C12" s="20" t="s">
        <v>25</v>
      </c>
      <c r="D12" s="46">
        <v>805204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805204</v>
      </c>
      <c r="O12" s="47">
        <f t="shared" si="2"/>
        <v>155.53486575236624</v>
      </c>
      <c r="P12" s="9"/>
    </row>
    <row r="13" spans="1:16" ht="15">
      <c r="A13" s="12"/>
      <c r="B13" s="44">
        <v>524</v>
      </c>
      <c r="C13" s="20" t="s">
        <v>26</v>
      </c>
      <c r="D13" s="46">
        <v>396365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396365</v>
      </c>
      <c r="O13" s="47">
        <f t="shared" si="2"/>
        <v>76.56268108943404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116019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6409292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6525311</v>
      </c>
      <c r="O14" s="43">
        <f t="shared" si="2"/>
        <v>1260.4425342862662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1379697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1379697</v>
      </c>
      <c r="O15" s="47">
        <f t="shared" si="2"/>
        <v>266.5051187946687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1896257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1896257</v>
      </c>
      <c r="O16" s="47">
        <f t="shared" si="2"/>
        <v>366.28491404288195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1563849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1563849</v>
      </c>
      <c r="O17" s="47">
        <f t="shared" si="2"/>
        <v>302.0762990148735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1569489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1569489</v>
      </c>
      <c r="O18" s="47">
        <f t="shared" si="2"/>
        <v>303.16573305002896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116019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116019</v>
      </c>
      <c r="O19" s="47">
        <f t="shared" si="2"/>
        <v>22.41046938381302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2611872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2611872</v>
      </c>
      <c r="O20" s="43">
        <f t="shared" si="2"/>
        <v>504.5145837357543</v>
      </c>
      <c r="P20" s="10"/>
    </row>
    <row r="21" spans="1:16" ht="15">
      <c r="A21" s="12"/>
      <c r="B21" s="44">
        <v>541</v>
      </c>
      <c r="C21" s="20" t="s">
        <v>34</v>
      </c>
      <c r="D21" s="46">
        <v>1372448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1372448</v>
      </c>
      <c r="O21" s="47">
        <f t="shared" si="2"/>
        <v>265.1048870001932</v>
      </c>
      <c r="P21" s="9"/>
    </row>
    <row r="22" spans="1:16" ht="15">
      <c r="A22" s="12"/>
      <c r="B22" s="44">
        <v>542</v>
      </c>
      <c r="C22" s="20" t="s">
        <v>35</v>
      </c>
      <c r="D22" s="46">
        <v>1079010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1079010</v>
      </c>
      <c r="O22" s="47">
        <f t="shared" si="2"/>
        <v>208.42379756615802</v>
      </c>
      <c r="P22" s="9"/>
    </row>
    <row r="23" spans="1:16" ht="15">
      <c r="A23" s="12"/>
      <c r="B23" s="44">
        <v>549</v>
      </c>
      <c r="C23" s="20" t="s">
        <v>36</v>
      </c>
      <c r="D23" s="46">
        <v>160414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160414</v>
      </c>
      <c r="O23" s="47">
        <f t="shared" si="2"/>
        <v>30.98589916940313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179428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179428</v>
      </c>
      <c r="O24" s="43">
        <f t="shared" si="2"/>
        <v>34.65868263473054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179428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179428</v>
      </c>
      <c r="O25" s="47">
        <f t="shared" si="2"/>
        <v>34.65868263473054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706397</v>
      </c>
      <c r="E26" s="31">
        <f t="shared" si="8"/>
        <v>35560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3">SUM(D26:M26)</f>
        <v>741957</v>
      </c>
      <c r="O26" s="43">
        <f t="shared" si="2"/>
        <v>143.31794475565</v>
      </c>
      <c r="P26" s="9"/>
    </row>
    <row r="27" spans="1:16" ht="15">
      <c r="A27" s="12"/>
      <c r="B27" s="44">
        <v>572</v>
      </c>
      <c r="C27" s="20" t="s">
        <v>40</v>
      </c>
      <c r="D27" s="46">
        <v>526537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526537</v>
      </c>
      <c r="O27" s="47">
        <f t="shared" si="2"/>
        <v>101.70697315047325</v>
      </c>
      <c r="P27" s="9"/>
    </row>
    <row r="28" spans="1:16" ht="15">
      <c r="A28" s="12"/>
      <c r="B28" s="44">
        <v>573</v>
      </c>
      <c r="C28" s="20" t="s">
        <v>41</v>
      </c>
      <c r="D28" s="46">
        <v>26000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26000</v>
      </c>
      <c r="O28" s="47">
        <f t="shared" si="2"/>
        <v>5.022213637241646</v>
      </c>
      <c r="P28" s="9"/>
    </row>
    <row r="29" spans="1:16" ht="15">
      <c r="A29" s="12"/>
      <c r="B29" s="44">
        <v>574</v>
      </c>
      <c r="C29" s="20" t="s">
        <v>42</v>
      </c>
      <c r="D29" s="46">
        <v>0</v>
      </c>
      <c r="E29" s="46">
        <v>35560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35560</v>
      </c>
      <c r="O29" s="47">
        <f t="shared" si="2"/>
        <v>6.868842959242805</v>
      </c>
      <c r="P29" s="9"/>
    </row>
    <row r="30" spans="1:16" ht="15">
      <c r="A30" s="12"/>
      <c r="B30" s="44">
        <v>579</v>
      </c>
      <c r="C30" s="20" t="s">
        <v>43</v>
      </c>
      <c r="D30" s="46">
        <v>153860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153860</v>
      </c>
      <c r="O30" s="47">
        <f t="shared" si="2"/>
        <v>29.719915008692293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1079497</v>
      </c>
      <c r="E31" s="31">
        <f t="shared" si="10"/>
        <v>1329356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1226903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3635756</v>
      </c>
      <c r="O31" s="43">
        <f t="shared" si="2"/>
        <v>702.2901294185822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1079497</v>
      </c>
      <c r="E32" s="46">
        <v>1329356</v>
      </c>
      <c r="F32" s="46">
        <v>0</v>
      </c>
      <c r="G32" s="46">
        <v>0</v>
      </c>
      <c r="H32" s="46">
        <v>0</v>
      </c>
      <c r="I32" s="46">
        <v>1226903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3635756</v>
      </c>
      <c r="O32" s="47">
        <f t="shared" si="2"/>
        <v>702.2901294185822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8823408</v>
      </c>
      <c r="E33" s="15">
        <f aca="true" t="shared" si="11" ref="E33:M33">SUM(E5,E10,E14,E20,E24,E26,E31)</f>
        <v>1660370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7636195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18119973</v>
      </c>
      <c r="O33" s="37">
        <f t="shared" si="2"/>
        <v>3500.091365655785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5177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1163799</v>
      </c>
      <c r="E5" s="26">
        <f t="shared" si="0"/>
        <v>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1163808</v>
      </c>
      <c r="O5" s="32">
        <f aca="true" t="shared" si="2" ref="O5:O33">(N5/O$35)</f>
        <v>226.81894367569674</v>
      </c>
      <c r="P5" s="6"/>
    </row>
    <row r="6" spans="1:16" ht="15">
      <c r="A6" s="12"/>
      <c r="B6" s="44">
        <v>512</v>
      </c>
      <c r="C6" s="20" t="s">
        <v>19</v>
      </c>
      <c r="D6" s="46">
        <v>61443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61443</v>
      </c>
      <c r="O6" s="47">
        <f t="shared" si="2"/>
        <v>11.974858702007406</v>
      </c>
      <c r="P6" s="9"/>
    </row>
    <row r="7" spans="1:16" ht="15">
      <c r="A7" s="12"/>
      <c r="B7" s="44">
        <v>513</v>
      </c>
      <c r="C7" s="20" t="s">
        <v>20</v>
      </c>
      <c r="D7" s="46">
        <v>333648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333648</v>
      </c>
      <c r="O7" s="47">
        <f t="shared" si="2"/>
        <v>65.02592087312415</v>
      </c>
      <c r="P7" s="9"/>
    </row>
    <row r="8" spans="1:16" ht="15">
      <c r="A8" s="12"/>
      <c r="B8" s="44">
        <v>517</v>
      </c>
      <c r="C8" s="20" t="s">
        <v>21</v>
      </c>
      <c r="D8" s="46">
        <v>197374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197374</v>
      </c>
      <c r="O8" s="47">
        <f t="shared" si="2"/>
        <v>38.46696550380043</v>
      </c>
      <c r="P8" s="9"/>
    </row>
    <row r="9" spans="1:16" ht="15">
      <c r="A9" s="12"/>
      <c r="B9" s="44">
        <v>519</v>
      </c>
      <c r="C9" s="20" t="s">
        <v>22</v>
      </c>
      <c r="D9" s="46">
        <v>571334</v>
      </c>
      <c r="E9" s="46">
        <v>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571343</v>
      </c>
      <c r="O9" s="47">
        <f t="shared" si="2"/>
        <v>111.35119859676476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3056906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3056906</v>
      </c>
      <c r="O10" s="43">
        <f t="shared" si="2"/>
        <v>595.7719742740206</v>
      </c>
      <c r="P10" s="10"/>
    </row>
    <row r="11" spans="1:16" ht="15">
      <c r="A11" s="12"/>
      <c r="B11" s="44">
        <v>521</v>
      </c>
      <c r="C11" s="20" t="s">
        <v>24</v>
      </c>
      <c r="D11" s="46">
        <v>1860301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1860301</v>
      </c>
      <c r="O11" s="47">
        <f t="shared" si="2"/>
        <v>362.5610992009355</v>
      </c>
      <c r="P11" s="9"/>
    </row>
    <row r="12" spans="1:16" ht="15">
      <c r="A12" s="12"/>
      <c r="B12" s="44">
        <v>522</v>
      </c>
      <c r="C12" s="20" t="s">
        <v>25</v>
      </c>
      <c r="D12" s="46">
        <v>757015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757015</v>
      </c>
      <c r="O12" s="47">
        <f t="shared" si="2"/>
        <v>147.53751705320602</v>
      </c>
      <c r="P12" s="9"/>
    </row>
    <row r="13" spans="1:16" ht="15">
      <c r="A13" s="12"/>
      <c r="B13" s="44">
        <v>524</v>
      </c>
      <c r="C13" s="20" t="s">
        <v>26</v>
      </c>
      <c r="D13" s="46">
        <v>439590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439590</v>
      </c>
      <c r="O13" s="47">
        <f t="shared" si="2"/>
        <v>85.67335801987916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118008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6239273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6357281</v>
      </c>
      <c r="O14" s="43">
        <f t="shared" si="2"/>
        <v>1238.9945429740792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1461801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1461801</v>
      </c>
      <c r="O15" s="47">
        <f t="shared" si="2"/>
        <v>284.8959267199376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1727098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1727098</v>
      </c>
      <c r="O16" s="47">
        <f t="shared" si="2"/>
        <v>336.6006626388618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1613875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1613875</v>
      </c>
      <c r="O17" s="47">
        <f t="shared" si="2"/>
        <v>314.5342038588969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1436499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1436499</v>
      </c>
      <c r="O18" s="47">
        <f t="shared" si="2"/>
        <v>279.96472422529723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118008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118008</v>
      </c>
      <c r="O19" s="47">
        <f t="shared" si="2"/>
        <v>22.999025531085557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1478605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1478605</v>
      </c>
      <c r="O20" s="43">
        <f t="shared" si="2"/>
        <v>288.17092184759304</v>
      </c>
      <c r="P20" s="10"/>
    </row>
    <row r="21" spans="1:16" ht="15">
      <c r="A21" s="12"/>
      <c r="B21" s="44">
        <v>541</v>
      </c>
      <c r="C21" s="20" t="s">
        <v>34</v>
      </c>
      <c r="D21" s="46">
        <v>800471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800471</v>
      </c>
      <c r="O21" s="47">
        <f t="shared" si="2"/>
        <v>156.0068212824011</v>
      </c>
      <c r="P21" s="9"/>
    </row>
    <row r="22" spans="1:16" ht="15">
      <c r="A22" s="12"/>
      <c r="B22" s="44">
        <v>542</v>
      </c>
      <c r="C22" s="20" t="s">
        <v>35</v>
      </c>
      <c r="D22" s="46">
        <v>513694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513694</v>
      </c>
      <c r="O22" s="47">
        <f t="shared" si="2"/>
        <v>100.11576690703566</v>
      </c>
      <c r="P22" s="9"/>
    </row>
    <row r="23" spans="1:16" ht="15">
      <c r="A23" s="12"/>
      <c r="B23" s="44">
        <v>549</v>
      </c>
      <c r="C23" s="20" t="s">
        <v>36</v>
      </c>
      <c r="D23" s="46">
        <v>164440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164440</v>
      </c>
      <c r="O23" s="47">
        <f t="shared" si="2"/>
        <v>32.0483336581563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442749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442749</v>
      </c>
      <c r="O24" s="43">
        <f t="shared" si="2"/>
        <v>86.28902748002339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442749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442749</v>
      </c>
      <c r="O25" s="47">
        <f t="shared" si="2"/>
        <v>86.28902748002339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587280</v>
      </c>
      <c r="E26" s="31">
        <f t="shared" si="8"/>
        <v>41102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3">SUM(D26:M26)</f>
        <v>628382</v>
      </c>
      <c r="O26" s="43">
        <f t="shared" si="2"/>
        <v>122.46774507893198</v>
      </c>
      <c r="P26" s="9"/>
    </row>
    <row r="27" spans="1:16" ht="15">
      <c r="A27" s="12"/>
      <c r="B27" s="44">
        <v>572</v>
      </c>
      <c r="C27" s="20" t="s">
        <v>40</v>
      </c>
      <c r="D27" s="46">
        <v>467447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467447</v>
      </c>
      <c r="O27" s="47">
        <f t="shared" si="2"/>
        <v>91.10251412979926</v>
      </c>
      <c r="P27" s="9"/>
    </row>
    <row r="28" spans="1:16" ht="15">
      <c r="A28" s="12"/>
      <c r="B28" s="44">
        <v>573</v>
      </c>
      <c r="C28" s="20" t="s">
        <v>41</v>
      </c>
      <c r="D28" s="46">
        <v>23400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23400</v>
      </c>
      <c r="O28" s="47">
        <f t="shared" si="2"/>
        <v>4.5605145195868255</v>
      </c>
      <c r="P28" s="9"/>
    </row>
    <row r="29" spans="1:16" ht="15">
      <c r="A29" s="12"/>
      <c r="B29" s="44">
        <v>574</v>
      </c>
      <c r="C29" s="20" t="s">
        <v>42</v>
      </c>
      <c r="D29" s="46">
        <v>0</v>
      </c>
      <c r="E29" s="46">
        <v>41102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41102</v>
      </c>
      <c r="O29" s="47">
        <f t="shared" si="2"/>
        <v>8.01052426427597</v>
      </c>
      <c r="P29" s="9"/>
    </row>
    <row r="30" spans="1:16" ht="15">
      <c r="A30" s="12"/>
      <c r="B30" s="44">
        <v>579</v>
      </c>
      <c r="C30" s="20" t="s">
        <v>43</v>
      </c>
      <c r="D30" s="46">
        <v>96433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96433</v>
      </c>
      <c r="O30" s="47">
        <f t="shared" si="2"/>
        <v>18.794192165269926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1140043</v>
      </c>
      <c r="E31" s="31">
        <f t="shared" si="10"/>
        <v>1295686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1186074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3621803</v>
      </c>
      <c r="O31" s="43">
        <f t="shared" si="2"/>
        <v>705.8668875462873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1140043</v>
      </c>
      <c r="E32" s="46">
        <v>1295686</v>
      </c>
      <c r="F32" s="46">
        <v>0</v>
      </c>
      <c r="G32" s="46">
        <v>0</v>
      </c>
      <c r="H32" s="46">
        <v>0</v>
      </c>
      <c r="I32" s="46">
        <v>1186074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3621803</v>
      </c>
      <c r="O32" s="47">
        <f t="shared" si="2"/>
        <v>705.8668875462873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7426633</v>
      </c>
      <c r="E33" s="15">
        <f aca="true" t="shared" si="11" ref="E33:M33">SUM(E5,E10,E14,E20,E24,E26,E31)</f>
        <v>1897554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7425347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16749534</v>
      </c>
      <c r="O33" s="37">
        <f t="shared" si="2"/>
        <v>3264.380042876632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5131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895603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895603</v>
      </c>
      <c r="O5" s="32">
        <f aca="true" t="shared" si="2" ref="O5:O33">(N5/O$35)</f>
        <v>173.1972539160704</v>
      </c>
      <c r="P5" s="6"/>
    </row>
    <row r="6" spans="1:16" ht="15">
      <c r="A6" s="12"/>
      <c r="B6" s="44">
        <v>512</v>
      </c>
      <c r="C6" s="20" t="s">
        <v>19</v>
      </c>
      <c r="D6" s="46">
        <v>67271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67271</v>
      </c>
      <c r="O6" s="47">
        <f t="shared" si="2"/>
        <v>13.009282537226841</v>
      </c>
      <c r="P6" s="9"/>
    </row>
    <row r="7" spans="1:16" ht="15">
      <c r="A7" s="12"/>
      <c r="B7" s="44">
        <v>513</v>
      </c>
      <c r="C7" s="20" t="s">
        <v>20</v>
      </c>
      <c r="D7" s="46">
        <v>339325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339325</v>
      </c>
      <c r="O7" s="47">
        <f t="shared" si="2"/>
        <v>65.62076967704506</v>
      </c>
      <c r="P7" s="9"/>
    </row>
    <row r="8" spans="1:16" ht="15">
      <c r="A8" s="12"/>
      <c r="B8" s="44">
        <v>517</v>
      </c>
      <c r="C8" s="20" t="s">
        <v>21</v>
      </c>
      <c r="D8" s="46">
        <v>138618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138618</v>
      </c>
      <c r="O8" s="47">
        <f t="shared" si="2"/>
        <v>26.80680719396635</v>
      </c>
      <c r="P8" s="9"/>
    </row>
    <row r="9" spans="1:16" ht="15">
      <c r="A9" s="12"/>
      <c r="B9" s="44">
        <v>519</v>
      </c>
      <c r="C9" s="20" t="s">
        <v>22</v>
      </c>
      <c r="D9" s="46">
        <v>350389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350389</v>
      </c>
      <c r="O9" s="47">
        <f t="shared" si="2"/>
        <v>67.76039450783215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3215093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3215093</v>
      </c>
      <c r="O10" s="43">
        <f t="shared" si="2"/>
        <v>621.7545929220654</v>
      </c>
      <c r="P10" s="10"/>
    </row>
    <row r="11" spans="1:16" ht="15">
      <c r="A11" s="12"/>
      <c r="B11" s="44">
        <v>521</v>
      </c>
      <c r="C11" s="20" t="s">
        <v>24</v>
      </c>
      <c r="D11" s="46">
        <v>1772941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1772941</v>
      </c>
      <c r="O11" s="47">
        <f t="shared" si="2"/>
        <v>342.86230903113517</v>
      </c>
      <c r="P11" s="9"/>
    </row>
    <row r="12" spans="1:16" ht="15">
      <c r="A12" s="12"/>
      <c r="B12" s="44">
        <v>522</v>
      </c>
      <c r="C12" s="20" t="s">
        <v>25</v>
      </c>
      <c r="D12" s="46">
        <v>1002103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1002103</v>
      </c>
      <c r="O12" s="47">
        <f t="shared" si="2"/>
        <v>193.79288338812609</v>
      </c>
      <c r="P12" s="9"/>
    </row>
    <row r="13" spans="1:16" ht="15">
      <c r="A13" s="12"/>
      <c r="B13" s="44">
        <v>524</v>
      </c>
      <c r="C13" s="20" t="s">
        <v>26</v>
      </c>
      <c r="D13" s="46">
        <v>440049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440049</v>
      </c>
      <c r="O13" s="47">
        <f t="shared" si="2"/>
        <v>85.0994005028041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122092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6646944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6769036</v>
      </c>
      <c r="O14" s="43">
        <f t="shared" si="2"/>
        <v>1309.0380970798685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1777627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1777627</v>
      </c>
      <c r="O15" s="47">
        <f t="shared" si="2"/>
        <v>343.76851672790565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1721162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1721162</v>
      </c>
      <c r="O16" s="47">
        <f t="shared" si="2"/>
        <v>332.8489653838716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1768074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1768074</v>
      </c>
      <c r="O17" s="47">
        <f t="shared" si="2"/>
        <v>341.92109843357184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1380081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1380081</v>
      </c>
      <c r="O18" s="47">
        <f t="shared" si="2"/>
        <v>266.8886095532779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122092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122092</v>
      </c>
      <c r="O19" s="47">
        <f t="shared" si="2"/>
        <v>23.610906981241538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2568374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2568374</v>
      </c>
      <c r="O20" s="43">
        <f t="shared" si="2"/>
        <v>496.68806807193965</v>
      </c>
      <c r="P20" s="10"/>
    </row>
    <row r="21" spans="1:16" ht="15">
      <c r="A21" s="12"/>
      <c r="B21" s="44">
        <v>541</v>
      </c>
      <c r="C21" s="20" t="s">
        <v>34</v>
      </c>
      <c r="D21" s="46">
        <v>1019986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1019986</v>
      </c>
      <c r="O21" s="47">
        <f t="shared" si="2"/>
        <v>197.25120866370142</v>
      </c>
      <c r="P21" s="9"/>
    </row>
    <row r="22" spans="1:16" ht="15">
      <c r="A22" s="12"/>
      <c r="B22" s="44">
        <v>542</v>
      </c>
      <c r="C22" s="20" t="s">
        <v>35</v>
      </c>
      <c r="D22" s="46">
        <v>1401462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1401462</v>
      </c>
      <c r="O22" s="47">
        <f t="shared" si="2"/>
        <v>271.0233997292593</v>
      </c>
      <c r="P22" s="9"/>
    </row>
    <row r="23" spans="1:16" ht="15">
      <c r="A23" s="12"/>
      <c r="B23" s="44">
        <v>549</v>
      </c>
      <c r="C23" s="20" t="s">
        <v>36</v>
      </c>
      <c r="D23" s="46">
        <v>146926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146926</v>
      </c>
      <c r="O23" s="47">
        <f t="shared" si="2"/>
        <v>28.41345967897892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84593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84593</v>
      </c>
      <c r="O24" s="43">
        <f t="shared" si="2"/>
        <v>16.35911815896345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84593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84593</v>
      </c>
      <c r="O25" s="47">
        <f t="shared" si="2"/>
        <v>16.35911815896345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521524</v>
      </c>
      <c r="E26" s="31">
        <f t="shared" si="8"/>
        <v>65038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3">SUM(D26:M26)</f>
        <v>586562</v>
      </c>
      <c r="O26" s="43">
        <f t="shared" si="2"/>
        <v>113.43299168439374</v>
      </c>
      <c r="P26" s="9"/>
    </row>
    <row r="27" spans="1:16" ht="15">
      <c r="A27" s="12"/>
      <c r="B27" s="44">
        <v>572</v>
      </c>
      <c r="C27" s="20" t="s">
        <v>40</v>
      </c>
      <c r="D27" s="46">
        <v>495641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495641</v>
      </c>
      <c r="O27" s="47">
        <f t="shared" si="2"/>
        <v>95.85012570102495</v>
      </c>
      <c r="P27" s="9"/>
    </row>
    <row r="28" spans="1:16" ht="15">
      <c r="A28" s="12"/>
      <c r="B28" s="44">
        <v>573</v>
      </c>
      <c r="C28" s="20" t="s">
        <v>41</v>
      </c>
      <c r="D28" s="46">
        <v>25419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25419</v>
      </c>
      <c r="O28" s="47">
        <f t="shared" si="2"/>
        <v>4.915683620189519</v>
      </c>
      <c r="P28" s="9"/>
    </row>
    <row r="29" spans="1:16" ht="15">
      <c r="A29" s="12"/>
      <c r="B29" s="44">
        <v>574</v>
      </c>
      <c r="C29" s="20" t="s">
        <v>42</v>
      </c>
      <c r="D29" s="46">
        <v>0</v>
      </c>
      <c r="E29" s="46">
        <v>65038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65038</v>
      </c>
      <c r="O29" s="47">
        <f t="shared" si="2"/>
        <v>12.577451169986462</v>
      </c>
      <c r="P29" s="9"/>
    </row>
    <row r="30" spans="1:16" ht="15">
      <c r="A30" s="12"/>
      <c r="B30" s="44">
        <v>579</v>
      </c>
      <c r="C30" s="20" t="s">
        <v>43</v>
      </c>
      <c r="D30" s="46">
        <v>464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464</v>
      </c>
      <c r="O30" s="47">
        <f t="shared" si="2"/>
        <v>0.08973119319280604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1330734</v>
      </c>
      <c r="E31" s="31">
        <f t="shared" si="10"/>
        <v>936830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1336720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3604284</v>
      </c>
      <c r="O31" s="43">
        <f t="shared" si="2"/>
        <v>697.0187584606459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1330734</v>
      </c>
      <c r="E32" s="46">
        <v>936830</v>
      </c>
      <c r="F32" s="46">
        <v>0</v>
      </c>
      <c r="G32" s="46">
        <v>0</v>
      </c>
      <c r="H32" s="46">
        <v>0</v>
      </c>
      <c r="I32" s="46">
        <v>1336720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3604284</v>
      </c>
      <c r="O32" s="47">
        <f t="shared" si="2"/>
        <v>697.0187584606459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8531328</v>
      </c>
      <c r="E33" s="15">
        <f aca="true" t="shared" si="11" ref="E33:M33">SUM(E5,E10,E14,E20,E24,E26,E31)</f>
        <v>1208553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7983664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17723545</v>
      </c>
      <c r="O33" s="37">
        <f t="shared" si="2"/>
        <v>3427.488880293947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5171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788067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788067</v>
      </c>
      <c r="O5" s="32">
        <f aca="true" t="shared" si="2" ref="O5:O30">(N5/O$32)</f>
        <v>149.02931164901665</v>
      </c>
      <c r="P5" s="6"/>
    </row>
    <row r="6" spans="1:16" ht="15">
      <c r="A6" s="12"/>
      <c r="B6" s="44">
        <v>512</v>
      </c>
      <c r="C6" s="20" t="s">
        <v>19</v>
      </c>
      <c r="D6" s="46">
        <v>43060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43060</v>
      </c>
      <c r="O6" s="47">
        <f t="shared" si="2"/>
        <v>8.142965204236006</v>
      </c>
      <c r="P6" s="9"/>
    </row>
    <row r="7" spans="1:16" ht="15">
      <c r="A7" s="12"/>
      <c r="B7" s="44">
        <v>513</v>
      </c>
      <c r="C7" s="20" t="s">
        <v>20</v>
      </c>
      <c r="D7" s="46">
        <v>298170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298170</v>
      </c>
      <c r="O7" s="47">
        <f t="shared" si="2"/>
        <v>56.38615733736763</v>
      </c>
      <c r="P7" s="9"/>
    </row>
    <row r="8" spans="1:16" ht="15">
      <c r="A8" s="12"/>
      <c r="B8" s="44">
        <v>517</v>
      </c>
      <c r="C8" s="20" t="s">
        <v>21</v>
      </c>
      <c r="D8" s="46">
        <v>108620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108620</v>
      </c>
      <c r="O8" s="47">
        <f t="shared" si="2"/>
        <v>20.540847201210287</v>
      </c>
      <c r="P8" s="9"/>
    </row>
    <row r="9" spans="1:16" ht="15">
      <c r="A9" s="12"/>
      <c r="B9" s="44">
        <v>519</v>
      </c>
      <c r="C9" s="20" t="s">
        <v>22</v>
      </c>
      <c r="D9" s="46">
        <v>338217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338217</v>
      </c>
      <c r="O9" s="47">
        <f t="shared" si="2"/>
        <v>63.959341906202724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2787074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2787074</v>
      </c>
      <c r="O10" s="43">
        <f t="shared" si="2"/>
        <v>527.0563540090772</v>
      </c>
      <c r="P10" s="10"/>
    </row>
    <row r="11" spans="1:16" ht="15">
      <c r="A11" s="12"/>
      <c r="B11" s="44">
        <v>521</v>
      </c>
      <c r="C11" s="20" t="s">
        <v>24</v>
      </c>
      <c r="D11" s="46">
        <v>1850720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1850720</v>
      </c>
      <c r="O11" s="47">
        <f t="shared" si="2"/>
        <v>349.98487140695914</v>
      </c>
      <c r="P11" s="9"/>
    </row>
    <row r="12" spans="1:16" ht="15">
      <c r="A12" s="12"/>
      <c r="B12" s="44">
        <v>522</v>
      </c>
      <c r="C12" s="20" t="s">
        <v>25</v>
      </c>
      <c r="D12" s="46">
        <v>604945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604945</v>
      </c>
      <c r="O12" s="47">
        <f t="shared" si="2"/>
        <v>114.39958396369137</v>
      </c>
      <c r="P12" s="9"/>
    </row>
    <row r="13" spans="1:16" ht="15">
      <c r="A13" s="12"/>
      <c r="B13" s="44">
        <v>524</v>
      </c>
      <c r="C13" s="20" t="s">
        <v>26</v>
      </c>
      <c r="D13" s="46">
        <v>331409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331409</v>
      </c>
      <c r="O13" s="47">
        <f t="shared" si="2"/>
        <v>62.671898638426626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118836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6131354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6250190</v>
      </c>
      <c r="O14" s="43">
        <f t="shared" si="2"/>
        <v>1181.9572617246597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1561836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1561836</v>
      </c>
      <c r="O15" s="47">
        <f t="shared" si="2"/>
        <v>295.3547655068079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1630909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1630909</v>
      </c>
      <c r="O16" s="47">
        <f t="shared" si="2"/>
        <v>308.4169818456883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1628396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1628396</v>
      </c>
      <c r="O17" s="47">
        <f t="shared" si="2"/>
        <v>307.9417549167927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1310213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1310213</v>
      </c>
      <c r="O18" s="47">
        <f t="shared" si="2"/>
        <v>247.77099092284416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118836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118836</v>
      </c>
      <c r="O19" s="47">
        <f t="shared" si="2"/>
        <v>22.472768532526477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1677845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1677845</v>
      </c>
      <c r="O20" s="43">
        <f t="shared" si="2"/>
        <v>317.2929273827534</v>
      </c>
      <c r="P20" s="10"/>
    </row>
    <row r="21" spans="1:16" ht="15">
      <c r="A21" s="12"/>
      <c r="B21" s="44">
        <v>541</v>
      </c>
      <c r="C21" s="20" t="s">
        <v>34</v>
      </c>
      <c r="D21" s="46">
        <v>973867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973867</v>
      </c>
      <c r="O21" s="47">
        <f t="shared" si="2"/>
        <v>184.16546898638427</v>
      </c>
      <c r="P21" s="9"/>
    </row>
    <row r="22" spans="1:16" ht="15">
      <c r="A22" s="12"/>
      <c r="B22" s="44">
        <v>542</v>
      </c>
      <c r="C22" s="20" t="s">
        <v>35</v>
      </c>
      <c r="D22" s="46">
        <v>577177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577177</v>
      </c>
      <c r="O22" s="47">
        <f t="shared" si="2"/>
        <v>109.14844931921331</v>
      </c>
      <c r="P22" s="9"/>
    </row>
    <row r="23" spans="1:16" ht="15">
      <c r="A23" s="12"/>
      <c r="B23" s="44">
        <v>549</v>
      </c>
      <c r="C23" s="20" t="s">
        <v>36</v>
      </c>
      <c r="D23" s="46">
        <v>126801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126801</v>
      </c>
      <c r="O23" s="47">
        <f t="shared" si="2"/>
        <v>23.979009077155826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SUM(D25:D27)</f>
        <v>755771</v>
      </c>
      <c r="E24" s="31">
        <f t="shared" si="6"/>
        <v>58929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814700</v>
      </c>
      <c r="O24" s="43">
        <f t="shared" si="2"/>
        <v>154.06580937972768</v>
      </c>
      <c r="P24" s="9"/>
    </row>
    <row r="25" spans="1:16" ht="15">
      <c r="A25" s="12"/>
      <c r="B25" s="44">
        <v>572</v>
      </c>
      <c r="C25" s="20" t="s">
        <v>40</v>
      </c>
      <c r="D25" s="46">
        <v>725615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725615</v>
      </c>
      <c r="O25" s="47">
        <f t="shared" si="2"/>
        <v>137.21917549167927</v>
      </c>
      <c r="P25" s="9"/>
    </row>
    <row r="26" spans="1:16" ht="15">
      <c r="A26" s="12"/>
      <c r="B26" s="44">
        <v>573</v>
      </c>
      <c r="C26" s="20" t="s">
        <v>41</v>
      </c>
      <c r="D26" s="46">
        <v>30156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30156</v>
      </c>
      <c r="O26" s="47">
        <f t="shared" si="2"/>
        <v>5.702723146747353</v>
      </c>
      <c r="P26" s="9"/>
    </row>
    <row r="27" spans="1:16" ht="15">
      <c r="A27" s="12"/>
      <c r="B27" s="44">
        <v>574</v>
      </c>
      <c r="C27" s="20" t="s">
        <v>42</v>
      </c>
      <c r="D27" s="46">
        <v>0</v>
      </c>
      <c r="E27" s="46">
        <v>58929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58929</v>
      </c>
      <c r="O27" s="47">
        <f t="shared" si="2"/>
        <v>11.14391074130106</v>
      </c>
      <c r="P27" s="9"/>
    </row>
    <row r="28" spans="1:16" ht="15.75">
      <c r="A28" s="28" t="s">
        <v>45</v>
      </c>
      <c r="B28" s="29"/>
      <c r="C28" s="30"/>
      <c r="D28" s="31">
        <f aca="true" t="shared" si="7" ref="D28:M28">SUM(D29:D29)</f>
        <v>1334505</v>
      </c>
      <c r="E28" s="31">
        <f t="shared" si="7"/>
        <v>650000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1000403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2984908</v>
      </c>
      <c r="O28" s="43">
        <f t="shared" si="2"/>
        <v>564.4682299546142</v>
      </c>
      <c r="P28" s="9"/>
    </row>
    <row r="29" spans="1:16" ht="15.75" thickBot="1">
      <c r="A29" s="12"/>
      <c r="B29" s="44">
        <v>581</v>
      </c>
      <c r="C29" s="20" t="s">
        <v>44</v>
      </c>
      <c r="D29" s="46">
        <v>1334505</v>
      </c>
      <c r="E29" s="46">
        <v>650000</v>
      </c>
      <c r="F29" s="46">
        <v>0</v>
      </c>
      <c r="G29" s="46">
        <v>0</v>
      </c>
      <c r="H29" s="46">
        <v>0</v>
      </c>
      <c r="I29" s="46">
        <v>1000403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2984908</v>
      </c>
      <c r="O29" s="47">
        <f t="shared" si="2"/>
        <v>564.4682299546142</v>
      </c>
      <c r="P29" s="9"/>
    </row>
    <row r="30" spans="1:119" ht="16.5" thickBot="1">
      <c r="A30" s="14" t="s">
        <v>10</v>
      </c>
      <c r="B30" s="23"/>
      <c r="C30" s="22"/>
      <c r="D30" s="15">
        <f>SUM(D5,D10,D14,D20,D24,D28)</f>
        <v>7343262</v>
      </c>
      <c r="E30" s="15">
        <f aca="true" t="shared" si="8" ref="E30:M30">SUM(E5,E10,E14,E20,E24,E28)</f>
        <v>827765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7131757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15302784</v>
      </c>
      <c r="O30" s="37">
        <f t="shared" si="2"/>
        <v>2893.869894099849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71</v>
      </c>
      <c r="M32" s="93"/>
      <c r="N32" s="93"/>
      <c r="O32" s="41">
        <v>5288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3393406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3393406</v>
      </c>
      <c r="O5" s="32">
        <f aca="true" t="shared" si="2" ref="O5:O32">(N5/O$34)</f>
        <v>600.2840969396781</v>
      </c>
      <c r="P5" s="6"/>
    </row>
    <row r="6" spans="1:16" ht="15">
      <c r="A6" s="12"/>
      <c r="B6" s="44">
        <v>512</v>
      </c>
      <c r="C6" s="20" t="s">
        <v>19</v>
      </c>
      <c r="D6" s="46">
        <v>126770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126770</v>
      </c>
      <c r="O6" s="47">
        <f t="shared" si="2"/>
        <v>22.425260923403503</v>
      </c>
      <c r="P6" s="9"/>
    </row>
    <row r="7" spans="1:16" ht="15">
      <c r="A7" s="12"/>
      <c r="B7" s="44">
        <v>513</v>
      </c>
      <c r="C7" s="20" t="s">
        <v>20</v>
      </c>
      <c r="D7" s="46">
        <v>1700255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1700255</v>
      </c>
      <c r="O7" s="47">
        <f t="shared" si="2"/>
        <v>300.77038740491776</v>
      </c>
      <c r="P7" s="9"/>
    </row>
    <row r="8" spans="1:16" ht="15">
      <c r="A8" s="12"/>
      <c r="B8" s="44">
        <v>515</v>
      </c>
      <c r="C8" s="20" t="s">
        <v>61</v>
      </c>
      <c r="D8" s="46">
        <v>266136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266136</v>
      </c>
      <c r="O8" s="47">
        <f t="shared" si="2"/>
        <v>47.078719264107555</v>
      </c>
      <c r="P8" s="9"/>
    </row>
    <row r="9" spans="1:16" ht="15">
      <c r="A9" s="12"/>
      <c r="B9" s="44">
        <v>516</v>
      </c>
      <c r="C9" s="20" t="s">
        <v>80</v>
      </c>
      <c r="D9" s="46">
        <v>626845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626845</v>
      </c>
      <c r="O9" s="47">
        <f t="shared" si="2"/>
        <v>110.88713957190872</v>
      </c>
      <c r="P9" s="9"/>
    </row>
    <row r="10" spans="1:16" ht="15">
      <c r="A10" s="12"/>
      <c r="B10" s="44">
        <v>519</v>
      </c>
      <c r="C10" s="20" t="s">
        <v>62</v>
      </c>
      <c r="D10" s="46">
        <v>673400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673400</v>
      </c>
      <c r="O10" s="47">
        <f t="shared" si="2"/>
        <v>119.12258977534053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3733007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3733007</v>
      </c>
      <c r="O11" s="43">
        <f t="shared" si="2"/>
        <v>660.3585706704405</v>
      </c>
      <c r="P11" s="10"/>
    </row>
    <row r="12" spans="1:16" ht="15">
      <c r="A12" s="12"/>
      <c r="B12" s="44">
        <v>521</v>
      </c>
      <c r="C12" s="20" t="s">
        <v>24</v>
      </c>
      <c r="D12" s="46">
        <v>2513767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2513767</v>
      </c>
      <c r="O12" s="47">
        <f t="shared" si="2"/>
        <v>444.67840084910665</v>
      </c>
      <c r="P12" s="9"/>
    </row>
    <row r="13" spans="1:16" ht="15">
      <c r="A13" s="12"/>
      <c r="B13" s="44">
        <v>522</v>
      </c>
      <c r="C13" s="20" t="s">
        <v>25</v>
      </c>
      <c r="D13" s="46">
        <v>1219240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1219240</v>
      </c>
      <c r="O13" s="47">
        <f t="shared" si="2"/>
        <v>215.6801698213338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35845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7241087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7276932</v>
      </c>
      <c r="O14" s="43">
        <f t="shared" si="2"/>
        <v>1287.2690606757474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1094182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1094182</v>
      </c>
      <c r="O15" s="47">
        <f t="shared" si="2"/>
        <v>193.557756943216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2349718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2349718</v>
      </c>
      <c r="O16" s="47">
        <f t="shared" si="2"/>
        <v>415.65858836016275</v>
      </c>
      <c r="P16" s="9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1697431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1697431</v>
      </c>
      <c r="O17" s="47">
        <f t="shared" si="2"/>
        <v>300.27082964797455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2099756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2099756</v>
      </c>
      <c r="O18" s="47">
        <f t="shared" si="2"/>
        <v>371.441004776225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35845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35845</v>
      </c>
      <c r="O19" s="47">
        <f t="shared" si="2"/>
        <v>6.340880948169114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1866903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1866903</v>
      </c>
      <c r="O20" s="43">
        <f t="shared" si="2"/>
        <v>330.24995577569433</v>
      </c>
      <c r="P20" s="10"/>
    </row>
    <row r="21" spans="1:16" ht="15">
      <c r="A21" s="12"/>
      <c r="B21" s="44">
        <v>541</v>
      </c>
      <c r="C21" s="20" t="s">
        <v>64</v>
      </c>
      <c r="D21" s="46">
        <v>759616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759616</v>
      </c>
      <c r="O21" s="47">
        <f t="shared" si="2"/>
        <v>134.37396072881657</v>
      </c>
      <c r="P21" s="9"/>
    </row>
    <row r="22" spans="1:16" ht="15">
      <c r="A22" s="12"/>
      <c r="B22" s="44">
        <v>542</v>
      </c>
      <c r="C22" s="20" t="s">
        <v>35</v>
      </c>
      <c r="D22" s="46">
        <v>823054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823054</v>
      </c>
      <c r="O22" s="47">
        <f t="shared" si="2"/>
        <v>145.59596674332212</v>
      </c>
      <c r="P22" s="9"/>
    </row>
    <row r="23" spans="1:16" ht="15">
      <c r="A23" s="12"/>
      <c r="B23" s="44">
        <v>549</v>
      </c>
      <c r="C23" s="20" t="s">
        <v>65</v>
      </c>
      <c r="D23" s="46">
        <v>284233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284233</v>
      </c>
      <c r="O23" s="47">
        <f t="shared" si="2"/>
        <v>50.28002830355563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SUM(D25:D27)</f>
        <v>978503</v>
      </c>
      <c r="E24" s="31">
        <f t="shared" si="6"/>
        <v>120261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1098764</v>
      </c>
      <c r="O24" s="43">
        <f t="shared" si="2"/>
        <v>194.36830001768973</v>
      </c>
      <c r="P24" s="9"/>
    </row>
    <row r="25" spans="1:16" ht="15">
      <c r="A25" s="12"/>
      <c r="B25" s="44">
        <v>572</v>
      </c>
      <c r="C25" s="20" t="s">
        <v>66</v>
      </c>
      <c r="D25" s="46">
        <v>380392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380392</v>
      </c>
      <c r="O25" s="47">
        <f t="shared" si="2"/>
        <v>67.29028834247302</v>
      </c>
      <c r="P25" s="9"/>
    </row>
    <row r="26" spans="1:16" ht="15">
      <c r="A26" s="12"/>
      <c r="B26" s="44">
        <v>574</v>
      </c>
      <c r="C26" s="20" t="s">
        <v>42</v>
      </c>
      <c r="D26" s="46">
        <v>0</v>
      </c>
      <c r="E26" s="46">
        <v>120261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120261</v>
      </c>
      <c r="O26" s="47">
        <f t="shared" si="2"/>
        <v>21.273836900760656</v>
      </c>
      <c r="P26" s="9"/>
    </row>
    <row r="27" spans="1:16" ht="15">
      <c r="A27" s="12"/>
      <c r="B27" s="44">
        <v>579</v>
      </c>
      <c r="C27" s="20" t="s">
        <v>43</v>
      </c>
      <c r="D27" s="46">
        <v>598111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598111</v>
      </c>
      <c r="O27" s="47">
        <f t="shared" si="2"/>
        <v>105.80417477445604</v>
      </c>
      <c r="P27" s="9"/>
    </row>
    <row r="28" spans="1:16" ht="15.75">
      <c r="A28" s="28" t="s">
        <v>67</v>
      </c>
      <c r="B28" s="29"/>
      <c r="C28" s="30"/>
      <c r="D28" s="31">
        <f aca="true" t="shared" si="7" ref="D28:M28">SUM(D29:D31)</f>
        <v>1062876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1062876</v>
      </c>
      <c r="O28" s="43">
        <f t="shared" si="2"/>
        <v>188.01981248894393</v>
      </c>
      <c r="P28" s="9"/>
    </row>
    <row r="29" spans="1:16" ht="15">
      <c r="A29" s="12"/>
      <c r="B29" s="44">
        <v>581</v>
      </c>
      <c r="C29" s="20" t="s">
        <v>68</v>
      </c>
      <c r="D29" s="46">
        <v>948211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948211</v>
      </c>
      <c r="O29" s="47">
        <f t="shared" si="2"/>
        <v>167.73589244648858</v>
      </c>
      <c r="P29" s="9"/>
    </row>
    <row r="30" spans="1:16" ht="15">
      <c r="A30" s="12"/>
      <c r="B30" s="44">
        <v>590</v>
      </c>
      <c r="C30" s="20" t="s">
        <v>82</v>
      </c>
      <c r="D30" s="46">
        <v>3445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3445</v>
      </c>
      <c r="O30" s="47">
        <f t="shared" si="2"/>
        <v>0.6094109322483637</v>
      </c>
      <c r="P30" s="9"/>
    </row>
    <row r="31" spans="1:16" ht="15.75" thickBot="1">
      <c r="A31" s="12"/>
      <c r="B31" s="44">
        <v>591</v>
      </c>
      <c r="C31" s="20" t="s">
        <v>83</v>
      </c>
      <c r="D31" s="46">
        <v>111220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111220</v>
      </c>
      <c r="O31" s="47">
        <f t="shared" si="2"/>
        <v>19.67450911020697</v>
      </c>
      <c r="P31" s="9"/>
    </row>
    <row r="32" spans="1:119" ht="16.5" thickBot="1">
      <c r="A32" s="14" t="s">
        <v>10</v>
      </c>
      <c r="B32" s="23"/>
      <c r="C32" s="22"/>
      <c r="D32" s="15">
        <f>SUM(D5,D11,D14,D20,D24,D28)</f>
        <v>11034695</v>
      </c>
      <c r="E32" s="15">
        <f aca="true" t="shared" si="8" ref="E32:M32">SUM(E5,E11,E14,E20,E24,E28)</f>
        <v>156106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7241087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18431888</v>
      </c>
      <c r="O32" s="37">
        <f t="shared" si="2"/>
        <v>3260.549796568194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5653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2369868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2369868</v>
      </c>
      <c r="O5" s="32">
        <f aca="true" t="shared" si="2" ref="O5:O31">(N5/O$33)</f>
        <v>421.0104814354237</v>
      </c>
      <c r="P5" s="6"/>
    </row>
    <row r="6" spans="1:16" ht="15">
      <c r="A6" s="12"/>
      <c r="B6" s="44">
        <v>512</v>
      </c>
      <c r="C6" s="20" t="s">
        <v>19</v>
      </c>
      <c r="D6" s="46">
        <v>178969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178969</v>
      </c>
      <c r="O6" s="47">
        <f t="shared" si="2"/>
        <v>31.79410197193107</v>
      </c>
      <c r="P6" s="9"/>
    </row>
    <row r="7" spans="1:16" ht="15">
      <c r="A7" s="12"/>
      <c r="B7" s="44">
        <v>513</v>
      </c>
      <c r="C7" s="20" t="s">
        <v>20</v>
      </c>
      <c r="D7" s="46">
        <v>854882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854882</v>
      </c>
      <c r="O7" s="47">
        <f t="shared" si="2"/>
        <v>151.87102504885414</v>
      </c>
      <c r="P7" s="9"/>
    </row>
    <row r="8" spans="1:16" ht="15">
      <c r="A8" s="12"/>
      <c r="B8" s="44">
        <v>515</v>
      </c>
      <c r="C8" s="20" t="s">
        <v>61</v>
      </c>
      <c r="D8" s="46">
        <v>225454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225454</v>
      </c>
      <c r="O8" s="47">
        <f t="shared" si="2"/>
        <v>40.05222952567063</v>
      </c>
      <c r="P8" s="9"/>
    </row>
    <row r="9" spans="1:16" ht="15">
      <c r="A9" s="12"/>
      <c r="B9" s="44">
        <v>516</v>
      </c>
      <c r="C9" s="20" t="s">
        <v>80</v>
      </c>
      <c r="D9" s="46">
        <v>548944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548944</v>
      </c>
      <c r="O9" s="47">
        <f t="shared" si="2"/>
        <v>97.5206963936756</v>
      </c>
      <c r="P9" s="9"/>
    </row>
    <row r="10" spans="1:16" ht="15">
      <c r="A10" s="12"/>
      <c r="B10" s="44">
        <v>519</v>
      </c>
      <c r="C10" s="20" t="s">
        <v>62</v>
      </c>
      <c r="D10" s="46">
        <v>561619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561619</v>
      </c>
      <c r="O10" s="47">
        <f t="shared" si="2"/>
        <v>99.77242849529223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3275757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3275757</v>
      </c>
      <c r="O11" s="43">
        <f t="shared" si="2"/>
        <v>581.9429738852372</v>
      </c>
      <c r="P11" s="10"/>
    </row>
    <row r="12" spans="1:16" ht="15">
      <c r="A12" s="12"/>
      <c r="B12" s="44">
        <v>521</v>
      </c>
      <c r="C12" s="20" t="s">
        <v>24</v>
      </c>
      <c r="D12" s="46">
        <v>2135162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2135162</v>
      </c>
      <c r="O12" s="47">
        <f t="shared" si="2"/>
        <v>379.3146207141588</v>
      </c>
      <c r="P12" s="9"/>
    </row>
    <row r="13" spans="1:16" ht="15">
      <c r="A13" s="12"/>
      <c r="B13" s="44">
        <v>522</v>
      </c>
      <c r="C13" s="20" t="s">
        <v>25</v>
      </c>
      <c r="D13" s="46">
        <v>1140595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1140595</v>
      </c>
      <c r="O13" s="47">
        <f t="shared" si="2"/>
        <v>202.62835317107834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40160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7555079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7595239</v>
      </c>
      <c r="O14" s="43">
        <f t="shared" si="2"/>
        <v>1349.3052051874222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999445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999445</v>
      </c>
      <c r="O15" s="47">
        <f t="shared" si="2"/>
        <v>177.55285130573813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2385184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2385184</v>
      </c>
      <c r="O16" s="47">
        <f t="shared" si="2"/>
        <v>423.7313910108367</v>
      </c>
      <c r="P16" s="9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1893741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1893741</v>
      </c>
      <c r="O17" s="47">
        <f t="shared" si="2"/>
        <v>336.42583052051873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2276709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2276709</v>
      </c>
      <c r="O18" s="47">
        <f t="shared" si="2"/>
        <v>404.46065020429916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40160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40160</v>
      </c>
      <c r="O19" s="47">
        <f t="shared" si="2"/>
        <v>7.13448214602949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1954089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1954089</v>
      </c>
      <c r="O20" s="43">
        <f t="shared" si="2"/>
        <v>347.14674009593176</v>
      </c>
      <c r="P20" s="10"/>
    </row>
    <row r="21" spans="1:16" ht="15">
      <c r="A21" s="12"/>
      <c r="B21" s="44">
        <v>541</v>
      </c>
      <c r="C21" s="20" t="s">
        <v>64</v>
      </c>
      <c r="D21" s="46">
        <v>936746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936746</v>
      </c>
      <c r="O21" s="47">
        <f t="shared" si="2"/>
        <v>166.41428317640788</v>
      </c>
      <c r="P21" s="9"/>
    </row>
    <row r="22" spans="1:16" ht="15">
      <c r="A22" s="12"/>
      <c r="B22" s="44">
        <v>542</v>
      </c>
      <c r="C22" s="20" t="s">
        <v>35</v>
      </c>
      <c r="D22" s="46">
        <v>734327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734327</v>
      </c>
      <c r="O22" s="47">
        <f t="shared" si="2"/>
        <v>130.45425475217624</v>
      </c>
      <c r="P22" s="9"/>
    </row>
    <row r="23" spans="1:16" ht="15">
      <c r="A23" s="12"/>
      <c r="B23" s="44">
        <v>549</v>
      </c>
      <c r="C23" s="20" t="s">
        <v>65</v>
      </c>
      <c r="D23" s="46">
        <v>283016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283016</v>
      </c>
      <c r="O23" s="47">
        <f t="shared" si="2"/>
        <v>50.278202167347665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SUM(D25:D27)</f>
        <v>702877</v>
      </c>
      <c r="E24" s="31">
        <f t="shared" si="6"/>
        <v>54577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757454</v>
      </c>
      <c r="O24" s="43">
        <f t="shared" si="2"/>
        <v>134.56279978681826</v>
      </c>
      <c r="P24" s="9"/>
    </row>
    <row r="25" spans="1:16" ht="15">
      <c r="A25" s="12"/>
      <c r="B25" s="44">
        <v>572</v>
      </c>
      <c r="C25" s="20" t="s">
        <v>66</v>
      </c>
      <c r="D25" s="46">
        <v>320928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320928</v>
      </c>
      <c r="O25" s="47">
        <f t="shared" si="2"/>
        <v>57.013323858589445</v>
      </c>
      <c r="P25" s="9"/>
    </row>
    <row r="26" spans="1:16" ht="15">
      <c r="A26" s="12"/>
      <c r="B26" s="44">
        <v>574</v>
      </c>
      <c r="C26" s="20" t="s">
        <v>42</v>
      </c>
      <c r="D26" s="46">
        <v>0</v>
      </c>
      <c r="E26" s="46">
        <v>54577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54577</v>
      </c>
      <c r="O26" s="47">
        <f t="shared" si="2"/>
        <v>9.695683069817019</v>
      </c>
      <c r="P26" s="9"/>
    </row>
    <row r="27" spans="1:16" ht="15">
      <c r="A27" s="12"/>
      <c r="B27" s="44">
        <v>579</v>
      </c>
      <c r="C27" s="20" t="s">
        <v>43</v>
      </c>
      <c r="D27" s="46">
        <v>381949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381949</v>
      </c>
      <c r="O27" s="47">
        <f t="shared" si="2"/>
        <v>67.8537928584118</v>
      </c>
      <c r="P27" s="9"/>
    </row>
    <row r="28" spans="1:16" ht="15.75">
      <c r="A28" s="28" t="s">
        <v>67</v>
      </c>
      <c r="B28" s="29"/>
      <c r="C28" s="30"/>
      <c r="D28" s="31">
        <f aca="true" t="shared" si="7" ref="D28:M28">SUM(D29:D30)</f>
        <v>2256233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2256233</v>
      </c>
      <c r="O28" s="43">
        <f t="shared" si="2"/>
        <v>400.82305915793216</v>
      </c>
      <c r="P28" s="9"/>
    </row>
    <row r="29" spans="1:16" ht="15">
      <c r="A29" s="12"/>
      <c r="B29" s="44">
        <v>581</v>
      </c>
      <c r="C29" s="20" t="s">
        <v>68</v>
      </c>
      <c r="D29" s="46">
        <v>2046353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2046353</v>
      </c>
      <c r="O29" s="47">
        <f t="shared" si="2"/>
        <v>363.53757328122225</v>
      </c>
      <c r="P29" s="9"/>
    </row>
    <row r="30" spans="1:16" ht="15.75" thickBot="1">
      <c r="A30" s="12"/>
      <c r="B30" s="44">
        <v>590</v>
      </c>
      <c r="C30" s="20" t="s">
        <v>82</v>
      </c>
      <c r="D30" s="46">
        <v>209880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209880</v>
      </c>
      <c r="O30" s="47">
        <f t="shared" si="2"/>
        <v>37.28548587670989</v>
      </c>
      <c r="P30" s="9"/>
    </row>
    <row r="31" spans="1:119" ht="16.5" thickBot="1">
      <c r="A31" s="14" t="s">
        <v>10</v>
      </c>
      <c r="B31" s="23"/>
      <c r="C31" s="22"/>
      <c r="D31" s="15">
        <f>SUM(D5,D11,D14,D20,D24,D28)</f>
        <v>10558824</v>
      </c>
      <c r="E31" s="15">
        <f aca="true" t="shared" si="8" ref="E31:M31">SUM(E5,E11,E14,E20,E24,E28)</f>
        <v>94737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7555079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18208640</v>
      </c>
      <c r="O31" s="37">
        <f t="shared" si="2"/>
        <v>3234.7912595487655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5629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2541136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4">SUM(D5:M5)</f>
        <v>2541136</v>
      </c>
      <c r="O5" s="32">
        <f aca="true" t="shared" si="2" ref="O5:O34">(N5/O$36)</f>
        <v>463.62634555738003</v>
      </c>
      <c r="P5" s="6"/>
    </row>
    <row r="6" spans="1:16" ht="15">
      <c r="A6" s="12"/>
      <c r="B6" s="44">
        <v>511</v>
      </c>
      <c r="C6" s="20" t="s">
        <v>79</v>
      </c>
      <c r="D6" s="46">
        <v>1980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1980</v>
      </c>
      <c r="O6" s="47">
        <f t="shared" si="2"/>
        <v>0.361247947454844</v>
      </c>
      <c r="P6" s="9"/>
    </row>
    <row r="7" spans="1:16" ht="15">
      <c r="A7" s="12"/>
      <c r="B7" s="44">
        <v>512</v>
      </c>
      <c r="C7" s="20" t="s">
        <v>19</v>
      </c>
      <c r="D7" s="46">
        <v>98180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98180</v>
      </c>
      <c r="O7" s="47">
        <f t="shared" si="2"/>
        <v>17.912789636927567</v>
      </c>
      <c r="P7" s="9"/>
    </row>
    <row r="8" spans="1:16" ht="15">
      <c r="A8" s="12"/>
      <c r="B8" s="44">
        <v>513</v>
      </c>
      <c r="C8" s="20" t="s">
        <v>20</v>
      </c>
      <c r="D8" s="46">
        <v>1395295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1395295</v>
      </c>
      <c r="O8" s="47">
        <f t="shared" si="2"/>
        <v>254.56942163838715</v>
      </c>
      <c r="P8" s="9"/>
    </row>
    <row r="9" spans="1:16" ht="15">
      <c r="A9" s="12"/>
      <c r="B9" s="44">
        <v>515</v>
      </c>
      <c r="C9" s="20" t="s">
        <v>61</v>
      </c>
      <c r="D9" s="46">
        <v>205295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205295</v>
      </c>
      <c r="O9" s="47">
        <f t="shared" si="2"/>
        <v>37.4557562488597</v>
      </c>
      <c r="P9" s="9"/>
    </row>
    <row r="10" spans="1:16" ht="15">
      <c r="A10" s="12"/>
      <c r="B10" s="44">
        <v>516</v>
      </c>
      <c r="C10" s="20" t="s">
        <v>80</v>
      </c>
      <c r="D10" s="46">
        <v>361894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361894</v>
      </c>
      <c r="O10" s="47">
        <f t="shared" si="2"/>
        <v>66.02700237182995</v>
      </c>
      <c r="P10" s="9"/>
    </row>
    <row r="11" spans="1:16" ht="15">
      <c r="A11" s="12"/>
      <c r="B11" s="44">
        <v>519</v>
      </c>
      <c r="C11" s="20" t="s">
        <v>62</v>
      </c>
      <c r="D11" s="46">
        <v>478492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478492</v>
      </c>
      <c r="O11" s="47">
        <f t="shared" si="2"/>
        <v>87.30012771392082</v>
      </c>
      <c r="P11" s="9"/>
    </row>
    <row r="12" spans="1:16" ht="15.75">
      <c r="A12" s="28" t="s">
        <v>23</v>
      </c>
      <c r="B12" s="29"/>
      <c r="C12" s="30"/>
      <c r="D12" s="31">
        <f aca="true" t="shared" si="3" ref="D12:M12">SUM(D13:D14)</f>
        <v>3010653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3010653</v>
      </c>
      <c r="O12" s="43">
        <f t="shared" si="2"/>
        <v>549.2889983579639</v>
      </c>
      <c r="P12" s="10"/>
    </row>
    <row r="13" spans="1:16" ht="15">
      <c r="A13" s="12"/>
      <c r="B13" s="44">
        <v>521</v>
      </c>
      <c r="C13" s="20" t="s">
        <v>24</v>
      </c>
      <c r="D13" s="46">
        <v>1963942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1963942</v>
      </c>
      <c r="O13" s="47">
        <f t="shared" si="2"/>
        <v>358.3181901112936</v>
      </c>
      <c r="P13" s="9"/>
    </row>
    <row r="14" spans="1:16" ht="15">
      <c r="A14" s="12"/>
      <c r="B14" s="44">
        <v>522</v>
      </c>
      <c r="C14" s="20" t="s">
        <v>25</v>
      </c>
      <c r="D14" s="46">
        <v>1046711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1046711</v>
      </c>
      <c r="O14" s="47">
        <f t="shared" si="2"/>
        <v>190.97080824667032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0</v>
      </c>
      <c r="E15" s="31">
        <f t="shared" si="4"/>
        <v>41015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7370084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7411099</v>
      </c>
      <c r="O15" s="43">
        <f t="shared" si="2"/>
        <v>1352.1435869366903</v>
      </c>
      <c r="P15" s="10"/>
    </row>
    <row r="16" spans="1:16" ht="15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1096676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1096676</v>
      </c>
      <c r="O16" s="47">
        <f t="shared" si="2"/>
        <v>200.0868454661558</v>
      </c>
      <c r="P16" s="9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2452194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2452194</v>
      </c>
      <c r="O17" s="47">
        <f t="shared" si="2"/>
        <v>447.3990147783251</v>
      </c>
      <c r="P17" s="9"/>
    </row>
    <row r="18" spans="1:16" ht="15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1715184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1715184</v>
      </c>
      <c r="O18" s="47">
        <f t="shared" si="2"/>
        <v>312.9326765188834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2106030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2106030</v>
      </c>
      <c r="O19" s="47">
        <f t="shared" si="2"/>
        <v>384.24192665571974</v>
      </c>
      <c r="P19" s="9"/>
    </row>
    <row r="20" spans="1:16" ht="15">
      <c r="A20" s="12"/>
      <c r="B20" s="44">
        <v>539</v>
      </c>
      <c r="C20" s="20" t="s">
        <v>32</v>
      </c>
      <c r="D20" s="46">
        <v>0</v>
      </c>
      <c r="E20" s="46">
        <v>41015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41015</v>
      </c>
      <c r="O20" s="47">
        <f t="shared" si="2"/>
        <v>7.483123517606276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SUM(D22:D24)</f>
        <v>1997128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1997128</v>
      </c>
      <c r="O21" s="43">
        <f t="shared" si="2"/>
        <v>364.3729246487867</v>
      </c>
      <c r="P21" s="10"/>
    </row>
    <row r="22" spans="1:16" ht="15">
      <c r="A22" s="12"/>
      <c r="B22" s="44">
        <v>541</v>
      </c>
      <c r="C22" s="20" t="s">
        <v>64</v>
      </c>
      <c r="D22" s="46">
        <v>754120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754120</v>
      </c>
      <c r="O22" s="47">
        <f t="shared" si="2"/>
        <v>137.58803138113484</v>
      </c>
      <c r="P22" s="9"/>
    </row>
    <row r="23" spans="1:16" ht="15">
      <c r="A23" s="12"/>
      <c r="B23" s="44">
        <v>542</v>
      </c>
      <c r="C23" s="20" t="s">
        <v>35</v>
      </c>
      <c r="D23" s="46">
        <v>1026150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1026150</v>
      </c>
      <c r="O23" s="47">
        <f t="shared" si="2"/>
        <v>187.21948549534756</v>
      </c>
      <c r="P23" s="9"/>
    </row>
    <row r="24" spans="1:16" ht="15">
      <c r="A24" s="12"/>
      <c r="B24" s="44">
        <v>549</v>
      </c>
      <c r="C24" s="20" t="s">
        <v>65</v>
      </c>
      <c r="D24" s="46">
        <v>216858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216858</v>
      </c>
      <c r="O24" s="47">
        <f t="shared" si="2"/>
        <v>39.565407772304326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SUM(D26:D29)</f>
        <v>693629</v>
      </c>
      <c r="E25" s="31">
        <f t="shared" si="6"/>
        <v>31965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725594</v>
      </c>
      <c r="O25" s="43">
        <f t="shared" si="2"/>
        <v>132.38350665936872</v>
      </c>
      <c r="P25" s="9"/>
    </row>
    <row r="26" spans="1:16" ht="15">
      <c r="A26" s="12"/>
      <c r="B26" s="44">
        <v>572</v>
      </c>
      <c r="C26" s="20" t="s">
        <v>66</v>
      </c>
      <c r="D26" s="46">
        <v>355369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355369</v>
      </c>
      <c r="O26" s="47">
        <f t="shared" si="2"/>
        <v>64.83652618135376</v>
      </c>
      <c r="P26" s="9"/>
    </row>
    <row r="27" spans="1:16" ht="15">
      <c r="A27" s="12"/>
      <c r="B27" s="44">
        <v>574</v>
      </c>
      <c r="C27" s="20" t="s">
        <v>42</v>
      </c>
      <c r="D27" s="46">
        <v>0</v>
      </c>
      <c r="E27" s="46">
        <v>31965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31965</v>
      </c>
      <c r="O27" s="47">
        <f t="shared" si="2"/>
        <v>5.8319649698960045</v>
      </c>
      <c r="P27" s="9"/>
    </row>
    <row r="28" spans="1:16" ht="15">
      <c r="A28" s="12"/>
      <c r="B28" s="44">
        <v>575</v>
      </c>
      <c r="C28" s="20" t="s">
        <v>81</v>
      </c>
      <c r="D28" s="46">
        <v>95655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95655</v>
      </c>
      <c r="O28" s="47">
        <f t="shared" si="2"/>
        <v>17.452107279693486</v>
      </c>
      <c r="P28" s="9"/>
    </row>
    <row r="29" spans="1:16" ht="15">
      <c r="A29" s="12"/>
      <c r="B29" s="44">
        <v>579</v>
      </c>
      <c r="C29" s="20" t="s">
        <v>43</v>
      </c>
      <c r="D29" s="46">
        <v>242605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242605</v>
      </c>
      <c r="O29" s="47">
        <f t="shared" si="2"/>
        <v>44.26290822842547</v>
      </c>
      <c r="P29" s="9"/>
    </row>
    <row r="30" spans="1:16" ht="15.75">
      <c r="A30" s="28" t="s">
        <v>67</v>
      </c>
      <c r="B30" s="29"/>
      <c r="C30" s="30"/>
      <c r="D30" s="31">
        <f aca="true" t="shared" si="7" ref="D30:M30">SUM(D31:D33)</f>
        <v>204360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1"/>
        <v>204360</v>
      </c>
      <c r="O30" s="43">
        <f t="shared" si="2"/>
        <v>37.28516694033935</v>
      </c>
      <c r="P30" s="9"/>
    </row>
    <row r="31" spans="1:16" ht="15">
      <c r="A31" s="12"/>
      <c r="B31" s="44">
        <v>581</v>
      </c>
      <c r="C31" s="20" t="s">
        <v>68</v>
      </c>
      <c r="D31" s="46">
        <v>23049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23049</v>
      </c>
      <c r="O31" s="47">
        <f t="shared" si="2"/>
        <v>4.205254515599343</v>
      </c>
      <c r="P31" s="9"/>
    </row>
    <row r="32" spans="1:16" ht="15">
      <c r="A32" s="12"/>
      <c r="B32" s="44">
        <v>590</v>
      </c>
      <c r="C32" s="20" t="s">
        <v>82</v>
      </c>
      <c r="D32" s="46">
        <v>5432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5432</v>
      </c>
      <c r="O32" s="47">
        <f t="shared" si="2"/>
        <v>0.9910600255427842</v>
      </c>
      <c r="P32" s="9"/>
    </row>
    <row r="33" spans="1:16" ht="15.75" thickBot="1">
      <c r="A33" s="12"/>
      <c r="B33" s="44">
        <v>591</v>
      </c>
      <c r="C33" s="20" t="s">
        <v>83</v>
      </c>
      <c r="D33" s="46">
        <v>175879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175879</v>
      </c>
      <c r="O33" s="47">
        <f t="shared" si="2"/>
        <v>32.08885239919723</v>
      </c>
      <c r="P33" s="9"/>
    </row>
    <row r="34" spans="1:119" ht="16.5" thickBot="1">
      <c r="A34" s="14" t="s">
        <v>10</v>
      </c>
      <c r="B34" s="23"/>
      <c r="C34" s="22"/>
      <c r="D34" s="15">
        <f>SUM(D5,D12,D15,D21,D25,D30)</f>
        <v>8446906</v>
      </c>
      <c r="E34" s="15">
        <f aca="true" t="shared" si="8" ref="E34:M34">SUM(E5,E12,E15,E21,E25,E30)</f>
        <v>72980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7370084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15889970</v>
      </c>
      <c r="O34" s="37">
        <f t="shared" si="2"/>
        <v>2899.100529100529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5481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1926745</v>
      </c>
      <c r="E5" s="26">
        <f t="shared" si="0"/>
        <v>10483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1937228</v>
      </c>
      <c r="O5" s="32">
        <f aca="true" t="shared" si="2" ref="O5:O30">(N5/O$32)</f>
        <v>354.0902942789252</v>
      </c>
      <c r="P5" s="6"/>
    </row>
    <row r="6" spans="1:16" ht="15">
      <c r="A6" s="12"/>
      <c r="B6" s="44">
        <v>512</v>
      </c>
      <c r="C6" s="20" t="s">
        <v>19</v>
      </c>
      <c r="D6" s="46">
        <v>92369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92369</v>
      </c>
      <c r="O6" s="47">
        <f t="shared" si="2"/>
        <v>16.883385121549992</v>
      </c>
      <c r="P6" s="9"/>
    </row>
    <row r="7" spans="1:16" ht="15">
      <c r="A7" s="12"/>
      <c r="B7" s="44">
        <v>513</v>
      </c>
      <c r="C7" s="20" t="s">
        <v>20</v>
      </c>
      <c r="D7" s="46">
        <v>635287</v>
      </c>
      <c r="E7" s="46">
        <v>10483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645770</v>
      </c>
      <c r="O7" s="47">
        <f t="shared" si="2"/>
        <v>118.03509413269968</v>
      </c>
      <c r="P7" s="9"/>
    </row>
    <row r="8" spans="1:16" ht="15">
      <c r="A8" s="12"/>
      <c r="B8" s="44">
        <v>515</v>
      </c>
      <c r="C8" s="20" t="s">
        <v>61</v>
      </c>
      <c r="D8" s="46">
        <v>381313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381313</v>
      </c>
      <c r="O8" s="47">
        <f t="shared" si="2"/>
        <v>69.69713032352404</v>
      </c>
      <c r="P8" s="9"/>
    </row>
    <row r="9" spans="1:16" ht="15">
      <c r="A9" s="12"/>
      <c r="B9" s="44">
        <v>519</v>
      </c>
      <c r="C9" s="20" t="s">
        <v>62</v>
      </c>
      <c r="D9" s="46">
        <v>817776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817776</v>
      </c>
      <c r="O9" s="47">
        <f t="shared" si="2"/>
        <v>149.47468470115152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SUM(D11:D12)</f>
        <v>3017082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3017082</v>
      </c>
      <c r="O10" s="43">
        <f t="shared" si="2"/>
        <v>551.4681045512704</v>
      </c>
      <c r="P10" s="10"/>
    </row>
    <row r="11" spans="1:16" ht="15">
      <c r="A11" s="12"/>
      <c r="B11" s="44">
        <v>521</v>
      </c>
      <c r="C11" s="20" t="s">
        <v>24</v>
      </c>
      <c r="D11" s="46">
        <v>2100687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2100687</v>
      </c>
      <c r="O11" s="47">
        <f t="shared" si="2"/>
        <v>383.96764759641746</v>
      </c>
      <c r="P11" s="9"/>
    </row>
    <row r="12" spans="1:16" ht="15">
      <c r="A12" s="12"/>
      <c r="B12" s="44">
        <v>522</v>
      </c>
      <c r="C12" s="20" t="s">
        <v>25</v>
      </c>
      <c r="D12" s="46">
        <v>916395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916395</v>
      </c>
      <c r="O12" s="47">
        <f t="shared" si="2"/>
        <v>167.50045695485287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SUM(D14:D18)</f>
        <v>0</v>
      </c>
      <c r="E13" s="31">
        <f t="shared" si="4"/>
        <v>65182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7657289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7722471</v>
      </c>
      <c r="O13" s="43">
        <f t="shared" si="2"/>
        <v>1411.5282398099068</v>
      </c>
      <c r="P13" s="10"/>
    </row>
    <row r="14" spans="1:16" ht="15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1102449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1102449</v>
      </c>
      <c r="O14" s="47">
        <f t="shared" si="2"/>
        <v>201.50776823249862</v>
      </c>
      <c r="P14" s="9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2220052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2220052</v>
      </c>
      <c r="O15" s="47">
        <f t="shared" si="2"/>
        <v>405.7854140010967</v>
      </c>
      <c r="P15" s="9"/>
    </row>
    <row r="16" spans="1:16" ht="15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2591939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2591939</v>
      </c>
      <c r="O16" s="47">
        <f t="shared" si="2"/>
        <v>473.75964174739534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1742849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1742849</v>
      </c>
      <c r="O17" s="47">
        <f t="shared" si="2"/>
        <v>318.5613233412539</v>
      </c>
      <c r="P17" s="9"/>
    </row>
    <row r="18" spans="1:16" ht="15">
      <c r="A18" s="12"/>
      <c r="B18" s="44">
        <v>539</v>
      </c>
      <c r="C18" s="20" t="s">
        <v>32</v>
      </c>
      <c r="D18" s="46">
        <v>0</v>
      </c>
      <c r="E18" s="46">
        <v>65182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65182</v>
      </c>
      <c r="O18" s="47">
        <f t="shared" si="2"/>
        <v>11.914092487662218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SUM(D20:D22)</f>
        <v>1698099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1698099</v>
      </c>
      <c r="O19" s="43">
        <f t="shared" si="2"/>
        <v>310.38183147505026</v>
      </c>
      <c r="P19" s="10"/>
    </row>
    <row r="20" spans="1:16" ht="15">
      <c r="A20" s="12"/>
      <c r="B20" s="44">
        <v>541</v>
      </c>
      <c r="C20" s="20" t="s">
        <v>64</v>
      </c>
      <c r="D20" s="46">
        <v>735909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735909</v>
      </c>
      <c r="O20" s="47">
        <f t="shared" si="2"/>
        <v>134.51087552549808</v>
      </c>
      <c r="P20" s="9"/>
    </row>
    <row r="21" spans="1:16" ht="15">
      <c r="A21" s="12"/>
      <c r="B21" s="44">
        <v>542</v>
      </c>
      <c r="C21" s="20" t="s">
        <v>35</v>
      </c>
      <c r="D21" s="46">
        <v>751361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751361</v>
      </c>
      <c r="O21" s="47">
        <f t="shared" si="2"/>
        <v>137.3352220800585</v>
      </c>
      <c r="P21" s="9"/>
    </row>
    <row r="22" spans="1:16" ht="15">
      <c r="A22" s="12"/>
      <c r="B22" s="44">
        <v>549</v>
      </c>
      <c r="C22" s="20" t="s">
        <v>65</v>
      </c>
      <c r="D22" s="46">
        <v>210829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210829</v>
      </c>
      <c r="O22" s="47">
        <f t="shared" si="2"/>
        <v>38.5357338694937</v>
      </c>
      <c r="P22" s="9"/>
    </row>
    <row r="23" spans="1:16" ht="15.75">
      <c r="A23" s="28" t="s">
        <v>39</v>
      </c>
      <c r="B23" s="29"/>
      <c r="C23" s="30"/>
      <c r="D23" s="31">
        <f aca="true" t="shared" si="6" ref="D23:M23">SUM(D24:D27)</f>
        <v>709906</v>
      </c>
      <c r="E23" s="31">
        <f t="shared" si="6"/>
        <v>30905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740811</v>
      </c>
      <c r="O23" s="43">
        <f t="shared" si="2"/>
        <v>135.40687260098701</v>
      </c>
      <c r="P23" s="9"/>
    </row>
    <row r="24" spans="1:16" ht="15">
      <c r="A24" s="12"/>
      <c r="B24" s="44">
        <v>572</v>
      </c>
      <c r="C24" s="20" t="s">
        <v>66</v>
      </c>
      <c r="D24" s="46">
        <v>346782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346782</v>
      </c>
      <c r="O24" s="47">
        <f t="shared" si="2"/>
        <v>63.38548711387315</v>
      </c>
      <c r="P24" s="9"/>
    </row>
    <row r="25" spans="1:16" ht="15">
      <c r="A25" s="12"/>
      <c r="B25" s="44">
        <v>573</v>
      </c>
      <c r="C25" s="20" t="s">
        <v>41</v>
      </c>
      <c r="D25" s="46">
        <v>42350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42350</v>
      </c>
      <c r="O25" s="47">
        <f t="shared" si="2"/>
        <v>7.740815207457503</v>
      </c>
      <c r="P25" s="9"/>
    </row>
    <row r="26" spans="1:16" ht="15">
      <c r="A26" s="12"/>
      <c r="B26" s="44">
        <v>574</v>
      </c>
      <c r="C26" s="20" t="s">
        <v>42</v>
      </c>
      <c r="D26" s="46">
        <v>0</v>
      </c>
      <c r="E26" s="46">
        <v>30905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30905</v>
      </c>
      <c r="O26" s="47">
        <f t="shared" si="2"/>
        <v>5.648875891061963</v>
      </c>
      <c r="P26" s="9"/>
    </row>
    <row r="27" spans="1:16" ht="15">
      <c r="A27" s="12"/>
      <c r="B27" s="44">
        <v>579</v>
      </c>
      <c r="C27" s="20" t="s">
        <v>43</v>
      </c>
      <c r="D27" s="46">
        <v>320774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320774</v>
      </c>
      <c r="O27" s="47">
        <f t="shared" si="2"/>
        <v>58.631694388594404</v>
      </c>
      <c r="P27" s="9"/>
    </row>
    <row r="28" spans="1:16" ht="15.75">
      <c r="A28" s="28" t="s">
        <v>67</v>
      </c>
      <c r="B28" s="29"/>
      <c r="C28" s="30"/>
      <c r="D28" s="31">
        <f aca="true" t="shared" si="7" ref="D28:M28">SUM(D29:D29)</f>
        <v>1180269</v>
      </c>
      <c r="E28" s="31">
        <f t="shared" si="7"/>
        <v>132500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1160000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2472769</v>
      </c>
      <c r="O28" s="43">
        <f t="shared" si="2"/>
        <v>451.97751782123925</v>
      </c>
      <c r="P28" s="9"/>
    </row>
    <row r="29" spans="1:16" ht="15.75" thickBot="1">
      <c r="A29" s="12"/>
      <c r="B29" s="44">
        <v>581</v>
      </c>
      <c r="C29" s="20" t="s">
        <v>68</v>
      </c>
      <c r="D29" s="46">
        <v>1180269</v>
      </c>
      <c r="E29" s="46">
        <v>132500</v>
      </c>
      <c r="F29" s="46">
        <v>0</v>
      </c>
      <c r="G29" s="46">
        <v>0</v>
      </c>
      <c r="H29" s="46">
        <v>0</v>
      </c>
      <c r="I29" s="46">
        <v>1160000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2472769</v>
      </c>
      <c r="O29" s="47">
        <f t="shared" si="2"/>
        <v>451.97751782123925</v>
      </c>
      <c r="P29" s="9"/>
    </row>
    <row r="30" spans="1:119" ht="16.5" thickBot="1">
      <c r="A30" s="14" t="s">
        <v>10</v>
      </c>
      <c r="B30" s="23"/>
      <c r="C30" s="22"/>
      <c r="D30" s="15">
        <f>SUM(D5,D10,D13,D19,D23,D28)</f>
        <v>8532101</v>
      </c>
      <c r="E30" s="15">
        <f aca="true" t="shared" si="8" ref="E30:M30">SUM(E5,E10,E13,E19,E23,E28)</f>
        <v>239070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8817289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17588460</v>
      </c>
      <c r="O30" s="37">
        <f t="shared" si="2"/>
        <v>3214.852860537379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5471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1779821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1779821</v>
      </c>
      <c r="O5" s="32">
        <f aca="true" t="shared" si="2" ref="O5:O31">(N5/O$33)</f>
        <v>325.0220964207451</v>
      </c>
      <c r="P5" s="6"/>
    </row>
    <row r="6" spans="1:16" ht="15">
      <c r="A6" s="12"/>
      <c r="B6" s="44">
        <v>512</v>
      </c>
      <c r="C6" s="20" t="s">
        <v>19</v>
      </c>
      <c r="D6" s="46">
        <v>80937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80937</v>
      </c>
      <c r="O6" s="47">
        <f t="shared" si="2"/>
        <v>14.780314097881666</v>
      </c>
      <c r="P6" s="9"/>
    </row>
    <row r="7" spans="1:16" ht="15">
      <c r="A7" s="12"/>
      <c r="B7" s="44">
        <v>513</v>
      </c>
      <c r="C7" s="20" t="s">
        <v>20</v>
      </c>
      <c r="D7" s="46">
        <v>436917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436917</v>
      </c>
      <c r="O7" s="47">
        <f t="shared" si="2"/>
        <v>79.78761869978086</v>
      </c>
      <c r="P7" s="9"/>
    </row>
    <row r="8" spans="1:16" ht="15">
      <c r="A8" s="12"/>
      <c r="B8" s="44">
        <v>515</v>
      </c>
      <c r="C8" s="20" t="s">
        <v>61</v>
      </c>
      <c r="D8" s="46">
        <v>228019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228019</v>
      </c>
      <c r="O8" s="47">
        <f t="shared" si="2"/>
        <v>41.63970051132213</v>
      </c>
      <c r="P8" s="9"/>
    </row>
    <row r="9" spans="1:16" ht="15">
      <c r="A9" s="12"/>
      <c r="B9" s="44">
        <v>517</v>
      </c>
      <c r="C9" s="20" t="s">
        <v>21</v>
      </c>
      <c r="D9" s="46">
        <v>130809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130809</v>
      </c>
      <c r="O9" s="47">
        <f t="shared" si="2"/>
        <v>23.887691745799852</v>
      </c>
      <c r="P9" s="9"/>
    </row>
    <row r="10" spans="1:16" ht="15">
      <c r="A10" s="12"/>
      <c r="B10" s="44">
        <v>519</v>
      </c>
      <c r="C10" s="20" t="s">
        <v>62</v>
      </c>
      <c r="D10" s="46">
        <v>903139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903139</v>
      </c>
      <c r="O10" s="47">
        <f t="shared" si="2"/>
        <v>164.92677136596055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3036829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3036829</v>
      </c>
      <c r="O11" s="43">
        <f t="shared" si="2"/>
        <v>554.5706720233748</v>
      </c>
      <c r="P11" s="10"/>
    </row>
    <row r="12" spans="1:16" ht="15">
      <c r="A12" s="12"/>
      <c r="B12" s="44">
        <v>521</v>
      </c>
      <c r="C12" s="20" t="s">
        <v>24</v>
      </c>
      <c r="D12" s="46">
        <v>2162378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2162378</v>
      </c>
      <c r="O12" s="47">
        <f t="shared" si="2"/>
        <v>394.8827611395179</v>
      </c>
      <c r="P12" s="9"/>
    </row>
    <row r="13" spans="1:16" ht="15">
      <c r="A13" s="12"/>
      <c r="B13" s="44">
        <v>522</v>
      </c>
      <c r="C13" s="20" t="s">
        <v>25</v>
      </c>
      <c r="D13" s="46">
        <v>874451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874451</v>
      </c>
      <c r="O13" s="47">
        <f t="shared" si="2"/>
        <v>159.68791088385683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121722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7819479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7941201</v>
      </c>
      <c r="O14" s="43">
        <f t="shared" si="2"/>
        <v>1450.1827976625275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1177847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1177847</v>
      </c>
      <c r="O15" s="47">
        <f t="shared" si="2"/>
        <v>215.0925858290723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2308591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2308591</v>
      </c>
      <c r="O16" s="47">
        <f t="shared" si="2"/>
        <v>421.5834550766983</v>
      </c>
      <c r="P16" s="9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2464897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2464897</v>
      </c>
      <c r="O17" s="47">
        <f t="shared" si="2"/>
        <v>450.1272826880935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1868144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1868144</v>
      </c>
      <c r="O18" s="47">
        <f t="shared" si="2"/>
        <v>341.1512052593134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121722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121722</v>
      </c>
      <c r="O19" s="47">
        <f t="shared" si="2"/>
        <v>22.228268809349892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2354657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2354657</v>
      </c>
      <c r="O20" s="43">
        <f t="shared" si="2"/>
        <v>429.99579985390795</v>
      </c>
      <c r="P20" s="10"/>
    </row>
    <row r="21" spans="1:16" ht="15">
      <c r="A21" s="12"/>
      <c r="B21" s="44">
        <v>541</v>
      </c>
      <c r="C21" s="20" t="s">
        <v>64</v>
      </c>
      <c r="D21" s="46">
        <v>1014053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1014053</v>
      </c>
      <c r="O21" s="47">
        <f t="shared" si="2"/>
        <v>185.18133674214755</v>
      </c>
      <c r="P21" s="9"/>
    </row>
    <row r="22" spans="1:16" ht="15">
      <c r="A22" s="12"/>
      <c r="B22" s="44">
        <v>542</v>
      </c>
      <c r="C22" s="20" t="s">
        <v>35</v>
      </c>
      <c r="D22" s="46">
        <v>1028610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1028610</v>
      </c>
      <c r="O22" s="47">
        <f t="shared" si="2"/>
        <v>187.83966398831265</v>
      </c>
      <c r="P22" s="9"/>
    </row>
    <row r="23" spans="1:16" ht="15">
      <c r="A23" s="12"/>
      <c r="B23" s="44">
        <v>549</v>
      </c>
      <c r="C23" s="20" t="s">
        <v>65</v>
      </c>
      <c r="D23" s="46">
        <v>311994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311994</v>
      </c>
      <c r="O23" s="47">
        <f t="shared" si="2"/>
        <v>56.974799123447774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SUM(D25:D28)</f>
        <v>815677</v>
      </c>
      <c r="E24" s="31">
        <f t="shared" si="6"/>
        <v>31815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847492</v>
      </c>
      <c r="O24" s="43">
        <f t="shared" si="2"/>
        <v>154.76479181884588</v>
      </c>
      <c r="P24" s="9"/>
    </row>
    <row r="25" spans="1:16" ht="15">
      <c r="A25" s="12"/>
      <c r="B25" s="44">
        <v>572</v>
      </c>
      <c r="C25" s="20" t="s">
        <v>66</v>
      </c>
      <c r="D25" s="46">
        <v>287587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287587</v>
      </c>
      <c r="O25" s="47">
        <f t="shared" si="2"/>
        <v>52.517713659605555</v>
      </c>
      <c r="P25" s="9"/>
    </row>
    <row r="26" spans="1:16" ht="15">
      <c r="A26" s="12"/>
      <c r="B26" s="44">
        <v>573</v>
      </c>
      <c r="C26" s="20" t="s">
        <v>41</v>
      </c>
      <c r="D26" s="46">
        <v>36587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36587</v>
      </c>
      <c r="O26" s="47">
        <f t="shared" si="2"/>
        <v>6.681336742147553</v>
      </c>
      <c r="P26" s="9"/>
    </row>
    <row r="27" spans="1:16" ht="15">
      <c r="A27" s="12"/>
      <c r="B27" s="44">
        <v>574</v>
      </c>
      <c r="C27" s="20" t="s">
        <v>42</v>
      </c>
      <c r="D27" s="46">
        <v>0</v>
      </c>
      <c r="E27" s="46">
        <v>31815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31815</v>
      </c>
      <c r="O27" s="47">
        <f t="shared" si="2"/>
        <v>5.809897735573411</v>
      </c>
      <c r="P27" s="9"/>
    </row>
    <row r="28" spans="1:16" ht="15">
      <c r="A28" s="12"/>
      <c r="B28" s="44">
        <v>579</v>
      </c>
      <c r="C28" s="20" t="s">
        <v>43</v>
      </c>
      <c r="D28" s="46">
        <v>491503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491503</v>
      </c>
      <c r="O28" s="47">
        <f t="shared" si="2"/>
        <v>89.75584368151935</v>
      </c>
      <c r="P28" s="9"/>
    </row>
    <row r="29" spans="1:16" ht="15.75">
      <c r="A29" s="28" t="s">
        <v>67</v>
      </c>
      <c r="B29" s="29"/>
      <c r="C29" s="30"/>
      <c r="D29" s="31">
        <f aca="true" t="shared" si="7" ref="D29:M29">SUM(D30:D30)</f>
        <v>1936240</v>
      </c>
      <c r="E29" s="31">
        <f t="shared" si="7"/>
        <v>865000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1792511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4593751</v>
      </c>
      <c r="O29" s="43">
        <f t="shared" si="2"/>
        <v>838.8880569758949</v>
      </c>
      <c r="P29" s="9"/>
    </row>
    <row r="30" spans="1:16" ht="15.75" thickBot="1">
      <c r="A30" s="12"/>
      <c r="B30" s="44">
        <v>581</v>
      </c>
      <c r="C30" s="20" t="s">
        <v>68</v>
      </c>
      <c r="D30" s="46">
        <v>1936240</v>
      </c>
      <c r="E30" s="46">
        <v>865000</v>
      </c>
      <c r="F30" s="46">
        <v>0</v>
      </c>
      <c r="G30" s="46">
        <v>0</v>
      </c>
      <c r="H30" s="46">
        <v>0</v>
      </c>
      <c r="I30" s="46">
        <v>1792511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4593751</v>
      </c>
      <c r="O30" s="47">
        <f t="shared" si="2"/>
        <v>838.8880569758949</v>
      </c>
      <c r="P30" s="9"/>
    </row>
    <row r="31" spans="1:119" ht="16.5" thickBot="1">
      <c r="A31" s="14" t="s">
        <v>10</v>
      </c>
      <c r="B31" s="23"/>
      <c r="C31" s="22"/>
      <c r="D31" s="15">
        <f>SUM(D5,D11,D14,D20,D24,D29)</f>
        <v>9923224</v>
      </c>
      <c r="E31" s="15">
        <f aca="true" t="shared" si="8" ref="E31:M31">SUM(E5,E11,E14,E20,E24,E29)</f>
        <v>1018537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9611990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20553751</v>
      </c>
      <c r="O31" s="37">
        <f t="shared" si="2"/>
        <v>3753.424214755296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5476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1509692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1509692</v>
      </c>
      <c r="O5" s="32">
        <f aca="true" t="shared" si="2" ref="O5:O31">(N5/O$33)</f>
        <v>278.0792042733468</v>
      </c>
      <c r="P5" s="6"/>
    </row>
    <row r="6" spans="1:16" ht="15">
      <c r="A6" s="12"/>
      <c r="B6" s="44">
        <v>512</v>
      </c>
      <c r="C6" s="20" t="s">
        <v>19</v>
      </c>
      <c r="D6" s="46">
        <v>87769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87769</v>
      </c>
      <c r="O6" s="47">
        <f t="shared" si="2"/>
        <v>16.166697365997422</v>
      </c>
      <c r="P6" s="9"/>
    </row>
    <row r="7" spans="1:16" ht="15">
      <c r="A7" s="12"/>
      <c r="B7" s="44">
        <v>513</v>
      </c>
      <c r="C7" s="20" t="s">
        <v>20</v>
      </c>
      <c r="D7" s="46">
        <v>382901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382901</v>
      </c>
      <c r="O7" s="47">
        <f t="shared" si="2"/>
        <v>70.52882667157856</v>
      </c>
      <c r="P7" s="9"/>
    </row>
    <row r="8" spans="1:16" ht="15">
      <c r="A8" s="12"/>
      <c r="B8" s="44">
        <v>515</v>
      </c>
      <c r="C8" s="20" t="s">
        <v>61</v>
      </c>
      <c r="D8" s="46">
        <v>197914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197914</v>
      </c>
      <c r="O8" s="47">
        <f t="shared" si="2"/>
        <v>36.45496408178302</v>
      </c>
      <c r="P8" s="9"/>
    </row>
    <row r="9" spans="1:16" ht="15">
      <c r="A9" s="12"/>
      <c r="B9" s="44">
        <v>517</v>
      </c>
      <c r="C9" s="20" t="s">
        <v>21</v>
      </c>
      <c r="D9" s="46">
        <v>85741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85741</v>
      </c>
      <c r="O9" s="47">
        <f t="shared" si="2"/>
        <v>15.793147909375575</v>
      </c>
      <c r="P9" s="9"/>
    </row>
    <row r="10" spans="1:16" ht="15">
      <c r="A10" s="12"/>
      <c r="B10" s="44">
        <v>519</v>
      </c>
      <c r="C10" s="20" t="s">
        <v>62</v>
      </c>
      <c r="D10" s="46">
        <v>755367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755367</v>
      </c>
      <c r="O10" s="47">
        <f t="shared" si="2"/>
        <v>139.13556824461227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2950033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2950033</v>
      </c>
      <c r="O11" s="43">
        <f t="shared" si="2"/>
        <v>543.3842328237245</v>
      </c>
      <c r="P11" s="10"/>
    </row>
    <row r="12" spans="1:16" ht="15">
      <c r="A12" s="12"/>
      <c r="B12" s="44">
        <v>521</v>
      </c>
      <c r="C12" s="20" t="s">
        <v>24</v>
      </c>
      <c r="D12" s="46">
        <v>2117516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2117516</v>
      </c>
      <c r="O12" s="47">
        <f t="shared" si="2"/>
        <v>390.03794437281266</v>
      </c>
      <c r="P12" s="9"/>
    </row>
    <row r="13" spans="1:16" ht="15">
      <c r="A13" s="12"/>
      <c r="B13" s="44">
        <v>522</v>
      </c>
      <c r="C13" s="20" t="s">
        <v>25</v>
      </c>
      <c r="D13" s="46">
        <v>832517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832517</v>
      </c>
      <c r="O13" s="47">
        <f t="shared" si="2"/>
        <v>153.34628845091177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101656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7590642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7692298</v>
      </c>
      <c r="O14" s="43">
        <f t="shared" si="2"/>
        <v>1416.890403389206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1191658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1191658</v>
      </c>
      <c r="O15" s="47">
        <f t="shared" si="2"/>
        <v>219.49861853011603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2282523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2282523</v>
      </c>
      <c r="O16" s="47">
        <f t="shared" si="2"/>
        <v>420.431571191748</v>
      </c>
      <c r="P16" s="9"/>
    </row>
    <row r="17" spans="1:16" ht="15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2354850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2354850</v>
      </c>
      <c r="O17" s="47">
        <f t="shared" si="2"/>
        <v>433.7539141646712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1761611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1761611</v>
      </c>
      <c r="O18" s="47">
        <f t="shared" si="2"/>
        <v>324.4816724995395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101656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101656</v>
      </c>
      <c r="O19" s="47">
        <f t="shared" si="2"/>
        <v>18.72462700313133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3131721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3131721</v>
      </c>
      <c r="O20" s="43">
        <f t="shared" si="2"/>
        <v>576.8504328605636</v>
      </c>
      <c r="P20" s="10"/>
    </row>
    <row r="21" spans="1:16" ht="15">
      <c r="A21" s="12"/>
      <c r="B21" s="44">
        <v>541</v>
      </c>
      <c r="C21" s="20" t="s">
        <v>64</v>
      </c>
      <c r="D21" s="46">
        <v>1537746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1537746</v>
      </c>
      <c r="O21" s="47">
        <f t="shared" si="2"/>
        <v>283.2466384232824</v>
      </c>
      <c r="P21" s="9"/>
    </row>
    <row r="22" spans="1:16" ht="15">
      <c r="A22" s="12"/>
      <c r="B22" s="44">
        <v>542</v>
      </c>
      <c r="C22" s="20" t="s">
        <v>35</v>
      </c>
      <c r="D22" s="46">
        <v>1267136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1267136</v>
      </c>
      <c r="O22" s="47">
        <f t="shared" si="2"/>
        <v>233.4013630502855</v>
      </c>
      <c r="P22" s="9"/>
    </row>
    <row r="23" spans="1:16" ht="15">
      <c r="A23" s="12"/>
      <c r="B23" s="44">
        <v>549</v>
      </c>
      <c r="C23" s="20" t="s">
        <v>65</v>
      </c>
      <c r="D23" s="46">
        <v>326839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326839</v>
      </c>
      <c r="O23" s="47">
        <f t="shared" si="2"/>
        <v>60.20243138699576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SUM(D25:D28)</f>
        <v>739480</v>
      </c>
      <c r="E24" s="31">
        <f t="shared" si="6"/>
        <v>45075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784555</v>
      </c>
      <c r="O24" s="43">
        <f t="shared" si="2"/>
        <v>144.51188064100202</v>
      </c>
      <c r="P24" s="9"/>
    </row>
    <row r="25" spans="1:16" ht="15">
      <c r="A25" s="12"/>
      <c r="B25" s="44">
        <v>572</v>
      </c>
      <c r="C25" s="20" t="s">
        <v>66</v>
      </c>
      <c r="D25" s="46">
        <v>275208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275208</v>
      </c>
      <c r="O25" s="47">
        <f t="shared" si="2"/>
        <v>50.69220850985449</v>
      </c>
      <c r="P25" s="9"/>
    </row>
    <row r="26" spans="1:16" ht="15">
      <c r="A26" s="12"/>
      <c r="B26" s="44">
        <v>573</v>
      </c>
      <c r="C26" s="20" t="s">
        <v>41</v>
      </c>
      <c r="D26" s="46">
        <v>31490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31490</v>
      </c>
      <c r="O26" s="47">
        <f t="shared" si="2"/>
        <v>5.80033155277215</v>
      </c>
      <c r="P26" s="9"/>
    </row>
    <row r="27" spans="1:16" ht="15">
      <c r="A27" s="12"/>
      <c r="B27" s="44">
        <v>574</v>
      </c>
      <c r="C27" s="20" t="s">
        <v>42</v>
      </c>
      <c r="D27" s="46">
        <v>0</v>
      </c>
      <c r="E27" s="46">
        <v>45075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45075</v>
      </c>
      <c r="O27" s="47">
        <f t="shared" si="2"/>
        <v>8.302634002578744</v>
      </c>
      <c r="P27" s="9"/>
    </row>
    <row r="28" spans="1:16" ht="15">
      <c r="A28" s="12"/>
      <c r="B28" s="44">
        <v>579</v>
      </c>
      <c r="C28" s="20" t="s">
        <v>43</v>
      </c>
      <c r="D28" s="46">
        <v>432782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432782</v>
      </c>
      <c r="O28" s="47">
        <f t="shared" si="2"/>
        <v>79.71670657579665</v>
      </c>
      <c r="P28" s="9"/>
    </row>
    <row r="29" spans="1:16" ht="15.75">
      <c r="A29" s="28" t="s">
        <v>67</v>
      </c>
      <c r="B29" s="29"/>
      <c r="C29" s="30"/>
      <c r="D29" s="31">
        <f aca="true" t="shared" si="7" ref="D29:M29">SUM(D30:D30)</f>
        <v>1715988</v>
      </c>
      <c r="E29" s="31">
        <f t="shared" si="7"/>
        <v>1079040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1191552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3986580</v>
      </c>
      <c r="O29" s="43">
        <f t="shared" si="2"/>
        <v>734.3120279977896</v>
      </c>
      <c r="P29" s="9"/>
    </row>
    <row r="30" spans="1:16" ht="15.75" thickBot="1">
      <c r="A30" s="12"/>
      <c r="B30" s="44">
        <v>581</v>
      </c>
      <c r="C30" s="20" t="s">
        <v>68</v>
      </c>
      <c r="D30" s="46">
        <v>1715988</v>
      </c>
      <c r="E30" s="46">
        <v>1079040</v>
      </c>
      <c r="F30" s="46">
        <v>0</v>
      </c>
      <c r="G30" s="46">
        <v>0</v>
      </c>
      <c r="H30" s="46">
        <v>0</v>
      </c>
      <c r="I30" s="46">
        <v>1191552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3986580</v>
      </c>
      <c r="O30" s="47">
        <f t="shared" si="2"/>
        <v>734.3120279977896</v>
      </c>
      <c r="P30" s="9"/>
    </row>
    <row r="31" spans="1:119" ht="16.5" thickBot="1">
      <c r="A31" s="14" t="s">
        <v>10</v>
      </c>
      <c r="B31" s="23"/>
      <c r="C31" s="22"/>
      <c r="D31" s="15">
        <f>SUM(D5,D11,D14,D20,D24,D29)</f>
        <v>10046914</v>
      </c>
      <c r="E31" s="15">
        <f aca="true" t="shared" si="8" ref="E31:M31">SUM(E5,E11,E14,E20,E24,E29)</f>
        <v>1225771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8782194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20054879</v>
      </c>
      <c r="O31" s="37">
        <f t="shared" si="2"/>
        <v>3694.0281819856327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5429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1418487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31">SUM(D5:M5)</f>
        <v>1418487</v>
      </c>
      <c r="O5" s="61">
        <f aca="true" t="shared" si="2" ref="O5:O31">(N5/O$33)</f>
        <v>263.31668832374237</v>
      </c>
      <c r="P5" s="62"/>
    </row>
    <row r="6" spans="1:16" ht="15">
      <c r="A6" s="64"/>
      <c r="B6" s="65">
        <v>512</v>
      </c>
      <c r="C6" s="66" t="s">
        <v>19</v>
      </c>
      <c r="D6" s="67">
        <v>76302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76302</v>
      </c>
      <c r="O6" s="68">
        <f t="shared" si="2"/>
        <v>14.164098756265082</v>
      </c>
      <c r="P6" s="69"/>
    </row>
    <row r="7" spans="1:16" ht="15">
      <c r="A7" s="64"/>
      <c r="B7" s="65">
        <v>513</v>
      </c>
      <c r="C7" s="66" t="s">
        <v>20</v>
      </c>
      <c r="D7" s="67">
        <v>402084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402084</v>
      </c>
      <c r="O7" s="68">
        <f t="shared" si="2"/>
        <v>74.63968813811026</v>
      </c>
      <c r="P7" s="69"/>
    </row>
    <row r="8" spans="1:16" ht="15">
      <c r="A8" s="64"/>
      <c r="B8" s="65">
        <v>515</v>
      </c>
      <c r="C8" s="66" t="s">
        <v>61</v>
      </c>
      <c r="D8" s="67">
        <v>174349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174349</v>
      </c>
      <c r="O8" s="68">
        <f t="shared" si="2"/>
        <v>32.364767031743085</v>
      </c>
      <c r="P8" s="69"/>
    </row>
    <row r="9" spans="1:16" ht="15">
      <c r="A9" s="64"/>
      <c r="B9" s="65">
        <v>519</v>
      </c>
      <c r="C9" s="66" t="s">
        <v>62</v>
      </c>
      <c r="D9" s="67">
        <v>765752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765752</v>
      </c>
      <c r="O9" s="68">
        <f t="shared" si="2"/>
        <v>142.14813439762392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SUM(D11:D13)</f>
        <v>3130072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3130072</v>
      </c>
      <c r="O10" s="75">
        <f t="shared" si="2"/>
        <v>581.0417672173752</v>
      </c>
      <c r="P10" s="76"/>
    </row>
    <row r="11" spans="1:16" ht="15">
      <c r="A11" s="64"/>
      <c r="B11" s="65">
        <v>521</v>
      </c>
      <c r="C11" s="66" t="s">
        <v>24</v>
      </c>
      <c r="D11" s="67">
        <v>2093772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2093772</v>
      </c>
      <c r="O11" s="68">
        <f t="shared" si="2"/>
        <v>388.6712455912382</v>
      </c>
      <c r="P11" s="69"/>
    </row>
    <row r="12" spans="1:16" ht="15">
      <c r="A12" s="64"/>
      <c r="B12" s="65">
        <v>522</v>
      </c>
      <c r="C12" s="66" t="s">
        <v>25</v>
      </c>
      <c r="D12" s="67">
        <v>1036249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1036249</v>
      </c>
      <c r="O12" s="68">
        <f t="shared" si="2"/>
        <v>192.36105439019863</v>
      </c>
      <c r="P12" s="69"/>
    </row>
    <row r="13" spans="1:16" ht="15">
      <c r="A13" s="64"/>
      <c r="B13" s="65">
        <v>524</v>
      </c>
      <c r="C13" s="66" t="s">
        <v>26</v>
      </c>
      <c r="D13" s="67">
        <v>51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51</v>
      </c>
      <c r="O13" s="68">
        <f t="shared" si="2"/>
        <v>0.00946723593837015</v>
      </c>
      <c r="P13" s="69"/>
    </row>
    <row r="14" spans="1:16" ht="15.75">
      <c r="A14" s="70" t="s">
        <v>27</v>
      </c>
      <c r="B14" s="71"/>
      <c r="C14" s="72"/>
      <c r="D14" s="73">
        <f aca="true" t="shared" si="4" ref="D14:M14">SUM(D15:D19)</f>
        <v>0</v>
      </c>
      <c r="E14" s="73">
        <f t="shared" si="4"/>
        <v>122920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7395199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7518119</v>
      </c>
      <c r="O14" s="75">
        <f t="shared" si="2"/>
        <v>1395.6040467792834</v>
      </c>
      <c r="P14" s="76"/>
    </row>
    <row r="15" spans="1:16" ht="15">
      <c r="A15" s="64"/>
      <c r="B15" s="65">
        <v>532</v>
      </c>
      <c r="C15" s="66" t="s">
        <v>28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1303233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1303233</v>
      </c>
      <c r="O15" s="68">
        <f t="shared" si="2"/>
        <v>241.92184889548915</v>
      </c>
      <c r="P15" s="69"/>
    </row>
    <row r="16" spans="1:16" ht="15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2134701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2134701</v>
      </c>
      <c r="O16" s="68">
        <f t="shared" si="2"/>
        <v>396.26898087989605</v>
      </c>
      <c r="P16" s="69"/>
    </row>
    <row r="17" spans="1:16" ht="15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2220132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2220132</v>
      </c>
      <c r="O17" s="68">
        <f t="shared" si="2"/>
        <v>412.12771486912936</v>
      </c>
      <c r="P17" s="69"/>
    </row>
    <row r="18" spans="1:16" ht="15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1737133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1737133</v>
      </c>
      <c r="O18" s="68">
        <f t="shared" si="2"/>
        <v>322.4676072025246</v>
      </c>
      <c r="P18" s="69"/>
    </row>
    <row r="19" spans="1:16" ht="15">
      <c r="A19" s="64"/>
      <c r="B19" s="65">
        <v>539</v>
      </c>
      <c r="C19" s="66" t="s">
        <v>32</v>
      </c>
      <c r="D19" s="67">
        <v>0</v>
      </c>
      <c r="E19" s="67">
        <v>122920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122920</v>
      </c>
      <c r="O19" s="68">
        <f t="shared" si="2"/>
        <v>22.817894932244293</v>
      </c>
      <c r="P19" s="69"/>
    </row>
    <row r="20" spans="1:16" ht="15.75">
      <c r="A20" s="70" t="s">
        <v>33</v>
      </c>
      <c r="B20" s="71"/>
      <c r="C20" s="72"/>
      <c r="D20" s="73">
        <f aca="true" t="shared" si="5" ref="D20:M20">SUM(D21:D23)</f>
        <v>2764244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2764244</v>
      </c>
      <c r="O20" s="75">
        <f t="shared" si="2"/>
        <v>513.1323556710599</v>
      </c>
      <c r="P20" s="76"/>
    </row>
    <row r="21" spans="1:16" ht="15">
      <c r="A21" s="64"/>
      <c r="B21" s="65">
        <v>541</v>
      </c>
      <c r="C21" s="66" t="s">
        <v>64</v>
      </c>
      <c r="D21" s="67">
        <v>1026346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1026346</v>
      </c>
      <c r="O21" s="68">
        <f t="shared" si="2"/>
        <v>190.52273992945982</v>
      </c>
      <c r="P21" s="69"/>
    </row>
    <row r="22" spans="1:16" ht="15">
      <c r="A22" s="64"/>
      <c r="B22" s="65">
        <v>542</v>
      </c>
      <c r="C22" s="66" t="s">
        <v>35</v>
      </c>
      <c r="D22" s="67">
        <v>1468852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1468852</v>
      </c>
      <c r="O22" s="68">
        <f t="shared" si="2"/>
        <v>272.6660478930759</v>
      </c>
      <c r="P22" s="69"/>
    </row>
    <row r="23" spans="1:16" ht="15">
      <c r="A23" s="64"/>
      <c r="B23" s="65">
        <v>549</v>
      </c>
      <c r="C23" s="66" t="s">
        <v>65</v>
      </c>
      <c r="D23" s="67">
        <v>269046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269046</v>
      </c>
      <c r="O23" s="68">
        <f t="shared" si="2"/>
        <v>49.943567848524225</v>
      </c>
      <c r="P23" s="69"/>
    </row>
    <row r="24" spans="1:16" ht="15.75">
      <c r="A24" s="70" t="s">
        <v>39</v>
      </c>
      <c r="B24" s="71"/>
      <c r="C24" s="72"/>
      <c r="D24" s="73">
        <f aca="true" t="shared" si="6" ref="D24:M24">SUM(D25:D28)</f>
        <v>739528</v>
      </c>
      <c r="E24" s="73">
        <f t="shared" si="6"/>
        <v>53118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1"/>
        <v>792646</v>
      </c>
      <c r="O24" s="75">
        <f t="shared" si="2"/>
        <v>147.14052348245778</v>
      </c>
      <c r="P24" s="69"/>
    </row>
    <row r="25" spans="1:16" ht="15">
      <c r="A25" s="64"/>
      <c r="B25" s="65">
        <v>572</v>
      </c>
      <c r="C25" s="66" t="s">
        <v>66</v>
      </c>
      <c r="D25" s="67">
        <v>285985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285985</v>
      </c>
      <c r="O25" s="68">
        <f t="shared" si="2"/>
        <v>53.08798960460368</v>
      </c>
      <c r="P25" s="69"/>
    </row>
    <row r="26" spans="1:16" ht="15">
      <c r="A26" s="64"/>
      <c r="B26" s="65">
        <v>573</v>
      </c>
      <c r="C26" s="66" t="s">
        <v>41</v>
      </c>
      <c r="D26" s="67">
        <v>29940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29940</v>
      </c>
      <c r="O26" s="68">
        <f t="shared" si="2"/>
        <v>5.557824392054947</v>
      </c>
      <c r="P26" s="69"/>
    </row>
    <row r="27" spans="1:16" ht="15">
      <c r="A27" s="64"/>
      <c r="B27" s="65">
        <v>574</v>
      </c>
      <c r="C27" s="66" t="s">
        <v>42</v>
      </c>
      <c r="D27" s="67">
        <v>0</v>
      </c>
      <c r="E27" s="67">
        <v>53118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53118</v>
      </c>
      <c r="O27" s="68">
        <f t="shared" si="2"/>
        <v>9.860404677928345</v>
      </c>
      <c r="P27" s="69"/>
    </row>
    <row r="28" spans="1:16" ht="15">
      <c r="A28" s="64"/>
      <c r="B28" s="65">
        <v>579</v>
      </c>
      <c r="C28" s="66" t="s">
        <v>43</v>
      </c>
      <c r="D28" s="67">
        <v>423603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423603</v>
      </c>
      <c r="O28" s="68">
        <f t="shared" si="2"/>
        <v>78.6343048078708</v>
      </c>
      <c r="P28" s="69"/>
    </row>
    <row r="29" spans="1:16" ht="15.75">
      <c r="A29" s="70" t="s">
        <v>67</v>
      </c>
      <c r="B29" s="71"/>
      <c r="C29" s="72"/>
      <c r="D29" s="73">
        <f aca="true" t="shared" si="7" ref="D29:M29">SUM(D30:D30)</f>
        <v>1648057</v>
      </c>
      <c r="E29" s="73">
        <f t="shared" si="7"/>
        <v>924290</v>
      </c>
      <c r="F29" s="73">
        <f t="shared" si="7"/>
        <v>0</v>
      </c>
      <c r="G29" s="73">
        <f t="shared" si="7"/>
        <v>0</v>
      </c>
      <c r="H29" s="73">
        <f t="shared" si="7"/>
        <v>0</v>
      </c>
      <c r="I29" s="73">
        <f t="shared" si="7"/>
        <v>960822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 t="shared" si="1"/>
        <v>3533169</v>
      </c>
      <c r="O29" s="75">
        <f t="shared" si="2"/>
        <v>655.8695006497122</v>
      </c>
      <c r="P29" s="69"/>
    </row>
    <row r="30" spans="1:16" ht="15.75" thickBot="1">
      <c r="A30" s="64"/>
      <c r="B30" s="65">
        <v>581</v>
      </c>
      <c r="C30" s="66" t="s">
        <v>68</v>
      </c>
      <c r="D30" s="67">
        <v>1648057</v>
      </c>
      <c r="E30" s="67">
        <v>924290</v>
      </c>
      <c r="F30" s="67">
        <v>0</v>
      </c>
      <c r="G30" s="67">
        <v>0</v>
      </c>
      <c r="H30" s="67">
        <v>0</v>
      </c>
      <c r="I30" s="67">
        <v>960822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3533169</v>
      </c>
      <c r="O30" s="68">
        <f t="shared" si="2"/>
        <v>655.8695006497122</v>
      </c>
      <c r="P30" s="69"/>
    </row>
    <row r="31" spans="1:119" ht="16.5" thickBot="1">
      <c r="A31" s="77" t="s">
        <v>10</v>
      </c>
      <c r="B31" s="78"/>
      <c r="C31" s="79"/>
      <c r="D31" s="80">
        <f>SUM(D5,D10,D14,D20,D24,D29)</f>
        <v>9700388</v>
      </c>
      <c r="E31" s="80">
        <f aca="true" t="shared" si="8" ref="E31:M31">SUM(E5,E10,E14,E20,E24,E29)</f>
        <v>1100328</v>
      </c>
      <c r="F31" s="80">
        <f t="shared" si="8"/>
        <v>0</v>
      </c>
      <c r="G31" s="80">
        <f t="shared" si="8"/>
        <v>0</v>
      </c>
      <c r="H31" s="80">
        <f t="shared" si="8"/>
        <v>0</v>
      </c>
      <c r="I31" s="80">
        <f t="shared" si="8"/>
        <v>8356021</v>
      </c>
      <c r="J31" s="80">
        <f t="shared" si="8"/>
        <v>0</v>
      </c>
      <c r="K31" s="80">
        <f t="shared" si="8"/>
        <v>0</v>
      </c>
      <c r="L31" s="80">
        <f t="shared" si="8"/>
        <v>0</v>
      </c>
      <c r="M31" s="80">
        <f t="shared" si="8"/>
        <v>0</v>
      </c>
      <c r="N31" s="80">
        <f t="shared" si="1"/>
        <v>19156737</v>
      </c>
      <c r="O31" s="81">
        <f t="shared" si="2"/>
        <v>3556.104882123631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69</v>
      </c>
      <c r="M33" s="117"/>
      <c r="N33" s="117"/>
      <c r="O33" s="91">
        <v>5387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1212388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1212388</v>
      </c>
      <c r="O5" s="32">
        <f aca="true" t="shared" si="2" ref="O5:O31">(N5/O$33)</f>
        <v>226.99644261374274</v>
      </c>
      <c r="P5" s="6"/>
    </row>
    <row r="6" spans="1:16" ht="15">
      <c r="A6" s="12"/>
      <c r="B6" s="44">
        <v>512</v>
      </c>
      <c r="C6" s="20" t="s">
        <v>19</v>
      </c>
      <c r="D6" s="46">
        <v>68554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68554</v>
      </c>
      <c r="O6" s="47">
        <f t="shared" si="2"/>
        <v>12.835424077888035</v>
      </c>
      <c r="P6" s="9"/>
    </row>
    <row r="7" spans="1:16" ht="15">
      <c r="A7" s="12"/>
      <c r="B7" s="44">
        <v>513</v>
      </c>
      <c r="C7" s="20" t="s">
        <v>20</v>
      </c>
      <c r="D7" s="46">
        <v>304790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304790</v>
      </c>
      <c r="O7" s="47">
        <f t="shared" si="2"/>
        <v>57.06609249204269</v>
      </c>
      <c r="P7" s="9"/>
    </row>
    <row r="8" spans="1:16" ht="15">
      <c r="A8" s="12"/>
      <c r="B8" s="44">
        <v>517</v>
      </c>
      <c r="C8" s="20" t="s">
        <v>21</v>
      </c>
      <c r="D8" s="46">
        <v>101700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101700</v>
      </c>
      <c r="O8" s="47">
        <f t="shared" si="2"/>
        <v>19.041378019097547</v>
      </c>
      <c r="P8" s="9"/>
    </row>
    <row r="9" spans="1:16" ht="15">
      <c r="A9" s="12"/>
      <c r="B9" s="44">
        <v>519</v>
      </c>
      <c r="C9" s="20" t="s">
        <v>22</v>
      </c>
      <c r="D9" s="46">
        <v>737344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737344</v>
      </c>
      <c r="O9" s="47">
        <f t="shared" si="2"/>
        <v>138.05354802471447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2775101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2775101</v>
      </c>
      <c r="O10" s="43">
        <f t="shared" si="2"/>
        <v>519.5845347313237</v>
      </c>
      <c r="P10" s="10"/>
    </row>
    <row r="11" spans="1:16" ht="15">
      <c r="A11" s="12"/>
      <c r="B11" s="44">
        <v>521</v>
      </c>
      <c r="C11" s="20" t="s">
        <v>24</v>
      </c>
      <c r="D11" s="46">
        <v>1861471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1861471</v>
      </c>
      <c r="O11" s="47">
        <f t="shared" si="2"/>
        <v>348.52480808837294</v>
      </c>
      <c r="P11" s="9"/>
    </row>
    <row r="12" spans="1:16" ht="15">
      <c r="A12" s="12"/>
      <c r="B12" s="44">
        <v>522</v>
      </c>
      <c r="C12" s="20" t="s">
        <v>25</v>
      </c>
      <c r="D12" s="46">
        <v>768870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768870</v>
      </c>
      <c r="O12" s="47">
        <f t="shared" si="2"/>
        <v>143.95618797977906</v>
      </c>
      <c r="P12" s="9"/>
    </row>
    <row r="13" spans="1:16" ht="15">
      <c r="A13" s="12"/>
      <c r="B13" s="44">
        <v>524</v>
      </c>
      <c r="C13" s="20" t="s">
        <v>26</v>
      </c>
      <c r="D13" s="46">
        <v>144760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144760</v>
      </c>
      <c r="O13" s="47">
        <f t="shared" si="2"/>
        <v>27.10353866317169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0</v>
      </c>
      <c r="E14" s="31">
        <f t="shared" si="4"/>
        <v>110197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6956229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7066426</v>
      </c>
      <c r="O14" s="43">
        <f t="shared" si="2"/>
        <v>1323.0529863321476</v>
      </c>
      <c r="P14" s="10"/>
    </row>
    <row r="15" spans="1:16" ht="15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1161162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1161162</v>
      </c>
      <c r="O15" s="47">
        <f t="shared" si="2"/>
        <v>217.40535480247144</v>
      </c>
      <c r="P15" s="9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2008802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2008802</v>
      </c>
      <c r="O16" s="47">
        <f t="shared" si="2"/>
        <v>376.109717281408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1995881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1995881</v>
      </c>
      <c r="O17" s="47">
        <f t="shared" si="2"/>
        <v>373.6905073956188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1790384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1790384</v>
      </c>
      <c r="O18" s="47">
        <f t="shared" si="2"/>
        <v>335.21512825313613</v>
      </c>
      <c r="P18" s="9"/>
    </row>
    <row r="19" spans="1:16" ht="15">
      <c r="A19" s="12"/>
      <c r="B19" s="44">
        <v>539</v>
      </c>
      <c r="C19" s="20" t="s">
        <v>32</v>
      </c>
      <c r="D19" s="46">
        <v>0</v>
      </c>
      <c r="E19" s="46">
        <v>110197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110197</v>
      </c>
      <c r="O19" s="47">
        <f t="shared" si="2"/>
        <v>20.6322785995132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SUM(D21:D23)</f>
        <v>3000976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3000976</v>
      </c>
      <c r="O20" s="43">
        <f t="shared" si="2"/>
        <v>561.8753042501404</v>
      </c>
      <c r="P20" s="10"/>
    </row>
    <row r="21" spans="1:16" ht="15">
      <c r="A21" s="12"/>
      <c r="B21" s="44">
        <v>541</v>
      </c>
      <c r="C21" s="20" t="s">
        <v>34</v>
      </c>
      <c r="D21" s="46">
        <v>1306773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1306773</v>
      </c>
      <c r="O21" s="47">
        <f t="shared" si="2"/>
        <v>244.66822692379705</v>
      </c>
      <c r="P21" s="9"/>
    </row>
    <row r="22" spans="1:16" ht="15">
      <c r="A22" s="12"/>
      <c r="B22" s="44">
        <v>542</v>
      </c>
      <c r="C22" s="20" t="s">
        <v>35</v>
      </c>
      <c r="D22" s="46">
        <v>1492913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1492913</v>
      </c>
      <c r="O22" s="47">
        <f t="shared" si="2"/>
        <v>279.51937839355924</v>
      </c>
      <c r="P22" s="9"/>
    </row>
    <row r="23" spans="1:16" ht="15">
      <c r="A23" s="12"/>
      <c r="B23" s="44">
        <v>549</v>
      </c>
      <c r="C23" s="20" t="s">
        <v>36</v>
      </c>
      <c r="D23" s="46">
        <v>201290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201290</v>
      </c>
      <c r="O23" s="47">
        <f t="shared" si="2"/>
        <v>37.68769893278412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SUM(D25:D28)</f>
        <v>655524</v>
      </c>
      <c r="E24" s="31">
        <f t="shared" si="6"/>
        <v>46872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702396</v>
      </c>
      <c r="O24" s="43">
        <f t="shared" si="2"/>
        <v>131.51020408163265</v>
      </c>
      <c r="P24" s="9"/>
    </row>
    <row r="25" spans="1:16" ht="15">
      <c r="A25" s="12"/>
      <c r="B25" s="44">
        <v>572</v>
      </c>
      <c r="C25" s="20" t="s">
        <v>40</v>
      </c>
      <c r="D25" s="46">
        <v>442539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442539</v>
      </c>
      <c r="O25" s="47">
        <f t="shared" si="2"/>
        <v>82.85695562628722</v>
      </c>
      <c r="P25" s="9"/>
    </row>
    <row r="26" spans="1:16" ht="15">
      <c r="A26" s="12"/>
      <c r="B26" s="44">
        <v>573</v>
      </c>
      <c r="C26" s="20" t="s">
        <v>41</v>
      </c>
      <c r="D26" s="46">
        <v>26790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26790</v>
      </c>
      <c r="O26" s="47">
        <f t="shared" si="2"/>
        <v>5.0159146227298255</v>
      </c>
      <c r="P26" s="9"/>
    </row>
    <row r="27" spans="1:16" ht="15">
      <c r="A27" s="12"/>
      <c r="B27" s="44">
        <v>575</v>
      </c>
      <c r="C27" s="20" t="s">
        <v>58</v>
      </c>
      <c r="D27" s="46">
        <v>0</v>
      </c>
      <c r="E27" s="46">
        <v>46872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46872</v>
      </c>
      <c r="O27" s="47">
        <f t="shared" si="2"/>
        <v>8.775884665792923</v>
      </c>
      <c r="P27" s="9"/>
    </row>
    <row r="28" spans="1:16" ht="15">
      <c r="A28" s="12"/>
      <c r="B28" s="44">
        <v>579</v>
      </c>
      <c r="C28" s="20" t="s">
        <v>43</v>
      </c>
      <c r="D28" s="46">
        <v>186195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186195</v>
      </c>
      <c r="O28" s="47">
        <f t="shared" si="2"/>
        <v>34.861449166822695</v>
      </c>
      <c r="P28" s="9"/>
    </row>
    <row r="29" spans="1:16" ht="15.75">
      <c r="A29" s="28" t="s">
        <v>45</v>
      </c>
      <c r="B29" s="29"/>
      <c r="C29" s="30"/>
      <c r="D29" s="31">
        <f aca="true" t="shared" si="7" ref="D29:M29">SUM(D30:D30)</f>
        <v>1429899</v>
      </c>
      <c r="E29" s="31">
        <f t="shared" si="7"/>
        <v>483247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1388413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3301559</v>
      </c>
      <c r="O29" s="43">
        <f t="shared" si="2"/>
        <v>618.1537165324845</v>
      </c>
      <c r="P29" s="9"/>
    </row>
    <row r="30" spans="1:16" ht="15.75" thickBot="1">
      <c r="A30" s="12"/>
      <c r="B30" s="44">
        <v>581</v>
      </c>
      <c r="C30" s="20" t="s">
        <v>44</v>
      </c>
      <c r="D30" s="46">
        <v>1429899</v>
      </c>
      <c r="E30" s="46">
        <v>483247</v>
      </c>
      <c r="F30" s="46">
        <v>0</v>
      </c>
      <c r="G30" s="46">
        <v>0</v>
      </c>
      <c r="H30" s="46">
        <v>0</v>
      </c>
      <c r="I30" s="46">
        <v>1388413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3301559</v>
      </c>
      <c r="O30" s="47">
        <f t="shared" si="2"/>
        <v>618.1537165324845</v>
      </c>
      <c r="P30" s="9"/>
    </row>
    <row r="31" spans="1:119" ht="16.5" thickBot="1">
      <c r="A31" s="14" t="s">
        <v>10</v>
      </c>
      <c r="B31" s="23"/>
      <c r="C31" s="22"/>
      <c r="D31" s="15">
        <f>SUM(D5,D10,D14,D20,D24,D29)</f>
        <v>9073888</v>
      </c>
      <c r="E31" s="15">
        <f aca="true" t="shared" si="8" ref="E31:M31">SUM(E5,E10,E14,E20,E24,E29)</f>
        <v>640316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8344642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18058846</v>
      </c>
      <c r="O31" s="37">
        <f t="shared" si="2"/>
        <v>3381.1731885414715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59</v>
      </c>
      <c r="M33" s="93"/>
      <c r="N33" s="93"/>
      <c r="O33" s="41">
        <v>5341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2022-09-13T16:53:06Z</cp:lastPrinted>
  <dcterms:created xsi:type="dcterms:W3CDTF">2000-08-31T21:26:31Z</dcterms:created>
  <dcterms:modified xsi:type="dcterms:W3CDTF">2022-09-13T16:54:13Z</dcterms:modified>
  <cp:category/>
  <cp:version/>
  <cp:contentType/>
  <cp:contentStatus/>
</cp:coreProperties>
</file>