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'2008'!$A$1:$O$71</definedName>
    <definedName name="_xlnm.Print_Area" localSheetId="12">'2009'!$A$1:$O$70</definedName>
    <definedName name="_xlnm.Print_Area" localSheetId="11">'2010'!$A$1:$O$72</definedName>
    <definedName name="_xlnm.Print_Area" localSheetId="10">'2011'!$A$1:$O$75</definedName>
    <definedName name="_xlnm.Print_Area" localSheetId="9">'2012'!$A$1:$O$72</definedName>
    <definedName name="_xlnm.Print_Area" localSheetId="8">'2013'!$A$1:$O$74</definedName>
    <definedName name="_xlnm.Print_Area" localSheetId="7">'2014'!$A$1:$O$70</definedName>
    <definedName name="_xlnm.Print_Area" localSheetId="6">'2015'!$A$1:$O$70</definedName>
    <definedName name="_xlnm.Print_Area" localSheetId="5">'2016'!$A$1:$O$70</definedName>
    <definedName name="_xlnm.Print_Area" localSheetId="4">'2017'!$A$1:$O$69</definedName>
    <definedName name="_xlnm.Print_Area" localSheetId="3">'2018'!$A$1:$O$70</definedName>
    <definedName name="_xlnm.Print_Area" localSheetId="2">'2019'!$A$1:$O$68</definedName>
    <definedName name="_xlnm.Print_Area" localSheetId="1">'2020'!$A$1:$O$72</definedName>
    <definedName name="_xlnm.Print_Area" localSheetId="0">'2021'!$A$1:$P$74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<sst xmlns="http://schemas.openxmlformats.org/spreadsheetml/2006/main" count="1166" uniqueCount="167">
  <si>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</si>
  <si>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</si>
  <si>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</si>
  <si>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</si>
  <si>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</si>
  <si>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</si>
  <si>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</si>
  <si>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</si>
  <si>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</si>
  <si>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</si>
  <si>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</si>
  <si>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</si>
  <si>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</si>
  <si>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</si>
  <si>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</si>
  <si>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</si>
  <si>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</si>
  <si>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</si>
  <si>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</si>
  <si>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</si>
  <si>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</si>
  <si>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</si>
  <si>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</si>
  <si>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</si>
  <si>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Impact Fees - Commercial - Other</t>
  </si>
  <si>
    <t>Special Assessments - Charges for Public Services</t>
  </si>
  <si>
    <t>Other Permits, Fees, and Special Assessments</t>
  </si>
  <si>
    <t>Federal Grant - General Government</t>
  </si>
  <si>
    <t>Intergovernmental Revenue</t>
  </si>
  <si>
    <t>State Grant - General Government</t>
  </si>
  <si>
    <t>State Grant - Public Safety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</si>
  <si>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</si>
  <si>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</si>
  <si>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</si>
  <si>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</si>
  <si>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</si>
  <si>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</si>
  <si>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</si>
  <si>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</si>
  <si>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</si>
  <si>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</si>
  <si>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</si>
  <si>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</si>
  <si>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</si>
  <si>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</si>
  <si>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</si>
  <si>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</si>
  <si>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</si>
  <si>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</si>
  <si>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</si>
  <si>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Public Safety - Ambulance Fees</t>
  </si>
  <si>
    <t>Physical Environment - Water Utility</t>
  </si>
  <si>
    <t>Physical Environment - Sewer / Wastewater Utility</t>
  </si>
  <si>
    <t>Physical Environment - Cemetary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</si>
  <si>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</si>
  <si>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</si>
  <si>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</si>
  <si>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</si>
  <si>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</si>
  <si>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</si>
  <si>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</si>
  <si>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</si>
  <si>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</si>
  <si>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</si>
  <si>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</si>
  <si>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</si>
  <si>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</si>
  <si>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</si>
  <si>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</si>
  <si>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</si>
  <si>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</si>
  <si>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</si>
  <si>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</si>
  <si>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</si>
  <si>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</si>
  <si>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</si>
  <si>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</si>
  <si>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</si>
  <si>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</si>
  <si>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</si>
  <si>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Dania Beach Revenues Reported by Account Code and Fund Type</t>
  </si>
  <si>
    <t>Local Fiscal Year Ended September 30, 2010</t>
  </si>
  <si>
    <t>Fire Insurance Premium Tax for Firefighters' Pension</t>
  </si>
  <si>
    <t>Utility Service Tax - Gas</t>
  </si>
  <si>
    <t>Impact Fees - Commercial - Physical Environment</t>
  </si>
  <si>
    <t>Public Safety - Other Public Safety Charges and Fees</t>
  </si>
  <si>
    <t>Physical Environment - Garbage / Solid Waste</t>
  </si>
  <si>
    <t>Physical Environment - Water / Sewer Combination Utility</t>
  </si>
  <si>
    <t>Culture / Recreation - Special Events</t>
  </si>
  <si>
    <t>Interest and Other Earnings - Gain or Loss on Sale of Investments</t>
  </si>
  <si>
    <t>Other Miscellaneous Revenues - Settlements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</si>
  <si>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</si>
  <si>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</si>
  <si>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</si>
  <si>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Other</t>
  </si>
  <si>
    <t>Grants from Other Local Units - Public Safety</t>
  </si>
  <si>
    <t>Public Safety - Protective Inspection Fees</t>
  </si>
  <si>
    <t>Sale of Surplus Materials and Scrap</t>
  </si>
  <si>
    <t>Proprietary Non-Operating Sources - Federal Grants and Donations</t>
  </si>
  <si>
    <t>2011 Municipal Population:</t>
  </si>
  <si>
    <t>Local Fiscal Year Ended September 30, 2012</t>
  </si>
  <si>
    <t>State Grant - Culture / Recreation</t>
  </si>
  <si>
    <t>Contributions from Enterprise Operations</t>
  </si>
  <si>
    <t>2012 Municipal Population:</t>
  </si>
  <si>
    <t>Local Fiscal Year Ended September 30, 2008</t>
  </si>
  <si>
    <t>Permits and Franchise Fees</t>
  </si>
  <si>
    <t>Other Permits and Fees</t>
  </si>
  <si>
    <t>State Grant - Other</t>
  </si>
  <si>
    <t>Special Assessments - Capital Improvement</t>
  </si>
  <si>
    <t>Impact Fees - Public Safety</t>
  </si>
  <si>
    <t>Impact Fees - Physical Environment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</si>
  <si>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</si>
  <si>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</si>
  <si>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</si>
  <si>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</si>
  <si>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</si>
  <si>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</si>
  <si>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</si>
  <si>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</si>
  <si>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</si>
  <si>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</si>
  <si>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</si>
  <si>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</si>
  <si>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Interest and Other Earnings - Gain (Loss) on Sale of Investments</t>
  </si>
  <si>
    <t>Sales - Disposition of Fixed Assets</t>
  </si>
  <si>
    <t>2013 Municipal Population:</t>
  </si>
  <si>
    <t>Local Fiscal Year Ended September 30, 2014</t>
  </si>
  <si>
    <t>State Grant - Physical Environment - Sewer / Wastewater</t>
  </si>
  <si>
    <t>Proprietary Non-Operating - Capital Contributions from Other Public Source</t>
  </si>
  <si>
    <t>2014 Municipal Population:</t>
  </si>
  <si>
    <t>Local Fiscal Year Ended September 30, 2015</t>
  </si>
  <si>
    <t>Impact Fees - Residential - Transportation</t>
  </si>
  <si>
    <t>Grants from Other Local Units - Economic Environment</t>
  </si>
  <si>
    <t>2015 Municipal Population:</t>
  </si>
  <si>
    <t>Local Fiscal Year Ended September 30, 2016</t>
  </si>
  <si>
    <t>Impact Fees - Commercial - Transportation</t>
  </si>
  <si>
    <t>2016 Municipal Population:</t>
  </si>
  <si>
    <t>Local Fiscal Year Ended September 30, 2017</t>
  </si>
  <si>
    <t>2017 Municipal Population:</t>
  </si>
  <si>
    <t>Local Fiscal Year Ended September 30, 2018</t>
  </si>
  <si>
    <t>Impact Fees - Residential - Physical Environment</t>
  </si>
  <si>
    <t>Grants from Other Local Units - Physical Environment</t>
  </si>
  <si>
    <t>Proprietary Non-Operating - Interest</t>
  </si>
  <si>
    <t>2018 Municipal Population:</t>
  </si>
  <si>
    <t>Local Fiscal Year Ended September 30, 2019</t>
  </si>
  <si>
    <t>Proprietary Non-Operating - Other Non-Operating Sources</t>
  </si>
  <si>
    <t>2019 Municipal Population:</t>
  </si>
  <si>
    <t>Local Fiscal Year Ended September 30, 2020</t>
  </si>
  <si>
    <t>Impact Fees - Residential - Public Safety</t>
  </si>
  <si>
    <t>Impact Fees - Residential - Culture / Recreation</t>
  </si>
  <si>
    <t>Impact Fees - Residential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</si>
  <si>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</si>
  <si>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</si>
  <si>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</si>
  <si>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</si>
  <si>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</si>
  <si>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</si>
  <si>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</si>
  <si>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</si>
  <si>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</si>
  <si>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</si>
  <si>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</si>
  <si>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</si>
  <si>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Insurance License Tax</t>
  </si>
  <si>
    <t>State Shared Revenues - General Government - Local Government Half-Cent Sales Tax Program</t>
  </si>
  <si>
    <t>Proprietary Non-Operating Sources - Capital Contributions from Other Public Source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</si>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</sst>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154</v>
      </c>
      <c r="N4" s="35" t="s">
        <v>10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156</v>
      </c>
      <c r="B5" s="26"/>
      <c r="C5" s="26"/>
      <c r="D5" s="27">
        <f aca="true" t="shared" si="0" ref="D5:N5">SUM(D6:D16)</f>
        <v>32959013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32959013</v>
      </c>
      <c r="P5" s="33">
        <f aca="true" t="shared" si="1" ref="P5:P36">(O5/P$72)</f>
        <v>1035.2424223387882</v>
      </c>
      <c r="Q5" s="6"/>
    </row>
    <row r="6" spans="1:17" ht="15">
      <c r="A6" s="12"/>
      <c r="B6" s="25">
        <v>311</v>
      </c>
      <c r="C6" s="20" t="s">
        <v>3</v>
      </c>
      <c r="D6" s="46">
        <v>26015122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26015122</v>
      </c>
      <c r="P6" s="47">
        <f t="shared" si="1"/>
        <v>817.1348431070767</v>
      </c>
      <c r="Q6" s="9"/>
    </row>
    <row r="7" spans="1:17" ht="15">
      <c r="A7" s="12"/>
      <c r="B7" s="25">
        <v>312.41</v>
      </c>
      <c r="C7" s="20" t="s">
        <v>157</v>
      </c>
      <c r="D7" s="46">
        <v>301180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6">SUM(D7:N7)</f>
        <v>301180</v>
      </c>
      <c r="P7" s="47">
        <f t="shared" si="1"/>
        <v>9.460062191789428</v>
      </c>
      <c r="Q7" s="9"/>
    </row>
    <row r="8" spans="1:17" ht="15">
      <c r="A8" s="12"/>
      <c r="B8" s="25">
        <v>312.43</v>
      </c>
      <c r="C8" s="20" t="s">
        <v>158</v>
      </c>
      <c r="D8" s="46">
        <v>494286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494286</v>
      </c>
      <c r="P8" s="47">
        <f t="shared" si="1"/>
        <v>15.525520620661494</v>
      </c>
      <c r="Q8" s="9"/>
    </row>
    <row r="9" spans="1:17" ht="15">
      <c r="A9" s="12"/>
      <c r="B9" s="25">
        <v>312.51</v>
      </c>
      <c r="C9" s="20" t="s">
        <v>78</v>
      </c>
      <c r="D9" s="46">
        <v>167185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167185</v>
      </c>
      <c r="P9" s="47">
        <f t="shared" si="1"/>
        <v>5.251279957282407</v>
      </c>
      <c r="Q9" s="9"/>
    </row>
    <row r="10" spans="1:17" ht="15">
      <c r="A10" s="12"/>
      <c r="B10" s="25">
        <v>312.52</v>
      </c>
      <c r="C10" s="20" t="s">
        <v>114</v>
      </c>
      <c r="D10" s="46">
        <v>291908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291908</v>
      </c>
      <c r="P10" s="47">
        <f t="shared" si="1"/>
        <v>9.168828721299118</v>
      </c>
      <c r="Q10" s="9"/>
    </row>
    <row r="11" spans="1:17" ht="15">
      <c r="A11" s="12"/>
      <c r="B11" s="25">
        <v>314.1</v>
      </c>
      <c r="C11" s="20" t="s">
        <v>13</v>
      </c>
      <c r="D11" s="46">
        <v>3199834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3199834</v>
      </c>
      <c r="P11" s="47">
        <f t="shared" si="1"/>
        <v>100.5067688538493</v>
      </c>
      <c r="Q11" s="9"/>
    </row>
    <row r="12" spans="1:17" ht="15">
      <c r="A12" s="12"/>
      <c r="B12" s="25">
        <v>314.3</v>
      </c>
      <c r="C12" s="20" t="s">
        <v>14</v>
      </c>
      <c r="D12" s="46">
        <v>871475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871475</v>
      </c>
      <c r="P12" s="47">
        <f t="shared" si="1"/>
        <v>27.373025096585735</v>
      </c>
      <c r="Q12" s="9"/>
    </row>
    <row r="13" spans="1:17" ht="15">
      <c r="A13" s="12"/>
      <c r="B13" s="25">
        <v>314.4</v>
      </c>
      <c r="C13" s="20" t="s">
        <v>83</v>
      </c>
      <c r="D13" s="46">
        <v>11546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11546</v>
      </c>
      <c r="P13" s="47">
        <f t="shared" si="1"/>
        <v>0.3626597983478343</v>
      </c>
      <c r="Q13" s="9"/>
    </row>
    <row r="14" spans="1:17" ht="15">
      <c r="A14" s="12"/>
      <c r="B14" s="25">
        <v>314.8</v>
      </c>
      <c r="C14" s="20" t="s">
        <v>16</v>
      </c>
      <c r="D14" s="46">
        <v>32802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32802</v>
      </c>
      <c r="P14" s="47">
        <f t="shared" si="1"/>
        <v>1.0303106448471904</v>
      </c>
      <c r="Q14" s="9"/>
    </row>
    <row r="15" spans="1:17" ht="15">
      <c r="A15" s="12"/>
      <c r="B15" s="25">
        <v>315.1</v>
      </c>
      <c r="C15" s="20" t="s">
        <v>159</v>
      </c>
      <c r="D15" s="46">
        <v>1030435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1030435</v>
      </c>
      <c r="P15" s="47">
        <f t="shared" si="1"/>
        <v>32.365957847787165</v>
      </c>
      <c r="Q15" s="9"/>
    </row>
    <row r="16" spans="1:17" ht="15">
      <c r="A16" s="12"/>
      <c r="B16" s="25">
        <v>316</v>
      </c>
      <c r="C16" s="20" t="s">
        <v>116</v>
      </c>
      <c r="D16" s="46">
        <v>543240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543240</v>
      </c>
      <c r="P16" s="47">
        <f t="shared" si="1"/>
        <v>17.063165499261864</v>
      </c>
      <c r="Q16" s="9"/>
    </row>
    <row r="17" spans="1:17" ht="15.75">
      <c r="A17" s="29" t="s">
        <v>19</v>
      </c>
      <c r="B17" s="30"/>
      <c r="C17" s="31"/>
      <c r="D17" s="32">
        <f aca="true" t="shared" si="3" ref="D17:N17">SUM(D18:D32)</f>
        <v>12680553</v>
      </c>
      <c r="E17" s="32">
        <f t="shared" si="3"/>
        <v>5830134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2294179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20804866</v>
      </c>
      <c r="P17" s="45">
        <f t="shared" si="1"/>
        <v>653.4807299682759</v>
      </c>
      <c r="Q17" s="10"/>
    </row>
    <row r="18" spans="1:17" ht="15">
      <c r="A18" s="12"/>
      <c r="B18" s="25">
        <v>322</v>
      </c>
      <c r="C18" s="20" t="s">
        <v>160</v>
      </c>
      <c r="D18" s="46">
        <v>0</v>
      </c>
      <c r="E18" s="46">
        <v>4398659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4398659</v>
      </c>
      <c r="P18" s="47">
        <f t="shared" si="1"/>
        <v>138.16185570248453</v>
      </c>
      <c r="Q18" s="9"/>
    </row>
    <row r="19" spans="1:17" ht="15">
      <c r="A19" s="12"/>
      <c r="B19" s="25">
        <v>323.1</v>
      </c>
      <c r="C19" s="20" t="s">
        <v>20</v>
      </c>
      <c r="D19" s="46">
        <v>2239046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4" ref="O19:O32">SUM(D19:N19)</f>
        <v>2239046</v>
      </c>
      <c r="P19" s="47">
        <f t="shared" si="1"/>
        <v>70.32842290416811</v>
      </c>
      <c r="Q19" s="9"/>
    </row>
    <row r="20" spans="1:17" ht="15">
      <c r="A20" s="12"/>
      <c r="B20" s="25">
        <v>323.4</v>
      </c>
      <c r="C20" s="20" t="s">
        <v>21</v>
      </c>
      <c r="D20" s="46">
        <v>45431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45431</v>
      </c>
      <c r="P20" s="47">
        <f t="shared" si="1"/>
        <v>1.4269874674121306</v>
      </c>
      <c r="Q20" s="9"/>
    </row>
    <row r="21" spans="1:17" ht="15">
      <c r="A21" s="12"/>
      <c r="B21" s="25">
        <v>323.7</v>
      </c>
      <c r="C21" s="20" t="s">
        <v>22</v>
      </c>
      <c r="D21" s="46">
        <v>712642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712642</v>
      </c>
      <c r="P21" s="47">
        <f t="shared" si="1"/>
        <v>22.38408141470616</v>
      </c>
      <c r="Q21" s="9"/>
    </row>
    <row r="22" spans="1:17" ht="15">
      <c r="A22" s="12"/>
      <c r="B22" s="25">
        <v>324.11</v>
      </c>
      <c r="C22" s="20" t="s">
        <v>148</v>
      </c>
      <c r="D22" s="46">
        <v>188574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188574</v>
      </c>
      <c r="P22" s="47">
        <f t="shared" si="1"/>
        <v>5.923108333071584</v>
      </c>
      <c r="Q22" s="9"/>
    </row>
    <row r="23" spans="1:17" ht="15">
      <c r="A23" s="12"/>
      <c r="B23" s="25">
        <v>324.12</v>
      </c>
      <c r="C23" s="20" t="s">
        <v>23</v>
      </c>
      <c r="D23" s="46">
        <v>771719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771719</v>
      </c>
      <c r="P23" s="47">
        <f t="shared" si="1"/>
        <v>24.239689669252755</v>
      </c>
      <c r="Q23" s="9"/>
    </row>
    <row r="24" spans="1:17" ht="15">
      <c r="A24" s="12"/>
      <c r="B24" s="25">
        <v>324.21</v>
      </c>
      <c r="C24" s="20" t="s">
        <v>140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120832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120832</v>
      </c>
      <c r="P24" s="47">
        <f t="shared" si="1"/>
        <v>3.7953324747934793</v>
      </c>
      <c r="Q24" s="9"/>
    </row>
    <row r="25" spans="1:17" ht="15">
      <c r="A25" s="12"/>
      <c r="B25" s="25">
        <v>324.22</v>
      </c>
      <c r="C25" s="20" t="s">
        <v>84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171152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171152</v>
      </c>
      <c r="P25" s="47">
        <f t="shared" si="1"/>
        <v>5.375883406099821</v>
      </c>
      <c r="Q25" s="9"/>
    </row>
    <row r="26" spans="1:17" ht="15">
      <c r="A26" s="12"/>
      <c r="B26" s="25">
        <v>324.31</v>
      </c>
      <c r="C26" s="20" t="s">
        <v>131</v>
      </c>
      <c r="D26" s="46">
        <v>0</v>
      </c>
      <c r="E26" s="46">
        <v>14668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14668</v>
      </c>
      <c r="P26" s="47">
        <f t="shared" si="1"/>
        <v>0.4607218016772937</v>
      </c>
      <c r="Q26" s="9"/>
    </row>
    <row r="27" spans="1:17" ht="15">
      <c r="A27" s="12"/>
      <c r="B27" s="25">
        <v>324.32</v>
      </c>
      <c r="C27" s="20" t="s">
        <v>135</v>
      </c>
      <c r="D27" s="46">
        <v>0</v>
      </c>
      <c r="E27" s="46">
        <v>555000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555000</v>
      </c>
      <c r="P27" s="47">
        <f t="shared" si="1"/>
        <v>17.432547036467003</v>
      </c>
      <c r="Q27" s="9"/>
    </row>
    <row r="28" spans="1:17" ht="15">
      <c r="A28" s="12"/>
      <c r="B28" s="25">
        <v>324.61</v>
      </c>
      <c r="C28" s="20" t="s">
        <v>149</v>
      </c>
      <c r="D28" s="46">
        <v>1360153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1360153</v>
      </c>
      <c r="P28" s="47">
        <f t="shared" si="1"/>
        <v>42.722398467192264</v>
      </c>
      <c r="Q28" s="9"/>
    </row>
    <row r="29" spans="1:17" ht="15">
      <c r="A29" s="12"/>
      <c r="B29" s="25">
        <v>324.91</v>
      </c>
      <c r="C29" s="20" t="s">
        <v>150</v>
      </c>
      <c r="D29" s="46">
        <v>52824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52824</v>
      </c>
      <c r="P29" s="47">
        <f t="shared" si="1"/>
        <v>1.659201557935735</v>
      </c>
      <c r="Q29" s="9"/>
    </row>
    <row r="30" spans="1:17" ht="15">
      <c r="A30" s="12"/>
      <c r="B30" s="25">
        <v>324.92</v>
      </c>
      <c r="C30" s="20" t="s">
        <v>24</v>
      </c>
      <c r="D30" s="46">
        <v>218916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218916</v>
      </c>
      <c r="P30" s="47">
        <f t="shared" si="1"/>
        <v>6.876150391054433</v>
      </c>
      <c r="Q30" s="9"/>
    </row>
    <row r="31" spans="1:17" ht="15">
      <c r="A31" s="12"/>
      <c r="B31" s="25">
        <v>325.2</v>
      </c>
      <c r="C31" s="20" t="s">
        <v>25</v>
      </c>
      <c r="D31" s="46">
        <v>6789857</v>
      </c>
      <c r="E31" s="46">
        <v>0</v>
      </c>
      <c r="F31" s="46">
        <v>0</v>
      </c>
      <c r="G31" s="46">
        <v>0</v>
      </c>
      <c r="H31" s="46">
        <v>0</v>
      </c>
      <c r="I31" s="46">
        <v>1965623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8755480</v>
      </c>
      <c r="P31" s="47">
        <f t="shared" si="1"/>
        <v>275.0095800483714</v>
      </c>
      <c r="Q31" s="9"/>
    </row>
    <row r="32" spans="1:17" ht="15">
      <c r="A32" s="12"/>
      <c r="B32" s="25">
        <v>329.1</v>
      </c>
      <c r="C32" s="20" t="s">
        <v>161</v>
      </c>
      <c r="D32" s="46">
        <v>301391</v>
      </c>
      <c r="E32" s="46">
        <v>861807</v>
      </c>
      <c r="F32" s="46">
        <v>0</v>
      </c>
      <c r="G32" s="46">
        <v>0</v>
      </c>
      <c r="H32" s="46">
        <v>0</v>
      </c>
      <c r="I32" s="46">
        <v>36572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1199770</v>
      </c>
      <c r="P32" s="47">
        <f t="shared" si="1"/>
        <v>37.68476929358922</v>
      </c>
      <c r="Q32" s="9"/>
    </row>
    <row r="33" spans="1:17" ht="15.75">
      <c r="A33" s="29" t="s">
        <v>162</v>
      </c>
      <c r="B33" s="30"/>
      <c r="C33" s="31"/>
      <c r="D33" s="32">
        <f aca="true" t="shared" si="5" ref="D33:N33">SUM(D34:D41)</f>
        <v>3982105</v>
      </c>
      <c r="E33" s="32">
        <f t="shared" si="5"/>
        <v>346106</v>
      </c>
      <c r="F33" s="32">
        <f t="shared" si="5"/>
        <v>0</v>
      </c>
      <c r="G33" s="32">
        <f t="shared" si="5"/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44">
        <f aca="true" t="shared" si="6" ref="O33:O42">SUM(D33:N33)</f>
        <v>4328211</v>
      </c>
      <c r="P33" s="45">
        <f t="shared" si="1"/>
        <v>135.94908439865566</v>
      </c>
      <c r="Q33" s="10"/>
    </row>
    <row r="34" spans="1:17" ht="15">
      <c r="A34" s="12"/>
      <c r="B34" s="25">
        <v>334.7</v>
      </c>
      <c r="C34" s="20" t="s">
        <v>101</v>
      </c>
      <c r="D34" s="46">
        <v>558184</v>
      </c>
      <c r="E34" s="46">
        <v>246106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804290</v>
      </c>
      <c r="P34" s="47">
        <f t="shared" si="1"/>
        <v>25.262744605333417</v>
      </c>
      <c r="Q34" s="9"/>
    </row>
    <row r="35" spans="1:17" ht="15">
      <c r="A35" s="12"/>
      <c r="B35" s="25">
        <v>335.13</v>
      </c>
      <c r="C35" s="20" t="s">
        <v>163</v>
      </c>
      <c r="D35" s="46">
        <v>1099905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1099905</v>
      </c>
      <c r="P35" s="47">
        <f t="shared" si="1"/>
        <v>34.54801017683827</v>
      </c>
      <c r="Q35" s="9"/>
    </row>
    <row r="36" spans="1:17" ht="15">
      <c r="A36" s="12"/>
      <c r="B36" s="25">
        <v>335.14</v>
      </c>
      <c r="C36" s="20" t="s">
        <v>118</v>
      </c>
      <c r="D36" s="46">
        <v>2794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2794</v>
      </c>
      <c r="P36" s="47">
        <f t="shared" si="1"/>
        <v>0.08775952508088074</v>
      </c>
      <c r="Q36" s="9"/>
    </row>
    <row r="37" spans="1:17" ht="15">
      <c r="A37" s="12"/>
      <c r="B37" s="25">
        <v>335.15</v>
      </c>
      <c r="C37" s="20" t="s">
        <v>119</v>
      </c>
      <c r="D37" s="46">
        <v>11418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11418</v>
      </c>
      <c r="P37" s="47">
        <f aca="true" t="shared" si="7" ref="P37:P68">(O37/P$72)</f>
        <v>0.35863931903131574</v>
      </c>
      <c r="Q37" s="9"/>
    </row>
    <row r="38" spans="1:17" ht="15">
      <c r="A38" s="12"/>
      <c r="B38" s="25">
        <v>335.18</v>
      </c>
      <c r="C38" s="20" t="s">
        <v>164</v>
      </c>
      <c r="D38" s="46">
        <v>2266950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2266950</v>
      </c>
      <c r="P38" s="47">
        <f t="shared" si="7"/>
        <v>71.20488739516914</v>
      </c>
      <c r="Q38" s="9"/>
    </row>
    <row r="39" spans="1:17" ht="15">
      <c r="A39" s="12"/>
      <c r="B39" s="25">
        <v>335.48</v>
      </c>
      <c r="C39" s="20" t="s">
        <v>37</v>
      </c>
      <c r="D39" s="46">
        <v>5059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5059</v>
      </c>
      <c r="P39" s="47">
        <f t="shared" si="7"/>
        <v>0.1589031629864623</v>
      </c>
      <c r="Q39" s="9"/>
    </row>
    <row r="40" spans="1:17" ht="15">
      <c r="A40" s="12"/>
      <c r="B40" s="25">
        <v>337.5</v>
      </c>
      <c r="C40" s="20" t="s">
        <v>132</v>
      </c>
      <c r="D40" s="46">
        <v>0</v>
      </c>
      <c r="E40" s="46">
        <v>100000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100000</v>
      </c>
      <c r="P40" s="47">
        <f t="shared" si="7"/>
        <v>3.140999466030091</v>
      </c>
      <c r="Q40" s="9"/>
    </row>
    <row r="41" spans="1:17" ht="15">
      <c r="A41" s="12"/>
      <c r="B41" s="25">
        <v>338</v>
      </c>
      <c r="C41" s="20" t="s">
        <v>40</v>
      </c>
      <c r="D41" s="46">
        <v>37795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37795</v>
      </c>
      <c r="P41" s="47">
        <f t="shared" si="7"/>
        <v>1.1871407481860727</v>
      </c>
      <c r="Q41" s="9"/>
    </row>
    <row r="42" spans="1:17" ht="15.75">
      <c r="A42" s="29" t="s">
        <v>45</v>
      </c>
      <c r="B42" s="30"/>
      <c r="C42" s="31"/>
      <c r="D42" s="32">
        <f aca="true" t="shared" si="8" ref="D42:N42">SUM(D43:D55)</f>
        <v>2432158</v>
      </c>
      <c r="E42" s="32">
        <f t="shared" si="8"/>
        <v>2773116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14048041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 t="shared" si="6"/>
        <v>19253315</v>
      </c>
      <c r="P42" s="45">
        <f t="shared" si="7"/>
        <v>604.7465213430913</v>
      </c>
      <c r="Q42" s="10"/>
    </row>
    <row r="43" spans="1:17" ht="15">
      <c r="A43" s="12"/>
      <c r="B43" s="25">
        <v>341.9</v>
      </c>
      <c r="C43" s="20" t="s">
        <v>121</v>
      </c>
      <c r="D43" s="46">
        <v>145610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9" ref="O43:O55">SUM(D43:N43)</f>
        <v>145610</v>
      </c>
      <c r="P43" s="47">
        <f t="shared" si="7"/>
        <v>4.573609322486416</v>
      </c>
      <c r="Q43" s="9"/>
    </row>
    <row r="44" spans="1:17" ht="15">
      <c r="A44" s="12"/>
      <c r="B44" s="25">
        <v>342.2</v>
      </c>
      <c r="C44" s="20" t="s">
        <v>49</v>
      </c>
      <c r="D44" s="46">
        <v>43950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43950</v>
      </c>
      <c r="P44" s="47">
        <f t="shared" si="7"/>
        <v>1.3804692653202248</v>
      </c>
      <c r="Q44" s="9"/>
    </row>
    <row r="45" spans="1:17" ht="15">
      <c r="A45" s="12"/>
      <c r="B45" s="25">
        <v>342.5</v>
      </c>
      <c r="C45" s="20" t="s">
        <v>96</v>
      </c>
      <c r="D45" s="46">
        <v>750464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750464</v>
      </c>
      <c r="P45" s="47">
        <f t="shared" si="7"/>
        <v>23.57207023274806</v>
      </c>
      <c r="Q45" s="9"/>
    </row>
    <row r="46" spans="1:17" ht="15">
      <c r="A46" s="12"/>
      <c r="B46" s="25">
        <v>342.6</v>
      </c>
      <c r="C46" s="20" t="s">
        <v>50</v>
      </c>
      <c r="D46" s="46">
        <v>1285353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1285353</v>
      </c>
      <c r="P46" s="47">
        <f t="shared" si="7"/>
        <v>40.372930866601756</v>
      </c>
      <c r="Q46" s="9"/>
    </row>
    <row r="47" spans="1:17" ht="15">
      <c r="A47" s="12"/>
      <c r="B47" s="25">
        <v>342.9</v>
      </c>
      <c r="C47" s="20" t="s">
        <v>85</v>
      </c>
      <c r="D47" s="46">
        <v>21000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21000</v>
      </c>
      <c r="P47" s="47">
        <f t="shared" si="7"/>
        <v>0.659609887866319</v>
      </c>
      <c r="Q47" s="9"/>
    </row>
    <row r="48" spans="1:17" ht="15">
      <c r="A48" s="12"/>
      <c r="B48" s="25">
        <v>343.3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5717061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5717061</v>
      </c>
      <c r="P48" s="47">
        <f t="shared" si="7"/>
        <v>179.57285548261456</v>
      </c>
      <c r="Q48" s="9"/>
    </row>
    <row r="49" spans="1:17" ht="15">
      <c r="A49" s="12"/>
      <c r="B49" s="25">
        <v>343.4</v>
      </c>
      <c r="C49" s="20" t="s">
        <v>86</v>
      </c>
      <c r="D49" s="46">
        <v>900</v>
      </c>
      <c r="E49" s="46">
        <v>2715014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2715914</v>
      </c>
      <c r="P49" s="47">
        <f t="shared" si="7"/>
        <v>85.30684423783649</v>
      </c>
      <c r="Q49" s="9"/>
    </row>
    <row r="50" spans="1:17" ht="15">
      <c r="A50" s="12"/>
      <c r="B50" s="25">
        <v>343.5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6872635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6872635</v>
      </c>
      <c r="P50" s="47">
        <f t="shared" si="7"/>
        <v>215.86942865219712</v>
      </c>
      <c r="Q50" s="9"/>
    </row>
    <row r="51" spans="1:17" ht="15">
      <c r="A51" s="12"/>
      <c r="B51" s="25">
        <v>343.8</v>
      </c>
      <c r="C51" s="20" t="s">
        <v>53</v>
      </c>
      <c r="D51" s="46">
        <v>67488</v>
      </c>
      <c r="E51" s="46">
        <v>58102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125590</v>
      </c>
      <c r="P51" s="47">
        <f t="shared" si="7"/>
        <v>3.944781229387191</v>
      </c>
      <c r="Q51" s="9"/>
    </row>
    <row r="52" spans="1:17" ht="15">
      <c r="A52" s="12"/>
      <c r="B52" s="25">
        <v>343.9</v>
      </c>
      <c r="C52" s="20" t="s">
        <v>54</v>
      </c>
      <c r="D52" s="46">
        <v>132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132</v>
      </c>
      <c r="P52" s="47">
        <f t="shared" si="7"/>
        <v>0.00414611929515972</v>
      </c>
      <c r="Q52" s="9"/>
    </row>
    <row r="53" spans="1:17" ht="15">
      <c r="A53" s="12"/>
      <c r="B53" s="25">
        <v>344.5</v>
      </c>
      <c r="C53" s="20" t="s">
        <v>122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1458345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1458345</v>
      </c>
      <c r="P53" s="47">
        <f t="shared" si="7"/>
        <v>45.80660866287653</v>
      </c>
      <c r="Q53" s="9"/>
    </row>
    <row r="54" spans="1:17" ht="15">
      <c r="A54" s="12"/>
      <c r="B54" s="25">
        <v>347.2</v>
      </c>
      <c r="C54" s="20" t="s">
        <v>56</v>
      </c>
      <c r="D54" s="46">
        <v>107636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107636</v>
      </c>
      <c r="P54" s="47">
        <f t="shared" si="7"/>
        <v>3.3808461852561487</v>
      </c>
      <c r="Q54" s="9"/>
    </row>
    <row r="55" spans="1:17" ht="15">
      <c r="A55" s="12"/>
      <c r="B55" s="25">
        <v>347.4</v>
      </c>
      <c r="C55" s="20" t="s">
        <v>88</v>
      </c>
      <c r="D55" s="46">
        <v>9625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9625</v>
      </c>
      <c r="P55" s="47">
        <f t="shared" si="7"/>
        <v>0.30232119860539625</v>
      </c>
      <c r="Q55" s="9"/>
    </row>
    <row r="56" spans="1:17" ht="15.75">
      <c r="A56" s="29" t="s">
        <v>46</v>
      </c>
      <c r="B56" s="30"/>
      <c r="C56" s="31"/>
      <c r="D56" s="32">
        <f aca="true" t="shared" si="10" ref="D56:N56">SUM(D57:D58)</f>
        <v>296523</v>
      </c>
      <c r="E56" s="32">
        <f t="shared" si="10"/>
        <v>31976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259467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10"/>
        <v>0</v>
      </c>
      <c r="O56" s="32">
        <f>SUM(D56:N56)</f>
        <v>587966</v>
      </c>
      <c r="P56" s="45">
        <f t="shared" si="7"/>
        <v>18.468008920438482</v>
      </c>
      <c r="Q56" s="10"/>
    </row>
    <row r="57" spans="1:17" ht="15">
      <c r="A57" s="13"/>
      <c r="B57" s="39">
        <v>351.1</v>
      </c>
      <c r="C57" s="21" t="s">
        <v>59</v>
      </c>
      <c r="D57" s="46">
        <v>26914</v>
      </c>
      <c r="E57" s="46">
        <v>31976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58890</v>
      </c>
      <c r="P57" s="47">
        <f t="shared" si="7"/>
        <v>1.8497345855451204</v>
      </c>
      <c r="Q57" s="9"/>
    </row>
    <row r="58" spans="1:17" ht="15">
      <c r="A58" s="13"/>
      <c r="B58" s="39">
        <v>354</v>
      </c>
      <c r="C58" s="21" t="s">
        <v>60</v>
      </c>
      <c r="D58" s="46">
        <v>269609</v>
      </c>
      <c r="E58" s="46">
        <v>0</v>
      </c>
      <c r="F58" s="46">
        <v>0</v>
      </c>
      <c r="G58" s="46">
        <v>0</v>
      </c>
      <c r="H58" s="46">
        <v>0</v>
      </c>
      <c r="I58" s="46">
        <v>259467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529076</v>
      </c>
      <c r="P58" s="47">
        <f t="shared" si="7"/>
        <v>16.618274334893364</v>
      </c>
      <c r="Q58" s="9"/>
    </row>
    <row r="59" spans="1:17" ht="15.75">
      <c r="A59" s="29" t="s">
        <v>4</v>
      </c>
      <c r="B59" s="30"/>
      <c r="C59" s="31"/>
      <c r="D59" s="32">
        <f aca="true" t="shared" si="11" ref="D59:N59">SUM(D60:D66)</f>
        <v>2748942</v>
      </c>
      <c r="E59" s="32">
        <f t="shared" si="11"/>
        <v>1457873</v>
      </c>
      <c r="F59" s="32">
        <f t="shared" si="11"/>
        <v>12</v>
      </c>
      <c r="G59" s="32">
        <f t="shared" si="11"/>
        <v>3772</v>
      </c>
      <c r="H59" s="32">
        <f t="shared" si="11"/>
        <v>0</v>
      </c>
      <c r="I59" s="32">
        <f t="shared" si="11"/>
        <v>2779250</v>
      </c>
      <c r="J59" s="32">
        <f t="shared" si="11"/>
        <v>0</v>
      </c>
      <c r="K59" s="32">
        <f t="shared" si="11"/>
        <v>30134697</v>
      </c>
      <c r="L59" s="32">
        <f t="shared" si="11"/>
        <v>1733701</v>
      </c>
      <c r="M59" s="32">
        <f t="shared" si="11"/>
        <v>0</v>
      </c>
      <c r="N59" s="32">
        <f t="shared" si="11"/>
        <v>0</v>
      </c>
      <c r="O59" s="32">
        <f>SUM(D59:N59)</f>
        <v>38858247</v>
      </c>
      <c r="P59" s="45">
        <f t="shared" si="7"/>
        <v>1220.5373307786538</v>
      </c>
      <c r="Q59" s="10"/>
    </row>
    <row r="60" spans="1:17" ht="15">
      <c r="A60" s="12"/>
      <c r="B60" s="25">
        <v>361.1</v>
      </c>
      <c r="C60" s="20" t="s">
        <v>61</v>
      </c>
      <c r="D60" s="46">
        <v>73653</v>
      </c>
      <c r="E60" s="46">
        <v>8856</v>
      </c>
      <c r="F60" s="46">
        <v>12</v>
      </c>
      <c r="G60" s="46">
        <v>3772</v>
      </c>
      <c r="H60" s="46">
        <v>0</v>
      </c>
      <c r="I60" s="46">
        <v>68416</v>
      </c>
      <c r="J60" s="46">
        <v>0</v>
      </c>
      <c r="K60" s="46">
        <v>2368940</v>
      </c>
      <c r="L60" s="46">
        <v>1857555</v>
      </c>
      <c r="M60" s="46">
        <v>0</v>
      </c>
      <c r="N60" s="46">
        <v>0</v>
      </c>
      <c r="O60" s="46">
        <f>SUM(D60:N60)</f>
        <v>4381204</v>
      </c>
      <c r="P60" s="47">
        <f t="shared" si="7"/>
        <v>137.61359424568897</v>
      </c>
      <c r="Q60" s="9"/>
    </row>
    <row r="61" spans="1:17" ht="15">
      <c r="A61" s="12"/>
      <c r="B61" s="25">
        <v>361.3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18816247</v>
      </c>
      <c r="L61" s="46">
        <v>-123854</v>
      </c>
      <c r="M61" s="46">
        <v>0</v>
      </c>
      <c r="N61" s="46">
        <v>0</v>
      </c>
      <c r="O61" s="46">
        <f aca="true" t="shared" si="12" ref="O61:O66">SUM(D61:N61)</f>
        <v>18692393</v>
      </c>
      <c r="P61" s="47">
        <f t="shared" si="7"/>
        <v>587.1279643182461</v>
      </c>
      <c r="Q61" s="9"/>
    </row>
    <row r="62" spans="1:17" ht="15">
      <c r="A62" s="12"/>
      <c r="B62" s="25">
        <v>362</v>
      </c>
      <c r="C62" s="20" t="s">
        <v>63</v>
      </c>
      <c r="D62" s="46">
        <v>651108</v>
      </c>
      <c r="E62" s="46">
        <v>0</v>
      </c>
      <c r="F62" s="46">
        <v>0</v>
      </c>
      <c r="G62" s="46">
        <v>0</v>
      </c>
      <c r="H62" s="46">
        <v>0</v>
      </c>
      <c r="I62" s="46">
        <v>1737577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2388685</v>
      </c>
      <c r="P62" s="47">
        <f t="shared" si="7"/>
        <v>75.02858309514087</v>
      </c>
      <c r="Q62" s="9"/>
    </row>
    <row r="63" spans="1:17" ht="15">
      <c r="A63" s="12"/>
      <c r="B63" s="25">
        <v>364</v>
      </c>
      <c r="C63" s="20" t="s">
        <v>124</v>
      </c>
      <c r="D63" s="46">
        <v>199461</v>
      </c>
      <c r="E63" s="46">
        <v>0</v>
      </c>
      <c r="F63" s="46">
        <v>0</v>
      </c>
      <c r="G63" s="46">
        <v>0</v>
      </c>
      <c r="H63" s="46">
        <v>0</v>
      </c>
      <c r="I63" s="46">
        <v>37700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237161</v>
      </c>
      <c r="P63" s="47">
        <f t="shared" si="7"/>
        <v>7.449225743631623</v>
      </c>
      <c r="Q63" s="9"/>
    </row>
    <row r="64" spans="1:17" ht="15">
      <c r="A64" s="12"/>
      <c r="B64" s="25">
        <v>366</v>
      </c>
      <c r="C64" s="20" t="s">
        <v>65</v>
      </c>
      <c r="D64" s="46">
        <v>0</v>
      </c>
      <c r="E64" s="46">
        <v>591950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2"/>
        <v>591950</v>
      </c>
      <c r="P64" s="47">
        <f t="shared" si="7"/>
        <v>18.593146339165123</v>
      </c>
      <c r="Q64" s="9"/>
    </row>
    <row r="65" spans="1:17" ht="15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8942494</v>
      </c>
      <c r="L65" s="46">
        <v>0</v>
      </c>
      <c r="M65" s="46">
        <v>0</v>
      </c>
      <c r="N65" s="46">
        <v>0</v>
      </c>
      <c r="O65" s="46">
        <f t="shared" si="12"/>
        <v>8942494</v>
      </c>
      <c r="P65" s="47">
        <f t="shared" si="7"/>
        <v>280.8836887897729</v>
      </c>
      <c r="Q65" s="9"/>
    </row>
    <row r="66" spans="1:17" ht="15">
      <c r="A66" s="12"/>
      <c r="B66" s="25">
        <v>369.9</v>
      </c>
      <c r="C66" s="20" t="s">
        <v>68</v>
      </c>
      <c r="D66" s="46">
        <v>1824720</v>
      </c>
      <c r="E66" s="46">
        <v>857067</v>
      </c>
      <c r="F66" s="46">
        <v>0</v>
      </c>
      <c r="G66" s="46">
        <v>0</v>
      </c>
      <c r="H66" s="46">
        <v>0</v>
      </c>
      <c r="I66" s="46">
        <v>935557</v>
      </c>
      <c r="J66" s="46">
        <v>0</v>
      </c>
      <c r="K66" s="46">
        <v>7016</v>
      </c>
      <c r="L66" s="46">
        <v>0</v>
      </c>
      <c r="M66" s="46">
        <v>0</v>
      </c>
      <c r="N66" s="46">
        <v>0</v>
      </c>
      <c r="O66" s="46">
        <f t="shared" si="12"/>
        <v>3624360</v>
      </c>
      <c r="P66" s="47">
        <f t="shared" si="7"/>
        <v>113.8411282470082</v>
      </c>
      <c r="Q66" s="9"/>
    </row>
    <row r="67" spans="1:17" ht="15.75">
      <c r="A67" s="29" t="s">
        <v>47</v>
      </c>
      <c r="B67" s="30"/>
      <c r="C67" s="31"/>
      <c r="D67" s="32">
        <f aca="true" t="shared" si="13" ref="D67:N67">SUM(D68:D69)</f>
        <v>4655883</v>
      </c>
      <c r="E67" s="32">
        <f t="shared" si="13"/>
        <v>2031235</v>
      </c>
      <c r="F67" s="32">
        <f t="shared" si="13"/>
        <v>1036141</v>
      </c>
      <c r="G67" s="32">
        <f t="shared" si="13"/>
        <v>850000</v>
      </c>
      <c r="H67" s="32">
        <f t="shared" si="13"/>
        <v>0</v>
      </c>
      <c r="I67" s="32">
        <f t="shared" si="13"/>
        <v>77625</v>
      </c>
      <c r="J67" s="32">
        <f t="shared" si="13"/>
        <v>0</v>
      </c>
      <c r="K67" s="32">
        <f t="shared" si="13"/>
        <v>0</v>
      </c>
      <c r="L67" s="32">
        <f t="shared" si="13"/>
        <v>200000</v>
      </c>
      <c r="M67" s="32">
        <f t="shared" si="13"/>
        <v>0</v>
      </c>
      <c r="N67" s="32">
        <f t="shared" si="13"/>
        <v>0</v>
      </c>
      <c r="O67" s="32">
        <f>SUM(D67:N67)</f>
        <v>8850884</v>
      </c>
      <c r="P67" s="45">
        <f t="shared" si="7"/>
        <v>278.00621917894273</v>
      </c>
      <c r="Q67" s="9"/>
    </row>
    <row r="68" spans="1:17" ht="15">
      <c r="A68" s="12"/>
      <c r="B68" s="25">
        <v>381</v>
      </c>
      <c r="C68" s="20" t="s">
        <v>69</v>
      </c>
      <c r="D68" s="46">
        <v>4655883</v>
      </c>
      <c r="E68" s="46">
        <v>2031235</v>
      </c>
      <c r="F68" s="46">
        <v>1036141</v>
      </c>
      <c r="G68" s="46">
        <v>850000</v>
      </c>
      <c r="H68" s="46">
        <v>0</v>
      </c>
      <c r="I68" s="46">
        <v>77625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8650884</v>
      </c>
      <c r="P68" s="47">
        <f t="shared" si="7"/>
        <v>271.72422024688257</v>
      </c>
      <c r="Q68" s="9"/>
    </row>
    <row r="69" spans="1:17" ht="15.75" thickBot="1">
      <c r="A69" s="12"/>
      <c r="B69" s="25">
        <v>389.7</v>
      </c>
      <c r="C69" s="20" t="s">
        <v>165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200000</v>
      </c>
      <c r="M69" s="46">
        <v>0</v>
      </c>
      <c r="N69" s="46">
        <v>0</v>
      </c>
      <c r="O69" s="46">
        <f>SUM(D69:N69)</f>
        <v>200000</v>
      </c>
      <c r="P69" s="47">
        <f>(O69/P$72)</f>
        <v>6.281998932060182</v>
      </c>
      <c r="Q69" s="9"/>
    </row>
    <row r="70" spans="1:120" ht="16.5" thickBot="1">
      <c r="A70" s="14" t="s">
        <v>57</v>
      </c>
      <c r="B70" s="23"/>
      <c r="C70" s="22"/>
      <c r="D70" s="15">
        <f aca="true" t="shared" si="14" ref="D70:N70">SUM(D5,D17,D33,D42,D56,D59,D67)</f>
        <v>59755177</v>
      </c>
      <c r="E70" s="15">
        <f t="shared" si="14"/>
        <v>12470440</v>
      </c>
      <c r="F70" s="15">
        <f t="shared" si="14"/>
        <v>1036153</v>
      </c>
      <c r="G70" s="15">
        <f t="shared" si="14"/>
        <v>853772</v>
      </c>
      <c r="H70" s="15">
        <f t="shared" si="14"/>
        <v>0</v>
      </c>
      <c r="I70" s="15">
        <f t="shared" si="14"/>
        <v>19458562</v>
      </c>
      <c r="J70" s="15">
        <f t="shared" si="14"/>
        <v>0</v>
      </c>
      <c r="K70" s="15">
        <f t="shared" si="14"/>
        <v>30134697</v>
      </c>
      <c r="L70" s="15">
        <f t="shared" si="14"/>
        <v>1933701</v>
      </c>
      <c r="M70" s="15">
        <f t="shared" si="14"/>
        <v>0</v>
      </c>
      <c r="N70" s="15">
        <f t="shared" si="14"/>
        <v>0</v>
      </c>
      <c r="O70" s="15">
        <f>SUM(D70:N70)</f>
        <v>125642502</v>
      </c>
      <c r="P70" s="38">
        <f>(O70/P$72)</f>
        <v>3946.430316926846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6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6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166</v>
      </c>
      <c r="N72" s="48"/>
      <c r="O72" s="48"/>
      <c r="P72" s="43">
        <v>31837</v>
      </c>
    </row>
    <row r="73" spans="1:16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6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sheetProtection/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21641586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21641586</v>
      </c>
      <c r="O5" s="33">
        <f aca="true" t="shared" si="1" ref="O5:O36">(N5/O$70)</f>
        <v>724.4530512502929</v>
      </c>
      <c r="P5" s="6"/>
    </row>
    <row r="6" spans="1:16" ht="15">
      <c r="A6" s="12"/>
      <c r="B6" s="25">
        <v>311</v>
      </c>
      <c r="C6" s="20" t="s">
        <v>3</v>
      </c>
      <c r="D6" s="46">
        <v>15604005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15604005</v>
      </c>
      <c r="O6" s="47">
        <f t="shared" si="1"/>
        <v>522.3447594818064</v>
      </c>
      <c r="P6" s="9"/>
    </row>
    <row r="7" spans="1:16" ht="15">
      <c r="A7" s="12"/>
      <c r="B7" s="25">
        <v>312.41</v>
      </c>
      <c r="C7" s="20" t="s">
        <v>12</v>
      </c>
      <c r="D7" s="46">
        <v>295500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295500</v>
      </c>
      <c r="O7" s="47">
        <f t="shared" si="1"/>
        <v>9.891875606735178</v>
      </c>
      <c r="P7" s="9"/>
    </row>
    <row r="8" spans="1:16" ht="15">
      <c r="A8" s="12"/>
      <c r="B8" s="25">
        <v>312.42</v>
      </c>
      <c r="C8" s="20" t="s">
        <v>11</v>
      </c>
      <c r="D8" s="46">
        <v>294693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294693</v>
      </c>
      <c r="O8" s="47">
        <f t="shared" si="1"/>
        <v>9.864861245941151</v>
      </c>
      <c r="P8" s="9"/>
    </row>
    <row r="9" spans="1:16" ht="15">
      <c r="A9" s="12"/>
      <c r="B9" s="25">
        <v>312.51</v>
      </c>
      <c r="C9" s="20" t="s">
        <v>82</v>
      </c>
      <c r="D9" s="46">
        <v>241482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241482</v>
      </c>
      <c r="O9" s="47">
        <f t="shared" si="1"/>
        <v>8.083620660797376</v>
      </c>
      <c r="P9" s="9"/>
    </row>
    <row r="10" spans="1:16" ht="15">
      <c r="A10" s="12"/>
      <c r="B10" s="25">
        <v>312.52</v>
      </c>
      <c r="C10" s="20" t="s">
        <v>79</v>
      </c>
      <c r="D10" s="46">
        <v>190921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190921</v>
      </c>
      <c r="O10" s="47">
        <f t="shared" si="1"/>
        <v>6.39108894319285</v>
      </c>
      <c r="P10" s="9"/>
    </row>
    <row r="11" spans="1:16" ht="15">
      <c r="A11" s="12"/>
      <c r="B11" s="25">
        <v>314.1</v>
      </c>
      <c r="C11" s="20" t="s">
        <v>13</v>
      </c>
      <c r="D11" s="46">
        <v>2284368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2284368</v>
      </c>
      <c r="O11" s="47">
        <f t="shared" si="1"/>
        <v>76.46932012184917</v>
      </c>
      <c r="P11" s="9"/>
    </row>
    <row r="12" spans="1:16" ht="15">
      <c r="A12" s="12"/>
      <c r="B12" s="25">
        <v>314.3</v>
      </c>
      <c r="C12" s="20" t="s">
        <v>14</v>
      </c>
      <c r="D12" s="46">
        <v>733567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733567</v>
      </c>
      <c r="O12" s="47">
        <f t="shared" si="1"/>
        <v>24.556187861948917</v>
      </c>
      <c r="P12" s="9"/>
    </row>
    <row r="13" spans="1:16" ht="15">
      <c r="A13" s="12"/>
      <c r="B13" s="25">
        <v>314.4</v>
      </c>
      <c r="C13" s="20" t="s">
        <v>83</v>
      </c>
      <c r="D13" s="46">
        <v>18270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18270</v>
      </c>
      <c r="O13" s="47">
        <f t="shared" si="1"/>
        <v>0.611589060355505</v>
      </c>
      <c r="P13" s="9"/>
    </row>
    <row r="14" spans="1:16" ht="15">
      <c r="A14" s="12"/>
      <c r="B14" s="25">
        <v>314.8</v>
      </c>
      <c r="C14" s="20" t="s">
        <v>16</v>
      </c>
      <c r="D14" s="46">
        <v>31035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31035</v>
      </c>
      <c r="O14" s="47">
        <f t="shared" si="1"/>
        <v>1.0388980015398521</v>
      </c>
      <c r="P14" s="9"/>
    </row>
    <row r="15" spans="1:16" ht="15">
      <c r="A15" s="12"/>
      <c r="B15" s="25">
        <v>315</v>
      </c>
      <c r="C15" s="20" t="s">
        <v>17</v>
      </c>
      <c r="D15" s="46">
        <v>1233008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1233008</v>
      </c>
      <c r="O15" s="47">
        <f t="shared" si="1"/>
        <v>41.27499748937167</v>
      </c>
      <c r="P15" s="9"/>
    </row>
    <row r="16" spans="1:16" ht="15">
      <c r="A16" s="12"/>
      <c r="B16" s="25">
        <v>316</v>
      </c>
      <c r="C16" s="20" t="s">
        <v>18</v>
      </c>
      <c r="D16" s="46">
        <v>714737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714737</v>
      </c>
      <c r="O16" s="47">
        <f t="shared" si="1"/>
        <v>23.92585277675493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SUM(D18:D27)</f>
        <v>6723534</v>
      </c>
      <c r="E17" s="32">
        <f t="shared" si="3"/>
        <v>1308097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2092739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10124370</v>
      </c>
      <c r="O17" s="45">
        <f t="shared" si="1"/>
        <v>338.9137348106986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1041455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1041455</v>
      </c>
      <c r="O18" s="47">
        <f t="shared" si="1"/>
        <v>34.862752318146825</v>
      </c>
      <c r="P18" s="9"/>
    </row>
    <row r="19" spans="1:16" ht="15">
      <c r="A19" s="12"/>
      <c r="B19" s="25">
        <v>323.1</v>
      </c>
      <c r="C19" s="20" t="s">
        <v>20</v>
      </c>
      <c r="D19" s="46">
        <v>1950481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7">SUM(D19:M19)</f>
        <v>1950481</v>
      </c>
      <c r="O19" s="47">
        <f t="shared" si="1"/>
        <v>65.29243798748033</v>
      </c>
      <c r="P19" s="9"/>
    </row>
    <row r="20" spans="1:16" ht="15">
      <c r="A20" s="12"/>
      <c r="B20" s="25">
        <v>323.4</v>
      </c>
      <c r="C20" s="20" t="s">
        <v>21</v>
      </c>
      <c r="D20" s="46">
        <v>22728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22728</v>
      </c>
      <c r="O20" s="47">
        <f t="shared" si="1"/>
        <v>0.7608208080875707</v>
      </c>
      <c r="P20" s="9"/>
    </row>
    <row r="21" spans="1:16" ht="15">
      <c r="A21" s="12"/>
      <c r="B21" s="25">
        <v>323.7</v>
      </c>
      <c r="C21" s="20" t="s">
        <v>22</v>
      </c>
      <c r="D21" s="46">
        <v>265112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265112</v>
      </c>
      <c r="O21" s="47">
        <f t="shared" si="1"/>
        <v>8.874635958892645</v>
      </c>
      <c r="P21" s="9"/>
    </row>
    <row r="22" spans="1:16" ht="15">
      <c r="A22" s="12"/>
      <c r="B22" s="25">
        <v>324.12</v>
      </c>
      <c r="C22" s="20" t="s">
        <v>23</v>
      </c>
      <c r="D22" s="46">
        <v>121733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121733</v>
      </c>
      <c r="O22" s="47">
        <f t="shared" si="1"/>
        <v>4.075017574398286</v>
      </c>
      <c r="P22" s="9"/>
    </row>
    <row r="23" spans="1:16" ht="15">
      <c r="A23" s="12"/>
      <c r="B23" s="25">
        <v>324.22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141353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141353</v>
      </c>
      <c r="O23" s="47">
        <f t="shared" si="1"/>
        <v>4.731797944632277</v>
      </c>
      <c r="P23" s="9"/>
    </row>
    <row r="24" spans="1:16" ht="15">
      <c r="A24" s="12"/>
      <c r="B24" s="25">
        <v>324.72</v>
      </c>
      <c r="C24" s="20" t="s">
        <v>24</v>
      </c>
      <c r="D24" s="46">
        <v>34650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34650</v>
      </c>
      <c r="O24" s="47">
        <f t="shared" si="1"/>
        <v>1.1599102868811302</v>
      </c>
      <c r="P24" s="9"/>
    </row>
    <row r="25" spans="1:16" ht="15">
      <c r="A25" s="12"/>
      <c r="B25" s="25">
        <v>325.2</v>
      </c>
      <c r="C25" s="20" t="s">
        <v>25</v>
      </c>
      <c r="D25" s="46">
        <v>4082820</v>
      </c>
      <c r="E25" s="46">
        <v>0</v>
      </c>
      <c r="F25" s="46">
        <v>0</v>
      </c>
      <c r="G25" s="46">
        <v>0</v>
      </c>
      <c r="H25" s="46">
        <v>0</v>
      </c>
      <c r="I25" s="46">
        <v>1951386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6034206</v>
      </c>
      <c r="O25" s="47">
        <f t="shared" si="1"/>
        <v>201.99531349379038</v>
      </c>
      <c r="P25" s="9"/>
    </row>
    <row r="26" spans="1:16" ht="15">
      <c r="A26" s="12"/>
      <c r="B26" s="25">
        <v>329</v>
      </c>
      <c r="C26" s="20" t="s">
        <v>26</v>
      </c>
      <c r="D26" s="46">
        <v>165355</v>
      </c>
      <c r="E26" s="46">
        <v>266642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431997</v>
      </c>
      <c r="O26" s="47">
        <f t="shared" si="1"/>
        <v>14.461118735982325</v>
      </c>
      <c r="P26" s="9"/>
    </row>
    <row r="27" spans="1:16" ht="15">
      <c r="A27" s="12"/>
      <c r="B27" s="25">
        <v>367</v>
      </c>
      <c r="C27" s="20" t="s">
        <v>66</v>
      </c>
      <c r="D27" s="46">
        <v>80655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80655</v>
      </c>
      <c r="O27" s="47">
        <f t="shared" si="1"/>
        <v>2.699929702406856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SUM(D29:D39)</f>
        <v>2471430</v>
      </c>
      <c r="E28" s="32">
        <f t="shared" si="5"/>
        <v>1736389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4207819</v>
      </c>
      <c r="O28" s="45">
        <f t="shared" si="1"/>
        <v>140.85692766042914</v>
      </c>
      <c r="P28" s="10"/>
    </row>
    <row r="29" spans="1:16" ht="15">
      <c r="A29" s="12"/>
      <c r="B29" s="25">
        <v>334.7</v>
      </c>
      <c r="C29" s="20" t="s">
        <v>101</v>
      </c>
      <c r="D29" s="46">
        <v>0</v>
      </c>
      <c r="E29" s="46">
        <v>79351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79351</v>
      </c>
      <c r="O29" s="47">
        <f t="shared" si="1"/>
        <v>2.656278244568674</v>
      </c>
      <c r="P29" s="9"/>
    </row>
    <row r="30" spans="1:16" ht="15">
      <c r="A30" s="12"/>
      <c r="B30" s="25">
        <v>335.12</v>
      </c>
      <c r="C30" s="20" t="s">
        <v>32</v>
      </c>
      <c r="D30" s="46">
        <v>650195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650195</v>
      </c>
      <c r="O30" s="47">
        <f t="shared" si="1"/>
        <v>21.765306464031063</v>
      </c>
      <c r="P30" s="9"/>
    </row>
    <row r="31" spans="1:16" ht="15">
      <c r="A31" s="12"/>
      <c r="B31" s="25">
        <v>335.14</v>
      </c>
      <c r="C31" s="20" t="s">
        <v>33</v>
      </c>
      <c r="D31" s="46">
        <v>3757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3757</v>
      </c>
      <c r="O31" s="47">
        <f t="shared" si="1"/>
        <v>0.12576574163960766</v>
      </c>
      <c r="P31" s="9"/>
    </row>
    <row r="32" spans="1:16" ht="15">
      <c r="A32" s="12"/>
      <c r="B32" s="25">
        <v>335.15</v>
      </c>
      <c r="C32" s="20" t="s">
        <v>34</v>
      </c>
      <c r="D32" s="46">
        <v>18485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18485</v>
      </c>
      <c r="O32" s="47">
        <f t="shared" si="1"/>
        <v>0.6187861948917083</v>
      </c>
      <c r="P32" s="9"/>
    </row>
    <row r="33" spans="1:16" ht="15">
      <c r="A33" s="12"/>
      <c r="B33" s="25">
        <v>335.18</v>
      </c>
      <c r="C33" s="20" t="s">
        <v>35</v>
      </c>
      <c r="D33" s="46">
        <v>1628961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1628961</v>
      </c>
      <c r="O33" s="47">
        <f t="shared" si="1"/>
        <v>54.52954172664279</v>
      </c>
      <c r="P33" s="9"/>
    </row>
    <row r="34" spans="1:16" ht="15">
      <c r="A34" s="12"/>
      <c r="B34" s="25">
        <v>335.49</v>
      </c>
      <c r="C34" s="20" t="s">
        <v>37</v>
      </c>
      <c r="D34" s="46">
        <v>5171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5171</v>
      </c>
      <c r="O34" s="47">
        <f t="shared" si="1"/>
        <v>0.173099454356777</v>
      </c>
      <c r="P34" s="9"/>
    </row>
    <row r="35" spans="1:16" ht="15">
      <c r="A35" s="12"/>
      <c r="B35" s="25">
        <v>335.9</v>
      </c>
      <c r="C35" s="20" t="s">
        <v>94</v>
      </c>
      <c r="D35" s="46">
        <v>134216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134216</v>
      </c>
      <c r="O35" s="47">
        <f t="shared" si="1"/>
        <v>4.492886553074682</v>
      </c>
      <c r="P35" s="9"/>
    </row>
    <row r="36" spans="1:16" ht="15">
      <c r="A36" s="12"/>
      <c r="B36" s="25">
        <v>337.2</v>
      </c>
      <c r="C36" s="20" t="s">
        <v>95</v>
      </c>
      <c r="D36" s="46">
        <v>0</v>
      </c>
      <c r="E36" s="46">
        <v>593715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593715</v>
      </c>
      <c r="O36" s="47">
        <f t="shared" si="1"/>
        <v>19.874635958892647</v>
      </c>
      <c r="P36" s="9"/>
    </row>
    <row r="37" spans="1:16" ht="15">
      <c r="A37" s="12"/>
      <c r="B37" s="25">
        <v>337.7</v>
      </c>
      <c r="C37" s="20" t="s">
        <v>38</v>
      </c>
      <c r="D37" s="46">
        <v>0</v>
      </c>
      <c r="E37" s="46">
        <v>334315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334315</v>
      </c>
      <c r="O37" s="47">
        <f aca="true" t="shared" si="7" ref="O37:O68">(N37/O$70)</f>
        <v>11.191209453352526</v>
      </c>
      <c r="P37" s="9"/>
    </row>
    <row r="38" spans="1:16" ht="15">
      <c r="A38" s="12"/>
      <c r="B38" s="25">
        <v>337.9</v>
      </c>
      <c r="C38" s="20" t="s">
        <v>39</v>
      </c>
      <c r="D38" s="46">
        <v>0</v>
      </c>
      <c r="E38" s="46">
        <v>729008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729008</v>
      </c>
      <c r="O38" s="47">
        <f t="shared" si="7"/>
        <v>24.403575134737054</v>
      </c>
      <c r="P38" s="9"/>
    </row>
    <row r="39" spans="1:16" ht="15">
      <c r="A39" s="12"/>
      <c r="B39" s="25">
        <v>338</v>
      </c>
      <c r="C39" s="20" t="s">
        <v>40</v>
      </c>
      <c r="D39" s="46">
        <v>30645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30645</v>
      </c>
      <c r="O39" s="47">
        <f t="shared" si="7"/>
        <v>1.025842734241623</v>
      </c>
      <c r="P39" s="9"/>
    </row>
    <row r="40" spans="1:16" ht="15.75">
      <c r="A40" s="29" t="s">
        <v>45</v>
      </c>
      <c r="B40" s="30"/>
      <c r="C40" s="31"/>
      <c r="D40" s="32">
        <f aca="true" t="shared" si="8" ref="D40:M40">SUM(D41:D53)</f>
        <v>3250279</v>
      </c>
      <c r="E40" s="32">
        <f t="shared" si="8"/>
        <v>27054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11912630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15189963</v>
      </c>
      <c r="O40" s="45">
        <f t="shared" si="7"/>
        <v>508.48468516720783</v>
      </c>
      <c r="P40" s="10"/>
    </row>
    <row r="41" spans="1:16" ht="15">
      <c r="A41" s="12"/>
      <c r="B41" s="25">
        <v>341.9</v>
      </c>
      <c r="C41" s="20" t="s">
        <v>48</v>
      </c>
      <c r="D41" s="46">
        <v>54725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3">SUM(D41:M41)</f>
        <v>54725</v>
      </c>
      <c r="O41" s="47">
        <f t="shared" si="7"/>
        <v>1.8319218022963881</v>
      </c>
      <c r="P41" s="9"/>
    </row>
    <row r="42" spans="1:16" ht="15">
      <c r="A42" s="12"/>
      <c r="B42" s="25">
        <v>342.2</v>
      </c>
      <c r="C42" s="20" t="s">
        <v>49</v>
      </c>
      <c r="D42" s="46">
        <v>32825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32825</v>
      </c>
      <c r="O42" s="47">
        <f t="shared" si="7"/>
        <v>1.0988183309342885</v>
      </c>
      <c r="P42" s="9"/>
    </row>
    <row r="43" spans="1:16" ht="15">
      <c r="A43" s="12"/>
      <c r="B43" s="25">
        <v>342.5</v>
      </c>
      <c r="C43" s="20" t="s">
        <v>96</v>
      </c>
      <c r="D43" s="46">
        <v>340433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340433</v>
      </c>
      <c r="O43" s="47">
        <f t="shared" si="7"/>
        <v>11.396009774712951</v>
      </c>
      <c r="P43" s="9"/>
    </row>
    <row r="44" spans="1:16" ht="15">
      <c r="A44" s="12"/>
      <c r="B44" s="25">
        <v>342.6</v>
      </c>
      <c r="C44" s="20" t="s">
        <v>50</v>
      </c>
      <c r="D44" s="46">
        <v>673338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673338</v>
      </c>
      <c r="O44" s="47">
        <f t="shared" si="7"/>
        <v>22.540019415525727</v>
      </c>
      <c r="P44" s="9"/>
    </row>
    <row r="45" spans="1:16" ht="15">
      <c r="A45" s="12"/>
      <c r="B45" s="25">
        <v>342.9</v>
      </c>
      <c r="C45" s="20" t="s">
        <v>85</v>
      </c>
      <c r="D45" s="46">
        <v>34650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34650</v>
      </c>
      <c r="O45" s="47">
        <f t="shared" si="7"/>
        <v>1.1599102868811302</v>
      </c>
      <c r="P45" s="9"/>
    </row>
    <row r="46" spans="1:16" ht="15">
      <c r="A46" s="12"/>
      <c r="B46" s="25">
        <v>343.3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5112351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5112351</v>
      </c>
      <c r="O46" s="47">
        <f t="shared" si="7"/>
        <v>171.13617648043385</v>
      </c>
      <c r="P46" s="9"/>
    </row>
    <row r="47" spans="1:16" ht="15">
      <c r="A47" s="12"/>
      <c r="B47" s="25">
        <v>343.4</v>
      </c>
      <c r="C47" s="20" t="s">
        <v>86</v>
      </c>
      <c r="D47" s="46">
        <v>1904606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1904606</v>
      </c>
      <c r="O47" s="47">
        <f t="shared" si="7"/>
        <v>63.75677032772069</v>
      </c>
      <c r="P47" s="9"/>
    </row>
    <row r="48" spans="1:16" ht="15">
      <c r="A48" s="12"/>
      <c r="B48" s="25">
        <v>343.5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6137993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6137993</v>
      </c>
      <c r="O48" s="47">
        <f t="shared" si="7"/>
        <v>205.469587922204</v>
      </c>
      <c r="P48" s="9"/>
    </row>
    <row r="49" spans="1:16" ht="15">
      <c r="A49" s="12"/>
      <c r="B49" s="25">
        <v>343.8</v>
      </c>
      <c r="C49" s="20" t="s">
        <v>53</v>
      </c>
      <c r="D49" s="46">
        <v>41540</v>
      </c>
      <c r="E49" s="46">
        <v>27054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68594</v>
      </c>
      <c r="O49" s="47">
        <f t="shared" si="7"/>
        <v>2.29618719244803</v>
      </c>
      <c r="P49" s="9"/>
    </row>
    <row r="50" spans="1:16" ht="15">
      <c r="A50" s="12"/>
      <c r="B50" s="25">
        <v>343.9</v>
      </c>
      <c r="C50" s="20" t="s">
        <v>54</v>
      </c>
      <c r="D50" s="46">
        <v>29165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29165</v>
      </c>
      <c r="O50" s="47">
        <f t="shared" si="7"/>
        <v>0.9762996685970609</v>
      </c>
      <c r="P50" s="9"/>
    </row>
    <row r="51" spans="1:16" ht="15">
      <c r="A51" s="12"/>
      <c r="B51" s="25">
        <v>344.5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662286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662286</v>
      </c>
      <c r="O51" s="47">
        <f t="shared" si="7"/>
        <v>22.170053225320522</v>
      </c>
      <c r="P51" s="9"/>
    </row>
    <row r="52" spans="1:16" ht="15">
      <c r="A52" s="12"/>
      <c r="B52" s="25">
        <v>347.2</v>
      </c>
      <c r="C52" s="20" t="s">
        <v>56</v>
      </c>
      <c r="D52" s="46">
        <v>131761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131761</v>
      </c>
      <c r="O52" s="47">
        <f t="shared" si="7"/>
        <v>4.410705319184548</v>
      </c>
      <c r="P52" s="9"/>
    </row>
    <row r="53" spans="1:16" ht="15">
      <c r="A53" s="12"/>
      <c r="B53" s="25">
        <v>347.4</v>
      </c>
      <c r="C53" s="20" t="s">
        <v>88</v>
      </c>
      <c r="D53" s="46">
        <v>7236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7236</v>
      </c>
      <c r="O53" s="47">
        <f t="shared" si="7"/>
        <v>0.24222542094868277</v>
      </c>
      <c r="P53" s="9"/>
    </row>
    <row r="54" spans="1:16" ht="15.75">
      <c r="A54" s="29" t="s">
        <v>46</v>
      </c>
      <c r="B54" s="30"/>
      <c r="C54" s="31"/>
      <c r="D54" s="32">
        <f aca="true" t="shared" si="10" ref="D54:M54">SUM(D55:D56)</f>
        <v>711168</v>
      </c>
      <c r="E54" s="32">
        <f t="shared" si="10"/>
        <v>27188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37660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>SUM(D54:M54)</f>
        <v>776016</v>
      </c>
      <c r="O54" s="45">
        <f t="shared" si="7"/>
        <v>25.977170019750275</v>
      </c>
      <c r="P54" s="10"/>
    </row>
    <row r="55" spans="1:16" ht="15">
      <c r="A55" s="13"/>
      <c r="B55" s="39">
        <v>351.1</v>
      </c>
      <c r="C55" s="21" t="s">
        <v>59</v>
      </c>
      <c r="D55" s="46">
        <v>84415</v>
      </c>
      <c r="E55" s="46">
        <v>27188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111603</v>
      </c>
      <c r="O55" s="47">
        <f t="shared" si="7"/>
        <v>3.735915375087872</v>
      </c>
      <c r="P55" s="9"/>
    </row>
    <row r="56" spans="1:16" ht="15">
      <c r="A56" s="13"/>
      <c r="B56" s="39">
        <v>354</v>
      </c>
      <c r="C56" s="21" t="s">
        <v>60</v>
      </c>
      <c r="D56" s="46">
        <v>626753</v>
      </c>
      <c r="E56" s="46">
        <v>0</v>
      </c>
      <c r="F56" s="46">
        <v>0</v>
      </c>
      <c r="G56" s="46">
        <v>0</v>
      </c>
      <c r="H56" s="46">
        <v>0</v>
      </c>
      <c r="I56" s="46">
        <v>37660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664413</v>
      </c>
      <c r="O56" s="47">
        <f t="shared" si="7"/>
        <v>22.241254644662405</v>
      </c>
      <c r="P56" s="9"/>
    </row>
    <row r="57" spans="1:16" ht="15.75">
      <c r="A57" s="29" t="s">
        <v>4</v>
      </c>
      <c r="B57" s="30"/>
      <c r="C57" s="31"/>
      <c r="D57" s="32">
        <f aca="true" t="shared" si="11" ref="D57:M57">SUM(D58:D64)</f>
        <v>1974225</v>
      </c>
      <c r="E57" s="32">
        <f t="shared" si="11"/>
        <v>53150</v>
      </c>
      <c r="F57" s="32">
        <f t="shared" si="11"/>
        <v>243615</v>
      </c>
      <c r="G57" s="32">
        <f t="shared" si="11"/>
        <v>-11141</v>
      </c>
      <c r="H57" s="32">
        <f t="shared" si="11"/>
        <v>0</v>
      </c>
      <c r="I57" s="32">
        <f t="shared" si="11"/>
        <v>756035</v>
      </c>
      <c r="J57" s="32">
        <f t="shared" si="11"/>
        <v>0</v>
      </c>
      <c r="K57" s="32">
        <f t="shared" si="11"/>
        <v>10380959</v>
      </c>
      <c r="L57" s="32">
        <f t="shared" si="11"/>
        <v>1021131</v>
      </c>
      <c r="M57" s="32">
        <f t="shared" si="11"/>
        <v>0</v>
      </c>
      <c r="N57" s="32">
        <f>SUM(D57:M57)</f>
        <v>14417974</v>
      </c>
      <c r="O57" s="45">
        <f t="shared" si="7"/>
        <v>482.64231915107285</v>
      </c>
      <c r="P57" s="10"/>
    </row>
    <row r="58" spans="1:16" ht="15">
      <c r="A58" s="12"/>
      <c r="B58" s="25">
        <v>361.1</v>
      </c>
      <c r="C58" s="20" t="s">
        <v>61</v>
      </c>
      <c r="D58" s="46">
        <v>102276</v>
      </c>
      <c r="E58" s="46">
        <v>10501</v>
      </c>
      <c r="F58" s="46">
        <v>83</v>
      </c>
      <c r="G58" s="46">
        <v>-11141</v>
      </c>
      <c r="H58" s="46">
        <v>0</v>
      </c>
      <c r="I58" s="46">
        <v>20730</v>
      </c>
      <c r="J58" s="46">
        <v>0</v>
      </c>
      <c r="K58" s="46">
        <v>1119751</v>
      </c>
      <c r="L58" s="46">
        <v>774611</v>
      </c>
      <c r="M58" s="46">
        <v>0</v>
      </c>
      <c r="N58" s="46">
        <f>SUM(D58:M58)</f>
        <v>2016811</v>
      </c>
      <c r="O58" s="47">
        <f t="shared" si="7"/>
        <v>67.51283767950993</v>
      </c>
      <c r="P58" s="9"/>
    </row>
    <row r="59" spans="1:16" ht="15">
      <c r="A59" s="12"/>
      <c r="B59" s="25">
        <v>361.4</v>
      </c>
      <c r="C59" s="20" t="s">
        <v>89</v>
      </c>
      <c r="D59" s="46">
        <v>0</v>
      </c>
      <c r="E59" s="46">
        <v>0</v>
      </c>
      <c r="F59" s="46">
        <v>982</v>
      </c>
      <c r="G59" s="46">
        <v>0</v>
      </c>
      <c r="H59" s="46">
        <v>0</v>
      </c>
      <c r="I59" s="46">
        <v>0</v>
      </c>
      <c r="J59" s="46">
        <v>0</v>
      </c>
      <c r="K59" s="46">
        <v>5062982</v>
      </c>
      <c r="L59" s="46">
        <v>0</v>
      </c>
      <c r="M59" s="46">
        <v>0</v>
      </c>
      <c r="N59" s="46">
        <f aca="true" t="shared" si="12" ref="N59:N64">SUM(D59:M59)</f>
        <v>5063964</v>
      </c>
      <c r="O59" s="47">
        <f t="shared" si="7"/>
        <v>169.51641950925585</v>
      </c>
      <c r="P59" s="9"/>
    </row>
    <row r="60" spans="1:16" ht="15">
      <c r="A60" s="12"/>
      <c r="B60" s="25">
        <v>362</v>
      </c>
      <c r="C60" s="20" t="s">
        <v>63</v>
      </c>
      <c r="D60" s="46">
        <v>684020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684020</v>
      </c>
      <c r="O60" s="47">
        <f t="shared" si="7"/>
        <v>22.89759983931979</v>
      </c>
      <c r="P60" s="9"/>
    </row>
    <row r="61" spans="1:16" ht="15">
      <c r="A61" s="12"/>
      <c r="B61" s="25">
        <v>364</v>
      </c>
      <c r="C61" s="20" t="s">
        <v>64</v>
      </c>
      <c r="D61" s="46">
        <v>366890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366890</v>
      </c>
      <c r="O61" s="47">
        <f t="shared" si="7"/>
        <v>12.281659023198205</v>
      </c>
      <c r="P61" s="9"/>
    </row>
    <row r="62" spans="1:16" ht="15">
      <c r="A62" s="12"/>
      <c r="B62" s="25">
        <v>366</v>
      </c>
      <c r="C62" s="20" t="s">
        <v>65</v>
      </c>
      <c r="D62" s="46">
        <v>406479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406479</v>
      </c>
      <c r="O62" s="47">
        <f t="shared" si="7"/>
        <v>13.606902554145885</v>
      </c>
      <c r="P62" s="9"/>
    </row>
    <row r="63" spans="1:16" ht="15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4185279</v>
      </c>
      <c r="L63" s="46">
        <v>246520</v>
      </c>
      <c r="M63" s="46">
        <v>0</v>
      </c>
      <c r="N63" s="46">
        <f t="shared" si="12"/>
        <v>4431799</v>
      </c>
      <c r="O63" s="47">
        <f t="shared" si="7"/>
        <v>148.35466809493522</v>
      </c>
      <c r="P63" s="9"/>
    </row>
    <row r="64" spans="1:16" ht="15">
      <c r="A64" s="12"/>
      <c r="B64" s="25">
        <v>369.9</v>
      </c>
      <c r="C64" s="20" t="s">
        <v>68</v>
      </c>
      <c r="D64" s="46">
        <v>414560</v>
      </c>
      <c r="E64" s="46">
        <v>42649</v>
      </c>
      <c r="F64" s="46">
        <v>242550</v>
      </c>
      <c r="G64" s="46">
        <v>0</v>
      </c>
      <c r="H64" s="46">
        <v>0</v>
      </c>
      <c r="I64" s="46">
        <v>735305</v>
      </c>
      <c r="J64" s="46">
        <v>0</v>
      </c>
      <c r="K64" s="46">
        <v>12947</v>
      </c>
      <c r="L64" s="46">
        <v>0</v>
      </c>
      <c r="M64" s="46">
        <v>0</v>
      </c>
      <c r="N64" s="46">
        <f t="shared" si="12"/>
        <v>1448011</v>
      </c>
      <c r="O64" s="47">
        <f t="shared" si="7"/>
        <v>48.472232450708</v>
      </c>
      <c r="P64" s="9"/>
    </row>
    <row r="65" spans="1:16" ht="15.75">
      <c r="A65" s="29" t="s">
        <v>47</v>
      </c>
      <c r="B65" s="30"/>
      <c r="C65" s="31"/>
      <c r="D65" s="32">
        <f aca="true" t="shared" si="13" ref="D65:M65">SUM(D66:D67)</f>
        <v>4028678</v>
      </c>
      <c r="E65" s="32">
        <f t="shared" si="13"/>
        <v>2383656</v>
      </c>
      <c r="F65" s="32">
        <f t="shared" si="13"/>
        <v>1887558</v>
      </c>
      <c r="G65" s="32">
        <f t="shared" si="13"/>
        <v>4914575</v>
      </c>
      <c r="H65" s="32">
        <f t="shared" si="13"/>
        <v>0</v>
      </c>
      <c r="I65" s="32">
        <f t="shared" si="13"/>
        <v>1550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13216017</v>
      </c>
      <c r="O65" s="45">
        <f t="shared" si="7"/>
        <v>442.40675526395074</v>
      </c>
      <c r="P65" s="9"/>
    </row>
    <row r="66" spans="1:16" ht="15">
      <c r="A66" s="12"/>
      <c r="B66" s="25">
        <v>381</v>
      </c>
      <c r="C66" s="20" t="s">
        <v>69</v>
      </c>
      <c r="D66" s="46">
        <v>3198678</v>
      </c>
      <c r="E66" s="46">
        <v>2383656</v>
      </c>
      <c r="F66" s="46">
        <v>1887558</v>
      </c>
      <c r="G66" s="46">
        <v>4914575</v>
      </c>
      <c r="H66" s="46">
        <v>0</v>
      </c>
      <c r="I66" s="46">
        <v>1550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12386017</v>
      </c>
      <c r="O66" s="47">
        <f t="shared" si="7"/>
        <v>414.6224684497707</v>
      </c>
      <c r="P66" s="9"/>
    </row>
    <row r="67" spans="1:16" ht="15.75" thickBot="1">
      <c r="A67" s="12"/>
      <c r="B67" s="25">
        <v>382</v>
      </c>
      <c r="C67" s="20" t="s">
        <v>102</v>
      </c>
      <c r="D67" s="46">
        <v>830000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830000</v>
      </c>
      <c r="O67" s="47">
        <f t="shared" si="7"/>
        <v>27.784286814180028</v>
      </c>
      <c r="P67" s="9"/>
    </row>
    <row r="68" spans="1:119" ht="16.5" thickBot="1">
      <c r="A68" s="14" t="s">
        <v>57</v>
      </c>
      <c r="B68" s="23"/>
      <c r="C68" s="22"/>
      <c r="D68" s="15">
        <f aca="true" t="shared" si="14" ref="D68:M68">SUM(D5,D17,D28,D40,D54,D57,D65)</f>
        <v>40800900</v>
      </c>
      <c r="E68" s="15">
        <f t="shared" si="14"/>
        <v>5535534</v>
      </c>
      <c r="F68" s="15">
        <f t="shared" si="14"/>
        <v>2131173</v>
      </c>
      <c r="G68" s="15">
        <f t="shared" si="14"/>
        <v>4903434</v>
      </c>
      <c r="H68" s="15">
        <f t="shared" si="14"/>
        <v>0</v>
      </c>
      <c r="I68" s="15">
        <f t="shared" si="14"/>
        <v>14800614</v>
      </c>
      <c r="J68" s="15">
        <f t="shared" si="14"/>
        <v>0</v>
      </c>
      <c r="K68" s="15">
        <f t="shared" si="14"/>
        <v>10380959</v>
      </c>
      <c r="L68" s="15">
        <f t="shared" si="14"/>
        <v>1021131</v>
      </c>
      <c r="M68" s="15">
        <f t="shared" si="14"/>
        <v>0</v>
      </c>
      <c r="N68" s="15">
        <f>SUM(D68:M68)</f>
        <v>79573745</v>
      </c>
      <c r="O68" s="38">
        <f t="shared" si="7"/>
        <v>2663.7346433234025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103</v>
      </c>
      <c r="M70" s="48"/>
      <c r="N70" s="48"/>
      <c r="O70" s="43">
        <v>29873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21853051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21853051</v>
      </c>
      <c r="O5" s="33">
        <f aca="true" t="shared" si="1" ref="O5:O36">(N5/O$73)</f>
        <v>738.3785308825517</v>
      </c>
      <c r="P5" s="6"/>
    </row>
    <row r="6" spans="1:16" ht="15">
      <c r="A6" s="12"/>
      <c r="B6" s="25">
        <v>311</v>
      </c>
      <c r="C6" s="20" t="s">
        <v>3</v>
      </c>
      <c r="D6" s="46">
        <v>15872847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15872847</v>
      </c>
      <c r="O6" s="47">
        <f t="shared" si="1"/>
        <v>536.3173063927558</v>
      </c>
      <c r="P6" s="9"/>
    </row>
    <row r="7" spans="1:16" ht="15">
      <c r="A7" s="12"/>
      <c r="B7" s="25">
        <v>312.41</v>
      </c>
      <c r="C7" s="20" t="s">
        <v>12</v>
      </c>
      <c r="D7" s="46">
        <v>288947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288947</v>
      </c>
      <c r="O7" s="47">
        <f t="shared" si="1"/>
        <v>9.76304230301392</v>
      </c>
      <c r="P7" s="9"/>
    </row>
    <row r="8" spans="1:16" ht="15">
      <c r="A8" s="12"/>
      <c r="B8" s="25">
        <v>312.42</v>
      </c>
      <c r="C8" s="20" t="s">
        <v>11</v>
      </c>
      <c r="D8" s="46">
        <v>289128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289128</v>
      </c>
      <c r="O8" s="47">
        <f t="shared" si="1"/>
        <v>9.769157994323557</v>
      </c>
      <c r="P8" s="9"/>
    </row>
    <row r="9" spans="1:16" ht="15">
      <c r="A9" s="12"/>
      <c r="B9" s="25">
        <v>312.51</v>
      </c>
      <c r="C9" s="20" t="s">
        <v>82</v>
      </c>
      <c r="D9" s="46">
        <v>269865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269865</v>
      </c>
      <c r="O9" s="47">
        <f t="shared" si="1"/>
        <v>9.118293012569266</v>
      </c>
      <c r="P9" s="9"/>
    </row>
    <row r="10" spans="1:16" ht="15">
      <c r="A10" s="12"/>
      <c r="B10" s="25">
        <v>312.52</v>
      </c>
      <c r="C10" s="20" t="s">
        <v>79</v>
      </c>
      <c r="D10" s="46">
        <v>173005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173005</v>
      </c>
      <c r="O10" s="47">
        <f t="shared" si="1"/>
        <v>5.845553453169347</v>
      </c>
      <c r="P10" s="9"/>
    </row>
    <row r="11" spans="1:16" ht="15">
      <c r="A11" s="12"/>
      <c r="B11" s="25">
        <v>314.1</v>
      </c>
      <c r="C11" s="20" t="s">
        <v>13</v>
      </c>
      <c r="D11" s="46">
        <v>2284989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2284989</v>
      </c>
      <c r="O11" s="47">
        <f t="shared" si="1"/>
        <v>77.20600756859035</v>
      </c>
      <c r="P11" s="9"/>
    </row>
    <row r="12" spans="1:16" ht="15">
      <c r="A12" s="12"/>
      <c r="B12" s="25">
        <v>314.3</v>
      </c>
      <c r="C12" s="20" t="s">
        <v>14</v>
      </c>
      <c r="D12" s="46">
        <v>657655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657655</v>
      </c>
      <c r="O12" s="47">
        <f t="shared" si="1"/>
        <v>22.221077172590892</v>
      </c>
      <c r="P12" s="9"/>
    </row>
    <row r="13" spans="1:16" ht="15">
      <c r="A13" s="12"/>
      <c r="B13" s="25">
        <v>314.4</v>
      </c>
      <c r="C13" s="20" t="s">
        <v>83</v>
      </c>
      <c r="D13" s="46">
        <v>22387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22387</v>
      </c>
      <c r="O13" s="47">
        <f t="shared" si="1"/>
        <v>0.7564197864576294</v>
      </c>
      <c r="P13" s="9"/>
    </row>
    <row r="14" spans="1:16" ht="15">
      <c r="A14" s="12"/>
      <c r="B14" s="25">
        <v>314.8</v>
      </c>
      <c r="C14" s="20" t="s">
        <v>16</v>
      </c>
      <c r="D14" s="46">
        <v>32812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32812</v>
      </c>
      <c r="O14" s="47">
        <f t="shared" si="1"/>
        <v>1.108663332882822</v>
      </c>
      <c r="P14" s="9"/>
    </row>
    <row r="15" spans="1:16" ht="15">
      <c r="A15" s="12"/>
      <c r="B15" s="25">
        <v>315</v>
      </c>
      <c r="C15" s="20" t="s">
        <v>17</v>
      </c>
      <c r="D15" s="46">
        <v>1290795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1290795</v>
      </c>
      <c r="O15" s="47">
        <f t="shared" si="1"/>
        <v>43.6138329503987</v>
      </c>
      <c r="P15" s="9"/>
    </row>
    <row r="16" spans="1:16" ht="15">
      <c r="A16" s="12"/>
      <c r="B16" s="25">
        <v>316</v>
      </c>
      <c r="C16" s="20" t="s">
        <v>18</v>
      </c>
      <c r="D16" s="46">
        <v>670621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670621</v>
      </c>
      <c r="O16" s="47">
        <f t="shared" si="1"/>
        <v>22.65917691579943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SUM(D18:D26)</f>
        <v>6485217</v>
      </c>
      <c r="E17" s="32">
        <f t="shared" si="3"/>
        <v>880376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2220725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9586318</v>
      </c>
      <c r="O17" s="45">
        <f t="shared" si="1"/>
        <v>323.9058656575213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739701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739701</v>
      </c>
      <c r="O18" s="47">
        <f t="shared" si="1"/>
        <v>24.993276118394377</v>
      </c>
      <c r="P18" s="9"/>
    </row>
    <row r="19" spans="1:16" ht="15">
      <c r="A19" s="12"/>
      <c r="B19" s="25">
        <v>323.1</v>
      </c>
      <c r="C19" s="20" t="s">
        <v>20</v>
      </c>
      <c r="D19" s="46">
        <v>2022391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2022391</v>
      </c>
      <c r="O19" s="47">
        <f t="shared" si="1"/>
        <v>68.33325449385052</v>
      </c>
      <c r="P19" s="9"/>
    </row>
    <row r="20" spans="1:16" ht="15">
      <c r="A20" s="12"/>
      <c r="B20" s="25">
        <v>323.4</v>
      </c>
      <c r="C20" s="20" t="s">
        <v>21</v>
      </c>
      <c r="D20" s="46">
        <v>26076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26076</v>
      </c>
      <c r="O20" s="47">
        <f t="shared" si="1"/>
        <v>0.881065008784971</v>
      </c>
      <c r="P20" s="9"/>
    </row>
    <row r="21" spans="1:16" ht="15">
      <c r="A21" s="12"/>
      <c r="B21" s="25">
        <v>323.7</v>
      </c>
      <c r="C21" s="20" t="s">
        <v>22</v>
      </c>
      <c r="D21" s="46">
        <v>75428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75428</v>
      </c>
      <c r="O21" s="47">
        <f t="shared" si="1"/>
        <v>2.5485876469793216</v>
      </c>
      <c r="P21" s="9"/>
    </row>
    <row r="22" spans="1:16" ht="15">
      <c r="A22" s="12"/>
      <c r="B22" s="25">
        <v>324.12</v>
      </c>
      <c r="C22" s="20" t="s">
        <v>23</v>
      </c>
      <c r="D22" s="46">
        <v>4584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4584</v>
      </c>
      <c r="O22" s="47">
        <f t="shared" si="1"/>
        <v>0.15488579537775374</v>
      </c>
      <c r="P22" s="9"/>
    </row>
    <row r="23" spans="1:16" ht="15">
      <c r="A23" s="12"/>
      <c r="B23" s="25">
        <v>324.22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304282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304282</v>
      </c>
      <c r="O23" s="47">
        <f t="shared" si="1"/>
        <v>10.281186646844167</v>
      </c>
      <c r="P23" s="9"/>
    </row>
    <row r="24" spans="1:16" ht="15">
      <c r="A24" s="12"/>
      <c r="B24" s="25">
        <v>324.72</v>
      </c>
      <c r="C24" s="20" t="s">
        <v>24</v>
      </c>
      <c r="D24" s="46">
        <v>1296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1296</v>
      </c>
      <c r="O24" s="47">
        <f t="shared" si="1"/>
        <v>0.04378970131098797</v>
      </c>
      <c r="P24" s="9"/>
    </row>
    <row r="25" spans="1:16" ht="15">
      <c r="A25" s="12"/>
      <c r="B25" s="25">
        <v>325.2</v>
      </c>
      <c r="C25" s="20" t="s">
        <v>25</v>
      </c>
      <c r="D25" s="46">
        <v>3937524</v>
      </c>
      <c r="E25" s="46">
        <v>0</v>
      </c>
      <c r="F25" s="46">
        <v>0</v>
      </c>
      <c r="G25" s="46">
        <v>0</v>
      </c>
      <c r="H25" s="46">
        <v>0</v>
      </c>
      <c r="I25" s="46">
        <v>1916443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5853967</v>
      </c>
      <c r="O25" s="47">
        <f t="shared" si="1"/>
        <v>197.79588457899717</v>
      </c>
      <c r="P25" s="9"/>
    </row>
    <row r="26" spans="1:16" ht="15">
      <c r="A26" s="12"/>
      <c r="B26" s="25">
        <v>329</v>
      </c>
      <c r="C26" s="20" t="s">
        <v>26</v>
      </c>
      <c r="D26" s="46">
        <v>417918</v>
      </c>
      <c r="E26" s="46">
        <v>140675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558593</v>
      </c>
      <c r="O26" s="47">
        <f t="shared" si="1"/>
        <v>18.873935666982025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SUM(D28:D39)</f>
        <v>2168425</v>
      </c>
      <c r="E27" s="32">
        <f t="shared" si="5"/>
        <v>3939791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6108216</v>
      </c>
      <c r="O27" s="45">
        <f t="shared" si="1"/>
        <v>206.38653872144886</v>
      </c>
      <c r="P27" s="10"/>
    </row>
    <row r="28" spans="1:16" ht="15">
      <c r="A28" s="12"/>
      <c r="B28" s="25">
        <v>334.2</v>
      </c>
      <c r="C28" s="20" t="s">
        <v>30</v>
      </c>
      <c r="D28" s="46">
        <v>0</v>
      </c>
      <c r="E28" s="46">
        <v>16714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16714</v>
      </c>
      <c r="O28" s="47">
        <f t="shared" si="1"/>
        <v>0.564738478172726</v>
      </c>
      <c r="P28" s="9"/>
    </row>
    <row r="29" spans="1:16" ht="15">
      <c r="A29" s="12"/>
      <c r="B29" s="25">
        <v>335.12</v>
      </c>
      <c r="C29" s="20" t="s">
        <v>32</v>
      </c>
      <c r="D29" s="46">
        <v>563794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563794</v>
      </c>
      <c r="O29" s="47">
        <f t="shared" si="1"/>
        <v>19.049668874172184</v>
      </c>
      <c r="P29" s="9"/>
    </row>
    <row r="30" spans="1:16" ht="15">
      <c r="A30" s="12"/>
      <c r="B30" s="25">
        <v>335.14</v>
      </c>
      <c r="C30" s="20" t="s">
        <v>33</v>
      </c>
      <c r="D30" s="46">
        <v>3548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3548</v>
      </c>
      <c r="O30" s="47">
        <f t="shared" si="1"/>
        <v>0.11988106500878497</v>
      </c>
      <c r="P30" s="9"/>
    </row>
    <row r="31" spans="1:16" ht="15">
      <c r="A31" s="12"/>
      <c r="B31" s="25">
        <v>335.15</v>
      </c>
      <c r="C31" s="20" t="s">
        <v>34</v>
      </c>
      <c r="D31" s="46">
        <v>19660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19660</v>
      </c>
      <c r="O31" s="47">
        <f t="shared" si="1"/>
        <v>0.6642789566157589</v>
      </c>
      <c r="P31" s="9"/>
    </row>
    <row r="32" spans="1:16" ht="15">
      <c r="A32" s="12"/>
      <c r="B32" s="25">
        <v>335.18</v>
      </c>
      <c r="C32" s="20" t="s">
        <v>35</v>
      </c>
      <c r="D32" s="46">
        <v>1510859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1510859</v>
      </c>
      <c r="O32" s="47">
        <f t="shared" si="1"/>
        <v>51.049432355723745</v>
      </c>
      <c r="P32" s="9"/>
    </row>
    <row r="33" spans="1:16" ht="15">
      <c r="A33" s="12"/>
      <c r="B33" s="25">
        <v>335.21</v>
      </c>
      <c r="C33" s="20" t="s">
        <v>36</v>
      </c>
      <c r="D33" s="46">
        <v>7520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7520</v>
      </c>
      <c r="O33" s="47">
        <f t="shared" si="1"/>
        <v>0.2540883903230166</v>
      </c>
      <c r="P33" s="9"/>
    </row>
    <row r="34" spans="1:16" ht="15">
      <c r="A34" s="12"/>
      <c r="B34" s="25">
        <v>335.49</v>
      </c>
      <c r="C34" s="20" t="s">
        <v>37</v>
      </c>
      <c r="D34" s="46">
        <v>4708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4708</v>
      </c>
      <c r="O34" s="47">
        <f t="shared" si="1"/>
        <v>0.15907555075010135</v>
      </c>
      <c r="P34" s="9"/>
    </row>
    <row r="35" spans="1:16" ht="15">
      <c r="A35" s="12"/>
      <c r="B35" s="25">
        <v>335.9</v>
      </c>
      <c r="C35" s="20" t="s">
        <v>94</v>
      </c>
      <c r="D35" s="46">
        <v>27263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27263</v>
      </c>
      <c r="O35" s="47">
        <f t="shared" si="1"/>
        <v>0.9211717799702662</v>
      </c>
      <c r="P35" s="9"/>
    </row>
    <row r="36" spans="1:16" ht="15">
      <c r="A36" s="12"/>
      <c r="B36" s="25">
        <v>337.2</v>
      </c>
      <c r="C36" s="20" t="s">
        <v>95</v>
      </c>
      <c r="D36" s="46">
        <v>0</v>
      </c>
      <c r="E36" s="46">
        <v>517518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517518</v>
      </c>
      <c r="O36" s="47">
        <f t="shared" si="1"/>
        <v>17.486079199891876</v>
      </c>
      <c r="P36" s="9"/>
    </row>
    <row r="37" spans="1:16" ht="15">
      <c r="A37" s="12"/>
      <c r="B37" s="25">
        <v>337.7</v>
      </c>
      <c r="C37" s="20" t="s">
        <v>38</v>
      </c>
      <c r="D37" s="46">
        <v>0</v>
      </c>
      <c r="E37" s="46">
        <v>2966293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2966293</v>
      </c>
      <c r="O37" s="47">
        <f aca="true" t="shared" si="7" ref="O37:O68">(N37/O$73)</f>
        <v>100.22614542505744</v>
      </c>
      <c r="P37" s="9"/>
    </row>
    <row r="38" spans="1:16" ht="15">
      <c r="A38" s="12"/>
      <c r="B38" s="25">
        <v>337.9</v>
      </c>
      <c r="C38" s="20" t="s">
        <v>39</v>
      </c>
      <c r="D38" s="46">
        <v>0</v>
      </c>
      <c r="E38" s="46">
        <v>439266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439266</v>
      </c>
      <c r="O38" s="47">
        <f t="shared" si="7"/>
        <v>14.842073253142317</v>
      </c>
      <c r="P38" s="9"/>
    </row>
    <row r="39" spans="1:16" ht="15">
      <c r="A39" s="12"/>
      <c r="B39" s="25">
        <v>338</v>
      </c>
      <c r="C39" s="20" t="s">
        <v>40</v>
      </c>
      <c r="D39" s="46">
        <v>31073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31073</v>
      </c>
      <c r="O39" s="47">
        <f t="shared" si="7"/>
        <v>1.0499053926206243</v>
      </c>
      <c r="P39" s="9"/>
    </row>
    <row r="40" spans="1:16" ht="15.75">
      <c r="A40" s="29" t="s">
        <v>45</v>
      </c>
      <c r="B40" s="30"/>
      <c r="C40" s="31"/>
      <c r="D40" s="32">
        <f aca="true" t="shared" si="8" ref="D40:M40">SUM(D41:D53)</f>
        <v>3212735</v>
      </c>
      <c r="E40" s="32">
        <f t="shared" si="8"/>
        <v>23250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10421951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13657936</v>
      </c>
      <c r="O40" s="45">
        <f t="shared" si="7"/>
        <v>461.4791187998378</v>
      </c>
      <c r="P40" s="10"/>
    </row>
    <row r="41" spans="1:16" ht="15">
      <c r="A41" s="12"/>
      <c r="B41" s="25">
        <v>341.9</v>
      </c>
      <c r="C41" s="20" t="s">
        <v>48</v>
      </c>
      <c r="D41" s="46">
        <v>40650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3">SUM(D41:M41)</f>
        <v>40650</v>
      </c>
      <c r="O41" s="47">
        <f t="shared" si="7"/>
        <v>1.3734964184349236</v>
      </c>
      <c r="P41" s="9"/>
    </row>
    <row r="42" spans="1:16" ht="15">
      <c r="A42" s="12"/>
      <c r="B42" s="25">
        <v>342.2</v>
      </c>
      <c r="C42" s="20" t="s">
        <v>49</v>
      </c>
      <c r="D42" s="46">
        <v>48542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48542</v>
      </c>
      <c r="O42" s="47">
        <f t="shared" si="7"/>
        <v>1.6401540748749832</v>
      </c>
      <c r="P42" s="9"/>
    </row>
    <row r="43" spans="1:16" ht="15">
      <c r="A43" s="12"/>
      <c r="B43" s="25">
        <v>342.5</v>
      </c>
      <c r="C43" s="20" t="s">
        <v>96</v>
      </c>
      <c r="D43" s="46">
        <v>242634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242634</v>
      </c>
      <c r="O43" s="47">
        <f t="shared" si="7"/>
        <v>8.198202459791863</v>
      </c>
      <c r="P43" s="9"/>
    </row>
    <row r="44" spans="1:16" ht="15">
      <c r="A44" s="12"/>
      <c r="B44" s="25">
        <v>342.6</v>
      </c>
      <c r="C44" s="20" t="s">
        <v>50</v>
      </c>
      <c r="D44" s="46">
        <v>803820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803820</v>
      </c>
      <c r="O44" s="47">
        <f t="shared" si="7"/>
        <v>27.15975131774564</v>
      </c>
      <c r="P44" s="9"/>
    </row>
    <row r="45" spans="1:16" ht="15">
      <c r="A45" s="12"/>
      <c r="B45" s="25">
        <v>342.9</v>
      </c>
      <c r="C45" s="20" t="s">
        <v>85</v>
      </c>
      <c r="D45" s="46">
        <v>33885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33885</v>
      </c>
      <c r="O45" s="47">
        <f t="shared" si="7"/>
        <v>1.1449182321935396</v>
      </c>
      <c r="P45" s="9"/>
    </row>
    <row r="46" spans="1:16" ht="15">
      <c r="A46" s="12"/>
      <c r="B46" s="25">
        <v>343.3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4595191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4595191</v>
      </c>
      <c r="O46" s="47">
        <f t="shared" si="7"/>
        <v>155.2639208001081</v>
      </c>
      <c r="P46" s="9"/>
    </row>
    <row r="47" spans="1:16" ht="15">
      <c r="A47" s="12"/>
      <c r="B47" s="25">
        <v>343.4</v>
      </c>
      <c r="C47" s="20" t="s">
        <v>86</v>
      </c>
      <c r="D47" s="46">
        <v>1843507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1843507</v>
      </c>
      <c r="O47" s="47">
        <f t="shared" si="7"/>
        <v>62.289059332342205</v>
      </c>
      <c r="P47" s="9"/>
    </row>
    <row r="48" spans="1:16" ht="15">
      <c r="A48" s="12"/>
      <c r="B48" s="25">
        <v>343.5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5250499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5250499</v>
      </c>
      <c r="O48" s="47">
        <f t="shared" si="7"/>
        <v>177.4056967157724</v>
      </c>
      <c r="P48" s="9"/>
    </row>
    <row r="49" spans="1:16" ht="15">
      <c r="A49" s="12"/>
      <c r="B49" s="25">
        <v>343.8</v>
      </c>
      <c r="C49" s="20" t="s">
        <v>53</v>
      </c>
      <c r="D49" s="46">
        <v>33716</v>
      </c>
      <c r="E49" s="46">
        <v>23250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56966</v>
      </c>
      <c r="O49" s="47">
        <f t="shared" si="7"/>
        <v>1.9247871333964048</v>
      </c>
      <c r="P49" s="9"/>
    </row>
    <row r="50" spans="1:16" ht="15">
      <c r="A50" s="12"/>
      <c r="B50" s="25">
        <v>343.9</v>
      </c>
      <c r="C50" s="20" t="s">
        <v>54</v>
      </c>
      <c r="D50" s="46">
        <v>42326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42326</v>
      </c>
      <c r="O50" s="47">
        <f t="shared" si="7"/>
        <v>1.4301256926611705</v>
      </c>
      <c r="P50" s="9"/>
    </row>
    <row r="51" spans="1:16" ht="15">
      <c r="A51" s="12"/>
      <c r="B51" s="25">
        <v>344.5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576261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576261</v>
      </c>
      <c r="O51" s="47">
        <f t="shared" si="7"/>
        <v>19.470908230842007</v>
      </c>
      <c r="P51" s="9"/>
    </row>
    <row r="52" spans="1:16" ht="15">
      <c r="A52" s="12"/>
      <c r="B52" s="25">
        <v>347.2</v>
      </c>
      <c r="C52" s="20" t="s">
        <v>56</v>
      </c>
      <c r="D52" s="46">
        <v>119076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119076</v>
      </c>
      <c r="O52" s="47">
        <f t="shared" si="7"/>
        <v>4.023381538045681</v>
      </c>
      <c r="P52" s="9"/>
    </row>
    <row r="53" spans="1:16" ht="15">
      <c r="A53" s="12"/>
      <c r="B53" s="25">
        <v>347.4</v>
      </c>
      <c r="C53" s="20" t="s">
        <v>88</v>
      </c>
      <c r="D53" s="46">
        <v>4579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4579</v>
      </c>
      <c r="O53" s="47">
        <f t="shared" si="7"/>
        <v>0.15471685362886878</v>
      </c>
      <c r="P53" s="9"/>
    </row>
    <row r="54" spans="1:16" ht="15.75">
      <c r="A54" s="29" t="s">
        <v>46</v>
      </c>
      <c r="B54" s="30"/>
      <c r="C54" s="31"/>
      <c r="D54" s="32">
        <f aca="true" t="shared" si="10" ref="D54:M54">SUM(D55:D56)</f>
        <v>424301</v>
      </c>
      <c r="E54" s="32">
        <f t="shared" si="10"/>
        <v>21679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47689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>SUM(D54:M54)</f>
        <v>493669</v>
      </c>
      <c r="O54" s="45">
        <f t="shared" si="7"/>
        <v>16.68026084606028</v>
      </c>
      <c r="P54" s="10"/>
    </row>
    <row r="55" spans="1:16" ht="15">
      <c r="A55" s="13"/>
      <c r="B55" s="39">
        <v>351.1</v>
      </c>
      <c r="C55" s="21" t="s">
        <v>59</v>
      </c>
      <c r="D55" s="46">
        <v>117915</v>
      </c>
      <c r="E55" s="46">
        <v>21679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139594</v>
      </c>
      <c r="O55" s="47">
        <f t="shared" si="7"/>
        <v>4.716650898770104</v>
      </c>
      <c r="P55" s="9"/>
    </row>
    <row r="56" spans="1:16" ht="15">
      <c r="A56" s="13"/>
      <c r="B56" s="39">
        <v>354</v>
      </c>
      <c r="C56" s="21" t="s">
        <v>60</v>
      </c>
      <c r="D56" s="46">
        <v>306386</v>
      </c>
      <c r="E56" s="46">
        <v>0</v>
      </c>
      <c r="F56" s="46">
        <v>0</v>
      </c>
      <c r="G56" s="46">
        <v>0</v>
      </c>
      <c r="H56" s="46">
        <v>0</v>
      </c>
      <c r="I56" s="46">
        <v>47689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354075</v>
      </c>
      <c r="O56" s="47">
        <f t="shared" si="7"/>
        <v>11.963609947290175</v>
      </c>
      <c r="P56" s="9"/>
    </row>
    <row r="57" spans="1:16" ht="15.75">
      <c r="A57" s="29" t="s">
        <v>4</v>
      </c>
      <c r="B57" s="30"/>
      <c r="C57" s="31"/>
      <c r="D57" s="32">
        <f aca="true" t="shared" si="11" ref="D57:M57">SUM(D58:D66)</f>
        <v>1600928</v>
      </c>
      <c r="E57" s="32">
        <f t="shared" si="11"/>
        <v>33210</v>
      </c>
      <c r="F57" s="32">
        <f t="shared" si="11"/>
        <v>24847</v>
      </c>
      <c r="G57" s="32">
        <f t="shared" si="11"/>
        <v>43219</v>
      </c>
      <c r="H57" s="32">
        <f t="shared" si="11"/>
        <v>0</v>
      </c>
      <c r="I57" s="32">
        <f t="shared" si="11"/>
        <v>315092</v>
      </c>
      <c r="J57" s="32">
        <f t="shared" si="11"/>
        <v>0</v>
      </c>
      <c r="K57" s="32">
        <f t="shared" si="11"/>
        <v>3864830</v>
      </c>
      <c r="L57" s="32">
        <f t="shared" si="11"/>
        <v>1766977</v>
      </c>
      <c r="M57" s="32">
        <f t="shared" si="11"/>
        <v>0</v>
      </c>
      <c r="N57" s="32">
        <f>SUM(D57:M57)</f>
        <v>7649103</v>
      </c>
      <c r="O57" s="45">
        <f t="shared" si="7"/>
        <v>258.45056764427625</v>
      </c>
      <c r="P57" s="10"/>
    </row>
    <row r="58" spans="1:16" ht="15">
      <c r="A58" s="12"/>
      <c r="B58" s="25">
        <v>361.1</v>
      </c>
      <c r="C58" s="20" t="s">
        <v>61</v>
      </c>
      <c r="D58" s="46">
        <v>68839</v>
      </c>
      <c r="E58" s="46">
        <v>5879</v>
      </c>
      <c r="F58" s="46">
        <v>603</v>
      </c>
      <c r="G58" s="46">
        <v>400</v>
      </c>
      <c r="H58" s="46">
        <v>0</v>
      </c>
      <c r="I58" s="46">
        <v>21925</v>
      </c>
      <c r="J58" s="46">
        <v>0</v>
      </c>
      <c r="K58" s="46">
        <v>686182</v>
      </c>
      <c r="L58" s="46">
        <v>23921</v>
      </c>
      <c r="M58" s="46">
        <v>0</v>
      </c>
      <c r="N58" s="46">
        <f>SUM(D58:M58)</f>
        <v>807749</v>
      </c>
      <c r="O58" s="47">
        <f t="shared" si="7"/>
        <v>27.29250574401946</v>
      </c>
      <c r="P58" s="9"/>
    </row>
    <row r="59" spans="1:16" ht="15">
      <c r="A59" s="12"/>
      <c r="B59" s="25">
        <v>361.4</v>
      </c>
      <c r="C59" s="20" t="s">
        <v>89</v>
      </c>
      <c r="D59" s="46">
        <v>50394</v>
      </c>
      <c r="E59" s="46">
        <v>0</v>
      </c>
      <c r="F59" s="46">
        <v>613</v>
      </c>
      <c r="G59" s="46">
        <v>0</v>
      </c>
      <c r="H59" s="46">
        <v>0</v>
      </c>
      <c r="I59" s="46">
        <v>0</v>
      </c>
      <c r="J59" s="46">
        <v>0</v>
      </c>
      <c r="K59" s="46">
        <v>-345249</v>
      </c>
      <c r="L59" s="46">
        <v>0</v>
      </c>
      <c r="M59" s="46">
        <v>0</v>
      </c>
      <c r="N59" s="46">
        <f aca="true" t="shared" si="12" ref="N59:N66">SUM(D59:M59)</f>
        <v>-294242</v>
      </c>
      <c r="O59" s="47">
        <f t="shared" si="7"/>
        <v>-9.94195161508312</v>
      </c>
      <c r="P59" s="9"/>
    </row>
    <row r="60" spans="1:16" ht="15">
      <c r="A60" s="12"/>
      <c r="B60" s="25">
        <v>362</v>
      </c>
      <c r="C60" s="20" t="s">
        <v>63</v>
      </c>
      <c r="D60" s="46">
        <v>621874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621874</v>
      </c>
      <c r="O60" s="47">
        <f t="shared" si="7"/>
        <v>21.012096229220166</v>
      </c>
      <c r="P60" s="9"/>
    </row>
    <row r="61" spans="1:16" ht="15">
      <c r="A61" s="12"/>
      <c r="B61" s="25">
        <v>364</v>
      </c>
      <c r="C61" s="20" t="s">
        <v>64</v>
      </c>
      <c r="D61" s="46">
        <v>39700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39700</v>
      </c>
      <c r="O61" s="47">
        <f t="shared" si="7"/>
        <v>1.3413974861467766</v>
      </c>
      <c r="P61" s="9"/>
    </row>
    <row r="62" spans="1:16" ht="15">
      <c r="A62" s="12"/>
      <c r="B62" s="25">
        <v>365</v>
      </c>
      <c r="C62" s="20" t="s">
        <v>97</v>
      </c>
      <c r="D62" s="46">
        <v>64472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64472</v>
      </c>
      <c r="O62" s="47">
        <f t="shared" si="7"/>
        <v>2.178402486822544</v>
      </c>
      <c r="P62" s="9"/>
    </row>
    <row r="63" spans="1:16" ht="15">
      <c r="A63" s="12"/>
      <c r="B63" s="25">
        <v>366</v>
      </c>
      <c r="C63" s="20" t="s">
        <v>65</v>
      </c>
      <c r="D63" s="46">
        <v>328439</v>
      </c>
      <c r="E63" s="46">
        <v>3540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331979</v>
      </c>
      <c r="O63" s="47">
        <f t="shared" si="7"/>
        <v>11.217022570617651</v>
      </c>
      <c r="P63" s="9"/>
    </row>
    <row r="64" spans="1:16" ht="15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3381233</v>
      </c>
      <c r="L64" s="46">
        <v>1743056</v>
      </c>
      <c r="M64" s="46">
        <v>0</v>
      </c>
      <c r="N64" s="46">
        <f t="shared" si="12"/>
        <v>5124289</v>
      </c>
      <c r="O64" s="47">
        <f t="shared" si="7"/>
        <v>173.14126909041764</v>
      </c>
      <c r="P64" s="9"/>
    </row>
    <row r="65" spans="1:16" ht="15">
      <c r="A65" s="12"/>
      <c r="B65" s="25">
        <v>369.3</v>
      </c>
      <c r="C65" s="20" t="s">
        <v>90</v>
      </c>
      <c r="D65" s="46">
        <v>7000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7000</v>
      </c>
      <c r="O65" s="47">
        <f t="shared" si="7"/>
        <v>0.23651844843897823</v>
      </c>
      <c r="P65" s="9"/>
    </row>
    <row r="66" spans="1:16" ht="15">
      <c r="A66" s="12"/>
      <c r="B66" s="25">
        <v>369.9</v>
      </c>
      <c r="C66" s="20" t="s">
        <v>68</v>
      </c>
      <c r="D66" s="46">
        <v>420210</v>
      </c>
      <c r="E66" s="46">
        <v>23791</v>
      </c>
      <c r="F66" s="46">
        <v>23631</v>
      </c>
      <c r="G66" s="46">
        <v>42819</v>
      </c>
      <c r="H66" s="46">
        <v>0</v>
      </c>
      <c r="I66" s="46">
        <v>293167</v>
      </c>
      <c r="J66" s="46">
        <v>0</v>
      </c>
      <c r="K66" s="46">
        <v>142664</v>
      </c>
      <c r="L66" s="46">
        <v>0</v>
      </c>
      <c r="M66" s="46">
        <v>0</v>
      </c>
      <c r="N66" s="46">
        <f t="shared" si="12"/>
        <v>946282</v>
      </c>
      <c r="O66" s="47">
        <f t="shared" si="7"/>
        <v>31.97330720367617</v>
      </c>
      <c r="P66" s="9"/>
    </row>
    <row r="67" spans="1:16" ht="15.75">
      <c r="A67" s="29" t="s">
        <v>47</v>
      </c>
      <c r="B67" s="30"/>
      <c r="C67" s="31"/>
      <c r="D67" s="32">
        <f aca="true" t="shared" si="13" ref="D67:M67">SUM(D68:D70)</f>
        <v>624919</v>
      </c>
      <c r="E67" s="32">
        <f t="shared" si="13"/>
        <v>822150</v>
      </c>
      <c r="F67" s="32">
        <f t="shared" si="13"/>
        <v>1896407</v>
      </c>
      <c r="G67" s="32">
        <f t="shared" si="13"/>
        <v>3997212</v>
      </c>
      <c r="H67" s="32">
        <f t="shared" si="13"/>
        <v>0</v>
      </c>
      <c r="I67" s="32">
        <f t="shared" si="13"/>
        <v>2554000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9894688</v>
      </c>
      <c r="O67" s="45">
        <f t="shared" si="7"/>
        <v>334.3251790782538</v>
      </c>
      <c r="P67" s="9"/>
    </row>
    <row r="68" spans="1:16" ht="15">
      <c r="A68" s="12"/>
      <c r="B68" s="25">
        <v>381</v>
      </c>
      <c r="C68" s="20" t="s">
        <v>69</v>
      </c>
      <c r="D68" s="46">
        <v>624919</v>
      </c>
      <c r="E68" s="46">
        <v>822150</v>
      </c>
      <c r="F68" s="46">
        <v>1896407</v>
      </c>
      <c r="G68" s="46">
        <v>3210117</v>
      </c>
      <c r="H68" s="46">
        <v>0</v>
      </c>
      <c r="I68" s="46">
        <v>4000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6557593</v>
      </c>
      <c r="O68" s="47">
        <f t="shared" si="7"/>
        <v>221.57024597918638</v>
      </c>
      <c r="P68" s="9"/>
    </row>
    <row r="69" spans="1:16" ht="15">
      <c r="A69" s="12"/>
      <c r="B69" s="25">
        <v>384</v>
      </c>
      <c r="C69" s="20" t="s">
        <v>70</v>
      </c>
      <c r="D69" s="46">
        <v>0</v>
      </c>
      <c r="E69" s="46">
        <v>0</v>
      </c>
      <c r="F69" s="46">
        <v>0</v>
      </c>
      <c r="G69" s="46">
        <v>787095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787095</v>
      </c>
      <c r="O69" s="47">
        <f>(N69/O$73)</f>
        <v>26.594641167725367</v>
      </c>
      <c r="P69" s="9"/>
    </row>
    <row r="70" spans="1:16" ht="15.75" thickBot="1">
      <c r="A70" s="12"/>
      <c r="B70" s="25">
        <v>389.2</v>
      </c>
      <c r="C70" s="20" t="s">
        <v>98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2550000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2550000</v>
      </c>
      <c r="O70" s="47">
        <f>(N70/O$73)</f>
        <v>86.16029193134207</v>
      </c>
      <c r="P70" s="9"/>
    </row>
    <row r="71" spans="1:119" ht="16.5" thickBot="1">
      <c r="A71" s="14" t="s">
        <v>57</v>
      </c>
      <c r="B71" s="23"/>
      <c r="C71" s="22"/>
      <c r="D71" s="15">
        <f aca="true" t="shared" si="14" ref="D71:M71">SUM(D5,D17,D27,D40,D54,D57,D67)</f>
        <v>36369576</v>
      </c>
      <c r="E71" s="15">
        <f t="shared" si="14"/>
        <v>5720456</v>
      </c>
      <c r="F71" s="15">
        <f t="shared" si="14"/>
        <v>1921254</v>
      </c>
      <c r="G71" s="15">
        <f t="shared" si="14"/>
        <v>4040431</v>
      </c>
      <c r="H71" s="15">
        <f t="shared" si="14"/>
        <v>0</v>
      </c>
      <c r="I71" s="15">
        <f t="shared" si="14"/>
        <v>15559457</v>
      </c>
      <c r="J71" s="15">
        <f t="shared" si="14"/>
        <v>0</v>
      </c>
      <c r="K71" s="15">
        <f t="shared" si="14"/>
        <v>3864830</v>
      </c>
      <c r="L71" s="15">
        <f t="shared" si="14"/>
        <v>1766977</v>
      </c>
      <c r="M71" s="15">
        <f t="shared" si="14"/>
        <v>0</v>
      </c>
      <c r="N71" s="15">
        <f>SUM(D71:M71)</f>
        <v>69242981</v>
      </c>
      <c r="O71" s="38">
        <f>(N71/O$73)</f>
        <v>2339.60606162995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99</v>
      </c>
      <c r="M73" s="48"/>
      <c r="N73" s="48"/>
      <c r="O73" s="43">
        <v>29596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22774278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22774278</v>
      </c>
      <c r="O5" s="33">
        <f aca="true" t="shared" si="1" ref="O5:O36">(N5/O$70)</f>
        <v>768.3888795168527</v>
      </c>
      <c r="P5" s="6"/>
    </row>
    <row r="6" spans="1:16" ht="15">
      <c r="A6" s="12"/>
      <c r="B6" s="25">
        <v>311</v>
      </c>
      <c r="C6" s="20" t="s">
        <v>3</v>
      </c>
      <c r="D6" s="46">
        <v>16750836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16750836</v>
      </c>
      <c r="O6" s="47">
        <f t="shared" si="1"/>
        <v>565.1619825230271</v>
      </c>
      <c r="P6" s="9"/>
    </row>
    <row r="7" spans="1:16" ht="15">
      <c r="A7" s="12"/>
      <c r="B7" s="25">
        <v>312.41</v>
      </c>
      <c r="C7" s="20" t="s">
        <v>12</v>
      </c>
      <c r="D7" s="46">
        <v>286795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286795</v>
      </c>
      <c r="O7" s="47">
        <f t="shared" si="1"/>
        <v>9.676271129255372</v>
      </c>
      <c r="P7" s="9"/>
    </row>
    <row r="8" spans="1:16" ht="15">
      <c r="A8" s="12"/>
      <c r="B8" s="25">
        <v>312.42</v>
      </c>
      <c r="C8" s="20" t="s">
        <v>11</v>
      </c>
      <c r="D8" s="46">
        <v>289710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289710</v>
      </c>
      <c r="O8" s="47">
        <f t="shared" si="1"/>
        <v>9.774621276021458</v>
      </c>
      <c r="P8" s="9"/>
    </row>
    <row r="9" spans="1:16" ht="15">
      <c r="A9" s="12"/>
      <c r="B9" s="25">
        <v>312.51</v>
      </c>
      <c r="C9" s="20" t="s">
        <v>82</v>
      </c>
      <c r="D9" s="46">
        <v>256727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256727</v>
      </c>
      <c r="O9" s="47">
        <f t="shared" si="1"/>
        <v>8.66179695671244</v>
      </c>
      <c r="P9" s="9"/>
    </row>
    <row r="10" spans="1:16" ht="15">
      <c r="A10" s="12"/>
      <c r="B10" s="25">
        <v>312.52</v>
      </c>
      <c r="C10" s="20" t="s">
        <v>79</v>
      </c>
      <c r="D10" s="46">
        <v>184453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184453</v>
      </c>
      <c r="O10" s="47">
        <f t="shared" si="1"/>
        <v>6.2233206248523905</v>
      </c>
      <c r="P10" s="9"/>
    </row>
    <row r="11" spans="1:16" ht="15">
      <c r="A11" s="12"/>
      <c r="B11" s="25">
        <v>314.1</v>
      </c>
      <c r="C11" s="20" t="s">
        <v>13</v>
      </c>
      <c r="D11" s="46">
        <v>2251162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2251162</v>
      </c>
      <c r="O11" s="47">
        <f t="shared" si="1"/>
        <v>75.95269745942845</v>
      </c>
      <c r="P11" s="9"/>
    </row>
    <row r="12" spans="1:16" ht="15">
      <c r="A12" s="12"/>
      <c r="B12" s="25">
        <v>314.3</v>
      </c>
      <c r="C12" s="20" t="s">
        <v>14</v>
      </c>
      <c r="D12" s="46">
        <v>597256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597256</v>
      </c>
      <c r="O12" s="47">
        <f t="shared" si="1"/>
        <v>20.151017240797596</v>
      </c>
      <c r="P12" s="9"/>
    </row>
    <row r="13" spans="1:16" ht="15">
      <c r="A13" s="12"/>
      <c r="B13" s="25">
        <v>314.4</v>
      </c>
      <c r="C13" s="20" t="s">
        <v>83</v>
      </c>
      <c r="D13" s="46">
        <v>16265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16265</v>
      </c>
      <c r="O13" s="47">
        <f t="shared" si="1"/>
        <v>0.5487702014237997</v>
      </c>
      <c r="P13" s="9"/>
    </row>
    <row r="14" spans="1:16" ht="15">
      <c r="A14" s="12"/>
      <c r="B14" s="25">
        <v>314.8</v>
      </c>
      <c r="C14" s="20" t="s">
        <v>16</v>
      </c>
      <c r="D14" s="46">
        <v>26371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26371</v>
      </c>
      <c r="O14" s="47">
        <f t="shared" si="1"/>
        <v>0.8897398697661865</v>
      </c>
      <c r="P14" s="9"/>
    </row>
    <row r="15" spans="1:16" ht="15">
      <c r="A15" s="12"/>
      <c r="B15" s="25">
        <v>315</v>
      </c>
      <c r="C15" s="20" t="s">
        <v>17</v>
      </c>
      <c r="D15" s="46">
        <v>1473654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1473654</v>
      </c>
      <c r="O15" s="47">
        <f t="shared" si="1"/>
        <v>49.720098518843415</v>
      </c>
      <c r="P15" s="9"/>
    </row>
    <row r="16" spans="1:16" ht="15">
      <c r="A16" s="12"/>
      <c r="B16" s="25">
        <v>316</v>
      </c>
      <c r="C16" s="20" t="s">
        <v>18</v>
      </c>
      <c r="D16" s="46">
        <v>641049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641049</v>
      </c>
      <c r="O16" s="47">
        <f t="shared" si="1"/>
        <v>21.628563716724585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SUM(D18:D26)</f>
        <v>5010389</v>
      </c>
      <c r="E17" s="32">
        <f t="shared" si="3"/>
        <v>1077948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1314795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7403132</v>
      </c>
      <c r="O17" s="45">
        <f t="shared" si="1"/>
        <v>249.77671311447756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802299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802299</v>
      </c>
      <c r="O18" s="47">
        <f t="shared" si="1"/>
        <v>27.069030669050914</v>
      </c>
      <c r="P18" s="9"/>
    </row>
    <row r="19" spans="1:16" ht="15">
      <c r="A19" s="12"/>
      <c r="B19" s="25">
        <v>323.1</v>
      </c>
      <c r="C19" s="20" t="s">
        <v>20</v>
      </c>
      <c r="D19" s="46">
        <v>2041381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2041381</v>
      </c>
      <c r="O19" s="47">
        <f t="shared" si="1"/>
        <v>68.87482708593407</v>
      </c>
      <c r="P19" s="9"/>
    </row>
    <row r="20" spans="1:16" ht="15">
      <c r="A20" s="12"/>
      <c r="B20" s="25">
        <v>323.4</v>
      </c>
      <c r="C20" s="20" t="s">
        <v>21</v>
      </c>
      <c r="D20" s="46">
        <v>27146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27146</v>
      </c>
      <c r="O20" s="47">
        <f t="shared" si="1"/>
        <v>0.9158878504672897</v>
      </c>
      <c r="P20" s="9"/>
    </row>
    <row r="21" spans="1:16" ht="15">
      <c r="A21" s="12"/>
      <c r="B21" s="25">
        <v>323.7</v>
      </c>
      <c r="C21" s="20" t="s">
        <v>22</v>
      </c>
      <c r="D21" s="46">
        <v>72878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72878</v>
      </c>
      <c r="O21" s="47">
        <f t="shared" si="1"/>
        <v>2.4588548871419413</v>
      </c>
      <c r="P21" s="9"/>
    </row>
    <row r="22" spans="1:16" ht="15">
      <c r="A22" s="12"/>
      <c r="B22" s="25">
        <v>324.12</v>
      </c>
      <c r="C22" s="20" t="s">
        <v>23</v>
      </c>
      <c r="D22" s="46">
        <v>68404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68404</v>
      </c>
      <c r="O22" s="47">
        <f t="shared" si="1"/>
        <v>2.3079051250042175</v>
      </c>
      <c r="P22" s="9"/>
    </row>
    <row r="23" spans="1:16" ht="15">
      <c r="A23" s="12"/>
      <c r="B23" s="25">
        <v>324.22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173314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173314</v>
      </c>
      <c r="O23" s="47">
        <f t="shared" si="1"/>
        <v>5.847498228685178</v>
      </c>
      <c r="P23" s="9"/>
    </row>
    <row r="24" spans="1:16" ht="15">
      <c r="A24" s="12"/>
      <c r="B24" s="25">
        <v>324.72</v>
      </c>
      <c r="C24" s="20" t="s">
        <v>24</v>
      </c>
      <c r="D24" s="46">
        <v>19339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19339</v>
      </c>
      <c r="O24" s="47">
        <f t="shared" si="1"/>
        <v>0.6524849016498533</v>
      </c>
      <c r="P24" s="9"/>
    </row>
    <row r="25" spans="1:16" ht="15">
      <c r="A25" s="12"/>
      <c r="B25" s="25">
        <v>325.2</v>
      </c>
      <c r="C25" s="20" t="s">
        <v>25</v>
      </c>
      <c r="D25" s="46">
        <v>2701745</v>
      </c>
      <c r="E25" s="46">
        <v>0</v>
      </c>
      <c r="F25" s="46">
        <v>0</v>
      </c>
      <c r="G25" s="46">
        <v>0</v>
      </c>
      <c r="H25" s="46">
        <v>0</v>
      </c>
      <c r="I25" s="46">
        <v>1141481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3843226</v>
      </c>
      <c r="O25" s="47">
        <f t="shared" si="1"/>
        <v>129.66787003610108</v>
      </c>
      <c r="P25" s="9"/>
    </row>
    <row r="26" spans="1:16" ht="15">
      <c r="A26" s="12"/>
      <c r="B26" s="25">
        <v>329</v>
      </c>
      <c r="C26" s="20" t="s">
        <v>26</v>
      </c>
      <c r="D26" s="46">
        <v>79496</v>
      </c>
      <c r="E26" s="46">
        <v>275649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355145</v>
      </c>
      <c r="O26" s="47">
        <f t="shared" si="1"/>
        <v>11.982354330442998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SUM(D28:D38)</f>
        <v>2054932</v>
      </c>
      <c r="E27" s="32">
        <f t="shared" si="5"/>
        <v>311941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2366873</v>
      </c>
      <c r="O27" s="45">
        <f t="shared" si="1"/>
        <v>79.85670906575795</v>
      </c>
      <c r="P27" s="10"/>
    </row>
    <row r="28" spans="1:16" ht="15">
      <c r="A28" s="12"/>
      <c r="B28" s="25">
        <v>334.1</v>
      </c>
      <c r="C28" s="20" t="s">
        <v>29</v>
      </c>
      <c r="D28" s="46">
        <v>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27</v>
      </c>
      <c r="O28" s="47">
        <f t="shared" si="1"/>
        <v>0.0009109619082965012</v>
      </c>
      <c r="P28" s="9"/>
    </row>
    <row r="29" spans="1:16" ht="15">
      <c r="A29" s="12"/>
      <c r="B29" s="25">
        <v>334.2</v>
      </c>
      <c r="C29" s="20" t="s">
        <v>30</v>
      </c>
      <c r="D29" s="46">
        <v>0</v>
      </c>
      <c r="E29" s="46">
        <v>47898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47898</v>
      </c>
      <c r="O29" s="47">
        <f t="shared" si="1"/>
        <v>1.6160464253179931</v>
      </c>
      <c r="P29" s="9"/>
    </row>
    <row r="30" spans="1:16" ht="15">
      <c r="A30" s="12"/>
      <c r="B30" s="25">
        <v>335.12</v>
      </c>
      <c r="C30" s="20" t="s">
        <v>32</v>
      </c>
      <c r="D30" s="46">
        <v>534086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534086</v>
      </c>
      <c r="O30" s="47">
        <f t="shared" si="1"/>
        <v>18.019703768683154</v>
      </c>
      <c r="P30" s="9"/>
    </row>
    <row r="31" spans="1:16" ht="15">
      <c r="A31" s="12"/>
      <c r="B31" s="25">
        <v>335.14</v>
      </c>
      <c r="C31" s="20" t="s">
        <v>33</v>
      </c>
      <c r="D31" s="46">
        <v>4055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4055</v>
      </c>
      <c r="O31" s="47">
        <f t="shared" si="1"/>
        <v>0.13681298289415972</v>
      </c>
      <c r="P31" s="9"/>
    </row>
    <row r="32" spans="1:16" ht="15">
      <c r="A32" s="12"/>
      <c r="B32" s="25">
        <v>335.15</v>
      </c>
      <c r="C32" s="20" t="s">
        <v>34</v>
      </c>
      <c r="D32" s="46">
        <v>20263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20263</v>
      </c>
      <c r="O32" s="47">
        <f t="shared" si="1"/>
        <v>0.6836600425115558</v>
      </c>
      <c r="P32" s="9"/>
    </row>
    <row r="33" spans="1:16" ht="15">
      <c r="A33" s="12"/>
      <c r="B33" s="25">
        <v>335.18</v>
      </c>
      <c r="C33" s="20" t="s">
        <v>35</v>
      </c>
      <c r="D33" s="46">
        <v>1433641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1433641</v>
      </c>
      <c r="O33" s="47">
        <f t="shared" si="1"/>
        <v>48.370086710077935</v>
      </c>
      <c r="P33" s="9"/>
    </row>
    <row r="34" spans="1:16" ht="15">
      <c r="A34" s="12"/>
      <c r="B34" s="25">
        <v>335.21</v>
      </c>
      <c r="C34" s="20" t="s">
        <v>36</v>
      </c>
      <c r="D34" s="46">
        <v>21560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21560</v>
      </c>
      <c r="O34" s="47">
        <f t="shared" si="1"/>
        <v>0.7274199534397247</v>
      </c>
      <c r="P34" s="9"/>
    </row>
    <row r="35" spans="1:16" ht="15">
      <c r="A35" s="12"/>
      <c r="B35" s="25">
        <v>335.49</v>
      </c>
      <c r="C35" s="20" t="s">
        <v>37</v>
      </c>
      <c r="D35" s="46">
        <v>6800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6800</v>
      </c>
      <c r="O35" s="47">
        <f t="shared" si="1"/>
        <v>0.22942744357097067</v>
      </c>
      <c r="P35" s="9"/>
    </row>
    <row r="36" spans="1:16" ht="15">
      <c r="A36" s="12"/>
      <c r="B36" s="25">
        <v>337.7</v>
      </c>
      <c r="C36" s="20" t="s">
        <v>38</v>
      </c>
      <c r="D36" s="46">
        <v>0</v>
      </c>
      <c r="E36" s="46">
        <v>19152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19152</v>
      </c>
      <c r="O36" s="47">
        <f t="shared" si="1"/>
        <v>0.6461756469516515</v>
      </c>
      <c r="P36" s="9"/>
    </row>
    <row r="37" spans="1:16" ht="15">
      <c r="A37" s="12"/>
      <c r="B37" s="25">
        <v>337.9</v>
      </c>
      <c r="C37" s="20" t="s">
        <v>39</v>
      </c>
      <c r="D37" s="46">
        <v>0</v>
      </c>
      <c r="E37" s="46">
        <v>244891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244891</v>
      </c>
      <c r="O37" s="47">
        <f aca="true" t="shared" si="7" ref="O37:O68">(N37/O$70)</f>
        <v>8.262458247579204</v>
      </c>
      <c r="P37" s="9"/>
    </row>
    <row r="38" spans="1:16" ht="15">
      <c r="A38" s="12"/>
      <c r="B38" s="25">
        <v>338</v>
      </c>
      <c r="C38" s="20" t="s">
        <v>40</v>
      </c>
      <c r="D38" s="46">
        <v>34500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34500</v>
      </c>
      <c r="O38" s="47">
        <f t="shared" si="7"/>
        <v>1.1640068828233072</v>
      </c>
      <c r="P38" s="9"/>
    </row>
    <row r="39" spans="1:16" ht="15.75">
      <c r="A39" s="29" t="s">
        <v>45</v>
      </c>
      <c r="B39" s="30"/>
      <c r="C39" s="31"/>
      <c r="D39" s="32">
        <f aca="true" t="shared" si="8" ref="D39:M39">SUM(D40:D52)</f>
        <v>3718422</v>
      </c>
      <c r="E39" s="32">
        <f t="shared" si="8"/>
        <v>30668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8607253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12356343</v>
      </c>
      <c r="O39" s="45">
        <f t="shared" si="7"/>
        <v>416.89473329059683</v>
      </c>
      <c r="P39" s="10"/>
    </row>
    <row r="40" spans="1:16" ht="15">
      <c r="A40" s="12"/>
      <c r="B40" s="25">
        <v>341.9</v>
      </c>
      <c r="C40" s="20" t="s">
        <v>48</v>
      </c>
      <c r="D40" s="46">
        <v>39200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2">SUM(D40:M40)</f>
        <v>39200</v>
      </c>
      <c r="O40" s="47">
        <f t="shared" si="7"/>
        <v>1.3225817335267722</v>
      </c>
      <c r="P40" s="9"/>
    </row>
    <row r="41" spans="1:16" ht="15">
      <c r="A41" s="12"/>
      <c r="B41" s="25">
        <v>342.2</v>
      </c>
      <c r="C41" s="20" t="s">
        <v>49</v>
      </c>
      <c r="D41" s="46">
        <v>108255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108255</v>
      </c>
      <c r="O41" s="47">
        <f t="shared" si="7"/>
        <v>3.6524511623199163</v>
      </c>
      <c r="P41" s="9"/>
    </row>
    <row r="42" spans="1:16" ht="15">
      <c r="A42" s="12"/>
      <c r="B42" s="25">
        <v>342.6</v>
      </c>
      <c r="C42" s="20" t="s">
        <v>50</v>
      </c>
      <c r="D42" s="46">
        <v>587959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587959</v>
      </c>
      <c r="O42" s="47">
        <f t="shared" si="7"/>
        <v>19.837342690374168</v>
      </c>
      <c r="P42" s="9"/>
    </row>
    <row r="43" spans="1:16" ht="15">
      <c r="A43" s="12"/>
      <c r="B43" s="25">
        <v>342.9</v>
      </c>
      <c r="C43" s="20" t="s">
        <v>85</v>
      </c>
      <c r="D43" s="46">
        <v>15950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15950</v>
      </c>
      <c r="O43" s="47">
        <f t="shared" si="7"/>
        <v>0.5381423124936738</v>
      </c>
      <c r="P43" s="9"/>
    </row>
    <row r="44" spans="1:16" ht="15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3933145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3933145</v>
      </c>
      <c r="O44" s="47">
        <f t="shared" si="7"/>
        <v>132.70167684469786</v>
      </c>
      <c r="P44" s="9"/>
    </row>
    <row r="45" spans="1:16" ht="15">
      <c r="A45" s="12"/>
      <c r="B45" s="25">
        <v>343.4</v>
      </c>
      <c r="C45" s="20" t="s">
        <v>86</v>
      </c>
      <c r="D45" s="46">
        <v>1975095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1975095</v>
      </c>
      <c r="O45" s="47">
        <f t="shared" si="7"/>
        <v>66.63838186173622</v>
      </c>
      <c r="P45" s="9"/>
    </row>
    <row r="46" spans="1:16" ht="15">
      <c r="A46" s="12"/>
      <c r="B46" s="25">
        <v>343.5</v>
      </c>
      <c r="C46" s="20" t="s">
        <v>52</v>
      </c>
      <c r="D46" s="46">
        <v>333379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333379</v>
      </c>
      <c r="O46" s="47">
        <f t="shared" si="7"/>
        <v>11.24798407503627</v>
      </c>
      <c r="P46" s="9"/>
    </row>
    <row r="47" spans="1:16" ht="15">
      <c r="A47" s="12"/>
      <c r="B47" s="25">
        <v>343.6</v>
      </c>
      <c r="C47" s="20" t="s">
        <v>87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4674108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4674108</v>
      </c>
      <c r="O47" s="47">
        <f t="shared" si="7"/>
        <v>157.70127197273862</v>
      </c>
      <c r="P47" s="9"/>
    </row>
    <row r="48" spans="1:16" ht="15">
      <c r="A48" s="12"/>
      <c r="B48" s="25">
        <v>343.8</v>
      </c>
      <c r="C48" s="20" t="s">
        <v>53</v>
      </c>
      <c r="D48" s="46">
        <v>42795</v>
      </c>
      <c r="E48" s="46">
        <v>30668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73463</v>
      </c>
      <c r="O48" s="47">
        <f t="shared" si="7"/>
        <v>2.478592395155032</v>
      </c>
      <c r="P48" s="9"/>
    </row>
    <row r="49" spans="1:16" ht="15">
      <c r="A49" s="12"/>
      <c r="B49" s="25">
        <v>343.9</v>
      </c>
      <c r="C49" s="20" t="s">
        <v>54</v>
      </c>
      <c r="D49" s="46">
        <v>54145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54145</v>
      </c>
      <c r="O49" s="47">
        <f t="shared" si="7"/>
        <v>1.826816019433854</v>
      </c>
      <c r="P49" s="9"/>
    </row>
    <row r="50" spans="1:16" ht="15">
      <c r="A50" s="12"/>
      <c r="B50" s="25">
        <v>344.5</v>
      </c>
      <c r="C50" s="20" t="s">
        <v>55</v>
      </c>
      <c r="D50" s="46">
        <v>449083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449083</v>
      </c>
      <c r="O50" s="47">
        <f t="shared" si="7"/>
        <v>15.15175950605621</v>
      </c>
      <c r="P50" s="9"/>
    </row>
    <row r="51" spans="1:16" ht="15">
      <c r="A51" s="12"/>
      <c r="B51" s="25">
        <v>347.2</v>
      </c>
      <c r="C51" s="20" t="s">
        <v>56</v>
      </c>
      <c r="D51" s="46">
        <v>109311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109311</v>
      </c>
      <c r="O51" s="47">
        <f t="shared" si="7"/>
        <v>3.6880798947332907</v>
      </c>
      <c r="P51" s="9"/>
    </row>
    <row r="52" spans="1:16" ht="15">
      <c r="A52" s="12"/>
      <c r="B52" s="25">
        <v>347.4</v>
      </c>
      <c r="C52" s="20" t="s">
        <v>88</v>
      </c>
      <c r="D52" s="46">
        <v>3250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3250</v>
      </c>
      <c r="O52" s="47">
        <f t="shared" si="7"/>
        <v>0.10965282229494923</v>
      </c>
      <c r="P52" s="9"/>
    </row>
    <row r="53" spans="1:16" ht="15.75">
      <c r="A53" s="29" t="s">
        <v>46</v>
      </c>
      <c r="B53" s="30"/>
      <c r="C53" s="31"/>
      <c r="D53" s="32">
        <f aca="true" t="shared" si="10" ref="D53:M53">SUM(D54:D55)</f>
        <v>532307</v>
      </c>
      <c r="E53" s="32">
        <f t="shared" si="10"/>
        <v>29759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562066</v>
      </c>
      <c r="O53" s="45">
        <f t="shared" si="7"/>
        <v>18.963730220317824</v>
      </c>
      <c r="P53" s="10"/>
    </row>
    <row r="54" spans="1:16" ht="15">
      <c r="A54" s="13"/>
      <c r="B54" s="39">
        <v>351.1</v>
      </c>
      <c r="C54" s="21" t="s">
        <v>59</v>
      </c>
      <c r="D54" s="46">
        <v>139857</v>
      </c>
      <c r="E54" s="46">
        <v>29759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169616</v>
      </c>
      <c r="O54" s="47">
        <f t="shared" si="7"/>
        <v>5.722730186578494</v>
      </c>
      <c r="P54" s="9"/>
    </row>
    <row r="55" spans="1:16" ht="15">
      <c r="A55" s="13"/>
      <c r="B55" s="39">
        <v>354</v>
      </c>
      <c r="C55" s="21" t="s">
        <v>60</v>
      </c>
      <c r="D55" s="46">
        <v>392450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392450</v>
      </c>
      <c r="O55" s="47">
        <f t="shared" si="7"/>
        <v>13.24100003373933</v>
      </c>
      <c r="P55" s="9"/>
    </row>
    <row r="56" spans="1:16" ht="15.75">
      <c r="A56" s="29" t="s">
        <v>4</v>
      </c>
      <c r="B56" s="30"/>
      <c r="C56" s="31"/>
      <c r="D56" s="32">
        <f aca="true" t="shared" si="11" ref="D56:M56">SUM(D57:D64)</f>
        <v>1598053</v>
      </c>
      <c r="E56" s="32">
        <f t="shared" si="11"/>
        <v>222019</v>
      </c>
      <c r="F56" s="32">
        <f t="shared" si="11"/>
        <v>3246</v>
      </c>
      <c r="G56" s="32">
        <f t="shared" si="11"/>
        <v>10675</v>
      </c>
      <c r="H56" s="32">
        <f t="shared" si="11"/>
        <v>0</v>
      </c>
      <c r="I56" s="32">
        <f t="shared" si="11"/>
        <v>322267</v>
      </c>
      <c r="J56" s="32">
        <f t="shared" si="11"/>
        <v>0</v>
      </c>
      <c r="K56" s="32">
        <f t="shared" si="11"/>
        <v>6122207</v>
      </c>
      <c r="L56" s="32">
        <f t="shared" si="11"/>
        <v>2192768</v>
      </c>
      <c r="M56" s="32">
        <f t="shared" si="11"/>
        <v>0</v>
      </c>
      <c r="N56" s="32">
        <f>SUM(D56:M56)</f>
        <v>10471235</v>
      </c>
      <c r="O56" s="45">
        <f t="shared" si="7"/>
        <v>353.2924525118931</v>
      </c>
      <c r="P56" s="10"/>
    </row>
    <row r="57" spans="1:16" ht="15">
      <c r="A57" s="12"/>
      <c r="B57" s="25">
        <v>361.1</v>
      </c>
      <c r="C57" s="20" t="s">
        <v>61</v>
      </c>
      <c r="D57" s="46">
        <v>323393</v>
      </c>
      <c r="E57" s="46">
        <v>3475</v>
      </c>
      <c r="F57" s="46">
        <v>3246</v>
      </c>
      <c r="G57" s="46">
        <v>10675</v>
      </c>
      <c r="H57" s="46">
        <v>0</v>
      </c>
      <c r="I57" s="46">
        <v>23031</v>
      </c>
      <c r="J57" s="46">
        <v>0</v>
      </c>
      <c r="K57" s="46">
        <v>594466</v>
      </c>
      <c r="L57" s="46">
        <v>172735</v>
      </c>
      <c r="M57" s="46">
        <v>0</v>
      </c>
      <c r="N57" s="46">
        <f>SUM(D57:M57)</f>
        <v>1131021</v>
      </c>
      <c r="O57" s="47">
        <f t="shared" si="7"/>
        <v>38.159890684571</v>
      </c>
      <c r="P57" s="9"/>
    </row>
    <row r="58" spans="1:16" ht="15">
      <c r="A58" s="12"/>
      <c r="B58" s="25">
        <v>361.4</v>
      </c>
      <c r="C58" s="20" t="s">
        <v>89</v>
      </c>
      <c r="D58" s="46">
        <v>172193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1973298</v>
      </c>
      <c r="L58" s="46">
        <v>0</v>
      </c>
      <c r="M58" s="46">
        <v>0</v>
      </c>
      <c r="N58" s="46">
        <f aca="true" t="shared" si="12" ref="N58:N64">SUM(D58:M58)</f>
        <v>2145491</v>
      </c>
      <c r="O58" s="47">
        <f t="shared" si="7"/>
        <v>72.38742872566552</v>
      </c>
      <c r="P58" s="9"/>
    </row>
    <row r="59" spans="1:16" ht="15">
      <c r="A59" s="12"/>
      <c r="B59" s="25">
        <v>362</v>
      </c>
      <c r="C59" s="20" t="s">
        <v>63</v>
      </c>
      <c r="D59" s="46">
        <v>493170</v>
      </c>
      <c r="E59" s="46">
        <v>166920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660090</v>
      </c>
      <c r="O59" s="47">
        <f t="shared" si="7"/>
        <v>22.27099429805324</v>
      </c>
      <c r="P59" s="9"/>
    </row>
    <row r="60" spans="1:16" ht="15">
      <c r="A60" s="12"/>
      <c r="B60" s="25">
        <v>364</v>
      </c>
      <c r="C60" s="20" t="s">
        <v>64</v>
      </c>
      <c r="D60" s="46">
        <v>45694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45694</v>
      </c>
      <c r="O60" s="47">
        <f t="shared" si="7"/>
        <v>1.541684942137049</v>
      </c>
      <c r="P60" s="9"/>
    </row>
    <row r="61" spans="1:16" ht="15">
      <c r="A61" s="12"/>
      <c r="B61" s="25">
        <v>366</v>
      </c>
      <c r="C61" s="20" t="s">
        <v>65</v>
      </c>
      <c r="D61" s="46">
        <v>235700</v>
      </c>
      <c r="E61" s="46">
        <v>7811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243511</v>
      </c>
      <c r="O61" s="47">
        <f t="shared" si="7"/>
        <v>8.215897972266271</v>
      </c>
      <c r="P61" s="9"/>
    </row>
    <row r="62" spans="1:16" ht="15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3364830</v>
      </c>
      <c r="L62" s="46">
        <v>0</v>
      </c>
      <c r="M62" s="46">
        <v>0</v>
      </c>
      <c r="N62" s="46">
        <f t="shared" si="12"/>
        <v>3364830</v>
      </c>
      <c r="O62" s="47">
        <f t="shared" si="7"/>
        <v>113.52710955160431</v>
      </c>
      <c r="P62" s="9"/>
    </row>
    <row r="63" spans="1:16" ht="15">
      <c r="A63" s="12"/>
      <c r="B63" s="25">
        <v>369.3</v>
      </c>
      <c r="C63" s="20" t="s">
        <v>90</v>
      </c>
      <c r="D63" s="46">
        <v>2000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2000</v>
      </c>
      <c r="O63" s="47">
        <f t="shared" si="7"/>
        <v>0.0674786598738149</v>
      </c>
      <c r="P63" s="9"/>
    </row>
    <row r="64" spans="1:16" ht="15">
      <c r="A64" s="12"/>
      <c r="B64" s="25">
        <v>369.9</v>
      </c>
      <c r="C64" s="20" t="s">
        <v>68</v>
      </c>
      <c r="D64" s="46">
        <v>325903</v>
      </c>
      <c r="E64" s="46">
        <v>43813</v>
      </c>
      <c r="F64" s="46">
        <v>0</v>
      </c>
      <c r="G64" s="46">
        <v>0</v>
      </c>
      <c r="H64" s="46">
        <v>0</v>
      </c>
      <c r="I64" s="46">
        <v>299236</v>
      </c>
      <c r="J64" s="46">
        <v>0</v>
      </c>
      <c r="K64" s="46">
        <v>189613</v>
      </c>
      <c r="L64" s="46">
        <v>2020033</v>
      </c>
      <c r="M64" s="46">
        <v>0</v>
      </c>
      <c r="N64" s="46">
        <f t="shared" si="12"/>
        <v>2878598</v>
      </c>
      <c r="O64" s="47">
        <f t="shared" si="7"/>
        <v>97.12196767772193</v>
      </c>
      <c r="P64" s="9"/>
    </row>
    <row r="65" spans="1:16" ht="15.75">
      <c r="A65" s="29" t="s">
        <v>47</v>
      </c>
      <c r="B65" s="30"/>
      <c r="C65" s="31"/>
      <c r="D65" s="32">
        <f aca="true" t="shared" si="13" ref="D65:M65">SUM(D66:D67)</f>
        <v>719570</v>
      </c>
      <c r="E65" s="32">
        <f t="shared" si="13"/>
        <v>3427192</v>
      </c>
      <c r="F65" s="32">
        <f t="shared" si="13"/>
        <v>1428632</v>
      </c>
      <c r="G65" s="32">
        <f t="shared" si="13"/>
        <v>13691018</v>
      </c>
      <c r="H65" s="32">
        <f t="shared" si="13"/>
        <v>0</v>
      </c>
      <c r="I65" s="32">
        <f t="shared" si="13"/>
        <v>265000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19531412</v>
      </c>
      <c r="O65" s="45">
        <f t="shared" si="7"/>
        <v>658.9767536016735</v>
      </c>
      <c r="P65" s="9"/>
    </row>
    <row r="66" spans="1:16" ht="15">
      <c r="A66" s="12"/>
      <c r="B66" s="25">
        <v>381</v>
      </c>
      <c r="C66" s="20" t="s">
        <v>69</v>
      </c>
      <c r="D66" s="46">
        <v>719570</v>
      </c>
      <c r="E66" s="46">
        <v>696283</v>
      </c>
      <c r="F66" s="46">
        <v>1428632</v>
      </c>
      <c r="G66" s="46">
        <v>9185163</v>
      </c>
      <c r="H66" s="46">
        <v>0</v>
      </c>
      <c r="I66" s="46">
        <v>265000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12294648</v>
      </c>
      <c r="O66" s="47">
        <f t="shared" si="7"/>
        <v>414.81318533013933</v>
      </c>
      <c r="P66" s="9"/>
    </row>
    <row r="67" spans="1:16" ht="15.75" thickBot="1">
      <c r="A67" s="12"/>
      <c r="B67" s="25">
        <v>384</v>
      </c>
      <c r="C67" s="20" t="s">
        <v>70</v>
      </c>
      <c r="D67" s="46">
        <v>0</v>
      </c>
      <c r="E67" s="46">
        <v>2730909</v>
      </c>
      <c r="F67" s="46">
        <v>0</v>
      </c>
      <c r="G67" s="46">
        <v>4505855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7236764</v>
      </c>
      <c r="O67" s="47">
        <f t="shared" si="7"/>
        <v>244.16356827153413</v>
      </c>
      <c r="P67" s="9"/>
    </row>
    <row r="68" spans="1:119" ht="16.5" thickBot="1">
      <c r="A68" s="14" t="s">
        <v>57</v>
      </c>
      <c r="B68" s="23"/>
      <c r="C68" s="22"/>
      <c r="D68" s="15">
        <f aca="true" t="shared" si="14" ref="D68:M68">SUM(D5,D17,D27,D39,D53,D56,D65)</f>
        <v>36407951</v>
      </c>
      <c r="E68" s="15">
        <f t="shared" si="14"/>
        <v>5099527</v>
      </c>
      <c r="F68" s="15">
        <f t="shared" si="14"/>
        <v>1431878</v>
      </c>
      <c r="G68" s="15">
        <f t="shared" si="14"/>
        <v>13701693</v>
      </c>
      <c r="H68" s="15">
        <f t="shared" si="14"/>
        <v>0</v>
      </c>
      <c r="I68" s="15">
        <f t="shared" si="14"/>
        <v>10509315</v>
      </c>
      <c r="J68" s="15">
        <f t="shared" si="14"/>
        <v>0</v>
      </c>
      <c r="K68" s="15">
        <f t="shared" si="14"/>
        <v>6122207</v>
      </c>
      <c r="L68" s="15">
        <f t="shared" si="14"/>
        <v>2192768</v>
      </c>
      <c r="M68" s="15">
        <f t="shared" si="14"/>
        <v>0</v>
      </c>
      <c r="N68" s="15">
        <f>SUM(D68:M68)</f>
        <v>75465339</v>
      </c>
      <c r="O68" s="38">
        <f t="shared" si="7"/>
        <v>2546.1499713215694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91</v>
      </c>
      <c r="M70" s="48"/>
      <c r="N70" s="48"/>
      <c r="O70" s="43">
        <v>29639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22659979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22659979</v>
      </c>
      <c r="O5" s="33">
        <f aca="true" t="shared" si="1" ref="O5:O36">(N5/O$68)</f>
        <v>798.1395160438167</v>
      </c>
      <c r="P5" s="6"/>
    </row>
    <row r="6" spans="1:16" ht="15">
      <c r="A6" s="12"/>
      <c r="B6" s="25">
        <v>311</v>
      </c>
      <c r="C6" s="20" t="s">
        <v>3</v>
      </c>
      <c r="D6" s="46">
        <v>16798253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16798253</v>
      </c>
      <c r="O6" s="47">
        <f t="shared" si="1"/>
        <v>591.6752844211194</v>
      </c>
      <c r="P6" s="9"/>
    </row>
    <row r="7" spans="1:16" ht="15">
      <c r="A7" s="12"/>
      <c r="B7" s="25">
        <v>312.41</v>
      </c>
      <c r="C7" s="20" t="s">
        <v>12</v>
      </c>
      <c r="D7" s="46">
        <v>300391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300391</v>
      </c>
      <c r="O7" s="47">
        <f t="shared" si="1"/>
        <v>10.580500862949526</v>
      </c>
      <c r="P7" s="9"/>
    </row>
    <row r="8" spans="1:16" ht="15">
      <c r="A8" s="12"/>
      <c r="B8" s="25">
        <v>312.42</v>
      </c>
      <c r="C8" s="20" t="s">
        <v>11</v>
      </c>
      <c r="D8" s="46">
        <v>331056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331056</v>
      </c>
      <c r="O8" s="47">
        <f t="shared" si="1"/>
        <v>11.660596667958156</v>
      </c>
      <c r="P8" s="9"/>
    </row>
    <row r="9" spans="1:16" ht="15">
      <c r="A9" s="12"/>
      <c r="B9" s="25">
        <v>312.51</v>
      </c>
      <c r="C9" s="20" t="s">
        <v>78</v>
      </c>
      <c r="D9" s="46">
        <v>233143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233143</v>
      </c>
      <c r="O9" s="47">
        <f t="shared" si="1"/>
        <v>8.211862914303829</v>
      </c>
      <c r="P9" s="9"/>
    </row>
    <row r="10" spans="1:16" ht="15">
      <c r="A10" s="12"/>
      <c r="B10" s="25">
        <v>312.52</v>
      </c>
      <c r="C10" s="20" t="s">
        <v>79</v>
      </c>
      <c r="D10" s="46">
        <v>182705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182705</v>
      </c>
      <c r="O10" s="47">
        <f t="shared" si="1"/>
        <v>6.435314007960269</v>
      </c>
      <c r="P10" s="9"/>
    </row>
    <row r="11" spans="1:16" ht="15">
      <c r="A11" s="12"/>
      <c r="B11" s="25">
        <v>314.1</v>
      </c>
      <c r="C11" s="20" t="s">
        <v>13</v>
      </c>
      <c r="D11" s="46">
        <v>2058835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2058835</v>
      </c>
      <c r="O11" s="47">
        <f t="shared" si="1"/>
        <v>72.51717093445106</v>
      </c>
      <c r="P11" s="9"/>
    </row>
    <row r="12" spans="1:16" ht="15">
      <c r="A12" s="12"/>
      <c r="B12" s="25">
        <v>314.3</v>
      </c>
      <c r="C12" s="20" t="s">
        <v>14</v>
      </c>
      <c r="D12" s="46">
        <v>568205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568205</v>
      </c>
      <c r="O12" s="47">
        <f t="shared" si="1"/>
        <v>20.01356063541263</v>
      </c>
      <c r="P12" s="9"/>
    </row>
    <row r="13" spans="1:16" ht="15">
      <c r="A13" s="12"/>
      <c r="B13" s="25">
        <v>314.7</v>
      </c>
      <c r="C13" s="20" t="s">
        <v>15</v>
      </c>
      <c r="D13" s="46">
        <v>16754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16754</v>
      </c>
      <c r="O13" s="47">
        <f t="shared" si="1"/>
        <v>0.5901165862421189</v>
      </c>
      <c r="P13" s="9"/>
    </row>
    <row r="14" spans="1:16" ht="15">
      <c r="A14" s="12"/>
      <c r="B14" s="25">
        <v>314.8</v>
      </c>
      <c r="C14" s="20" t="s">
        <v>16</v>
      </c>
      <c r="D14" s="46">
        <v>23853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23853</v>
      </c>
      <c r="O14" s="47">
        <f t="shared" si="1"/>
        <v>0.840160614279173</v>
      </c>
      <c r="P14" s="9"/>
    </row>
    <row r="15" spans="1:16" ht="15">
      <c r="A15" s="12"/>
      <c r="B15" s="25">
        <v>315</v>
      </c>
      <c r="C15" s="20" t="s">
        <v>17</v>
      </c>
      <c r="D15" s="46">
        <v>1544420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1544420</v>
      </c>
      <c r="O15" s="47">
        <f t="shared" si="1"/>
        <v>54.398224789545985</v>
      </c>
      <c r="P15" s="9"/>
    </row>
    <row r="16" spans="1:16" ht="15">
      <c r="A16" s="12"/>
      <c r="B16" s="25">
        <v>316</v>
      </c>
      <c r="C16" s="20" t="s">
        <v>18</v>
      </c>
      <c r="D16" s="46">
        <v>602364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602364</v>
      </c>
      <c r="O16" s="47">
        <f t="shared" si="1"/>
        <v>21.216723609594588</v>
      </c>
      <c r="P16" s="9"/>
    </row>
    <row r="17" spans="1:16" ht="15.75">
      <c r="A17" s="29" t="s">
        <v>19</v>
      </c>
      <c r="B17" s="30"/>
      <c r="C17" s="31"/>
      <c r="D17" s="32">
        <f>SUM(D18:D25)</f>
        <v>5374344</v>
      </c>
      <c r="E17" s="32">
        <f aca="true" t="shared" si="3" ref="E17:M17">SUM(E18:E25)</f>
        <v>2000916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998682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8373942</v>
      </c>
      <c r="O17" s="45">
        <f t="shared" si="1"/>
        <v>294.9505829312106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1774262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1774262</v>
      </c>
      <c r="O18" s="47">
        <f t="shared" si="1"/>
        <v>62.49381846359762</v>
      </c>
      <c r="P18" s="9"/>
    </row>
    <row r="19" spans="1:16" ht="15">
      <c r="A19" s="12"/>
      <c r="B19" s="25">
        <v>323.1</v>
      </c>
      <c r="C19" s="20" t="s">
        <v>20</v>
      </c>
      <c r="D19" s="46">
        <v>2246823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2246823</v>
      </c>
      <c r="O19" s="47">
        <f t="shared" si="1"/>
        <v>79.13856503821634</v>
      </c>
      <c r="P19" s="9"/>
    </row>
    <row r="20" spans="1:16" ht="15">
      <c r="A20" s="12"/>
      <c r="B20" s="25">
        <v>323.4</v>
      </c>
      <c r="C20" s="20" t="s">
        <v>21</v>
      </c>
      <c r="D20" s="46">
        <v>36095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36095</v>
      </c>
      <c r="O20" s="47">
        <f t="shared" si="1"/>
        <v>1.271353597971188</v>
      </c>
      <c r="P20" s="9"/>
    </row>
    <row r="21" spans="1:16" ht="15">
      <c r="A21" s="12"/>
      <c r="B21" s="25">
        <v>323.7</v>
      </c>
      <c r="C21" s="20" t="s">
        <v>22</v>
      </c>
      <c r="D21" s="46">
        <v>95350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95350</v>
      </c>
      <c r="O21" s="47">
        <f t="shared" si="1"/>
        <v>3.3584586664788136</v>
      </c>
      <c r="P21" s="9"/>
    </row>
    <row r="22" spans="1:16" ht="15">
      <c r="A22" s="12"/>
      <c r="B22" s="25">
        <v>324.12</v>
      </c>
      <c r="C22" s="20" t="s">
        <v>23</v>
      </c>
      <c r="D22" s="46">
        <v>348011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348011</v>
      </c>
      <c r="O22" s="47">
        <f t="shared" si="1"/>
        <v>12.257792962558558</v>
      </c>
      <c r="P22" s="9"/>
    </row>
    <row r="23" spans="1:16" ht="15">
      <c r="A23" s="12"/>
      <c r="B23" s="25">
        <v>324.72</v>
      </c>
      <c r="C23" s="20" t="s">
        <v>24</v>
      </c>
      <c r="D23" s="46">
        <v>98391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98391</v>
      </c>
      <c r="O23" s="47">
        <f t="shared" si="1"/>
        <v>3.4655700750237752</v>
      </c>
      <c r="P23" s="9"/>
    </row>
    <row r="24" spans="1:16" ht="15">
      <c r="A24" s="12"/>
      <c r="B24" s="25">
        <v>325.2</v>
      </c>
      <c r="C24" s="20" t="s">
        <v>25</v>
      </c>
      <c r="D24" s="46">
        <v>2326218</v>
      </c>
      <c r="E24" s="46">
        <v>0</v>
      </c>
      <c r="F24" s="46">
        <v>0</v>
      </c>
      <c r="G24" s="46">
        <v>0</v>
      </c>
      <c r="H24" s="46">
        <v>0</v>
      </c>
      <c r="I24" s="46">
        <v>998682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3324900</v>
      </c>
      <c r="O24" s="47">
        <f t="shared" si="1"/>
        <v>117.111056320665</v>
      </c>
      <c r="P24" s="9"/>
    </row>
    <row r="25" spans="1:16" ht="15">
      <c r="A25" s="12"/>
      <c r="B25" s="25">
        <v>329</v>
      </c>
      <c r="C25" s="20" t="s">
        <v>26</v>
      </c>
      <c r="D25" s="46">
        <v>223456</v>
      </c>
      <c r="E25" s="46">
        <v>226654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450110</v>
      </c>
      <c r="O25" s="47">
        <f t="shared" si="1"/>
        <v>15.853967806699305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SUM(D27:D39)</f>
        <v>2114711</v>
      </c>
      <c r="E26" s="32">
        <f t="shared" si="5"/>
        <v>247949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2362660</v>
      </c>
      <c r="O26" s="45">
        <f t="shared" si="1"/>
        <v>83.21862562079532</v>
      </c>
      <c r="P26" s="10"/>
    </row>
    <row r="27" spans="1:16" ht="15">
      <c r="A27" s="12"/>
      <c r="B27" s="25">
        <v>331.1</v>
      </c>
      <c r="C27" s="20" t="s">
        <v>27</v>
      </c>
      <c r="D27" s="46">
        <v>-1312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-1312</v>
      </c>
      <c r="O27" s="47">
        <f t="shared" si="1"/>
        <v>-0.04621182769187419</v>
      </c>
      <c r="P27" s="9"/>
    </row>
    <row r="28" spans="1:16" ht="15">
      <c r="A28" s="12"/>
      <c r="B28" s="25">
        <v>334.1</v>
      </c>
      <c r="C28" s="20" t="s">
        <v>29</v>
      </c>
      <c r="D28" s="46">
        <v>14843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6">SUM(D28:M28)</f>
        <v>14843</v>
      </c>
      <c r="O28" s="47">
        <f t="shared" si="1"/>
        <v>0.5228065231939699</v>
      </c>
      <c r="P28" s="9"/>
    </row>
    <row r="29" spans="1:16" ht="15">
      <c r="A29" s="12"/>
      <c r="B29" s="25">
        <v>334.2</v>
      </c>
      <c r="C29" s="20" t="s">
        <v>30</v>
      </c>
      <c r="D29" s="46">
        <v>0</v>
      </c>
      <c r="E29" s="46">
        <v>6079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6079</v>
      </c>
      <c r="O29" s="47">
        <f t="shared" si="1"/>
        <v>0.21411714980099328</v>
      </c>
      <c r="P29" s="9"/>
    </row>
    <row r="30" spans="1:16" ht="15">
      <c r="A30" s="12"/>
      <c r="B30" s="25">
        <v>334.39</v>
      </c>
      <c r="C30" s="20" t="s">
        <v>31</v>
      </c>
      <c r="D30" s="46">
        <v>0</v>
      </c>
      <c r="E30" s="46">
        <v>9600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9600</v>
      </c>
      <c r="O30" s="47">
        <f t="shared" si="1"/>
        <v>0.33813532457468914</v>
      </c>
      <c r="P30" s="9"/>
    </row>
    <row r="31" spans="1:16" ht="15">
      <c r="A31" s="12"/>
      <c r="B31" s="25">
        <v>335.12</v>
      </c>
      <c r="C31" s="20" t="s">
        <v>32</v>
      </c>
      <c r="D31" s="46">
        <v>540107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540107</v>
      </c>
      <c r="O31" s="47">
        <f t="shared" si="1"/>
        <v>19.023880807298088</v>
      </c>
      <c r="P31" s="9"/>
    </row>
    <row r="32" spans="1:16" ht="15">
      <c r="A32" s="12"/>
      <c r="B32" s="25">
        <v>335.14</v>
      </c>
      <c r="C32" s="20" t="s">
        <v>33</v>
      </c>
      <c r="D32" s="46">
        <v>4972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4972</v>
      </c>
      <c r="O32" s="47">
        <f t="shared" si="1"/>
        <v>0.17512592018597442</v>
      </c>
      <c r="P32" s="9"/>
    </row>
    <row r="33" spans="1:16" ht="15">
      <c r="A33" s="12"/>
      <c r="B33" s="25">
        <v>335.15</v>
      </c>
      <c r="C33" s="20" t="s">
        <v>34</v>
      </c>
      <c r="D33" s="46">
        <v>16904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16904</v>
      </c>
      <c r="O33" s="47">
        <f t="shared" si="1"/>
        <v>0.5953999506885985</v>
      </c>
      <c r="P33" s="9"/>
    </row>
    <row r="34" spans="1:16" ht="15">
      <c r="A34" s="12"/>
      <c r="B34" s="25">
        <v>335.18</v>
      </c>
      <c r="C34" s="20" t="s">
        <v>35</v>
      </c>
      <c r="D34" s="46">
        <v>1491806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1491806</v>
      </c>
      <c r="O34" s="47">
        <f t="shared" si="1"/>
        <v>52.54503187629883</v>
      </c>
      <c r="P34" s="9"/>
    </row>
    <row r="35" spans="1:16" ht="15">
      <c r="A35" s="12"/>
      <c r="B35" s="25">
        <v>335.21</v>
      </c>
      <c r="C35" s="20" t="s">
        <v>36</v>
      </c>
      <c r="D35" s="46">
        <v>19382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19382</v>
      </c>
      <c r="O35" s="47">
        <f t="shared" si="1"/>
        <v>0.6826811313444401</v>
      </c>
      <c r="P35" s="9"/>
    </row>
    <row r="36" spans="1:16" ht="15">
      <c r="A36" s="12"/>
      <c r="B36" s="25">
        <v>335.49</v>
      </c>
      <c r="C36" s="20" t="s">
        <v>37</v>
      </c>
      <c r="D36" s="46">
        <v>6703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6703</v>
      </c>
      <c r="O36" s="47">
        <f t="shared" si="1"/>
        <v>0.23609594589834806</v>
      </c>
      <c r="P36" s="9"/>
    </row>
    <row r="37" spans="1:16" ht="15">
      <c r="A37" s="12"/>
      <c r="B37" s="25">
        <v>337.7</v>
      </c>
      <c r="C37" s="20" t="s">
        <v>38</v>
      </c>
      <c r="D37" s="46">
        <v>0</v>
      </c>
      <c r="E37" s="46">
        <v>650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650</v>
      </c>
      <c r="O37" s="47">
        <f aca="true" t="shared" si="7" ref="O37:O66">(N37/O$68)</f>
        <v>0.022894579268077912</v>
      </c>
      <c r="P37" s="9"/>
    </row>
    <row r="38" spans="1:16" ht="15">
      <c r="A38" s="12"/>
      <c r="B38" s="25">
        <v>337.9</v>
      </c>
      <c r="C38" s="20" t="s">
        <v>39</v>
      </c>
      <c r="D38" s="46">
        <v>0</v>
      </c>
      <c r="E38" s="46">
        <v>231620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231620</v>
      </c>
      <c r="O38" s="47">
        <f t="shared" si="7"/>
        <v>8.15821915395724</v>
      </c>
      <c r="P38" s="9"/>
    </row>
    <row r="39" spans="1:16" ht="15">
      <c r="A39" s="12"/>
      <c r="B39" s="25">
        <v>338</v>
      </c>
      <c r="C39" s="20" t="s">
        <v>40</v>
      </c>
      <c r="D39" s="46">
        <v>21306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21306</v>
      </c>
      <c r="O39" s="47">
        <f t="shared" si="7"/>
        <v>0.7504490859779508</v>
      </c>
      <c r="P39" s="9"/>
    </row>
    <row r="40" spans="1:16" ht="15.75">
      <c r="A40" s="29" t="s">
        <v>45</v>
      </c>
      <c r="B40" s="30"/>
      <c r="C40" s="31"/>
      <c r="D40" s="32">
        <f aca="true" t="shared" si="8" ref="D40:M40">SUM(D41:D50)</f>
        <v>3834064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14285</v>
      </c>
      <c r="I40" s="32">
        <f t="shared" si="8"/>
        <v>7813380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11661729</v>
      </c>
      <c r="O40" s="45">
        <f t="shared" si="7"/>
        <v>410.75442922052764</v>
      </c>
      <c r="P40" s="10"/>
    </row>
    <row r="41" spans="1:16" ht="15">
      <c r="A41" s="12"/>
      <c r="B41" s="25">
        <v>341.9</v>
      </c>
      <c r="C41" s="20" t="s">
        <v>48</v>
      </c>
      <c r="D41" s="46">
        <v>24375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49">SUM(D41:M41)</f>
        <v>24375</v>
      </c>
      <c r="O41" s="47">
        <f t="shared" si="7"/>
        <v>0.8585467225529217</v>
      </c>
      <c r="P41" s="9"/>
    </row>
    <row r="42" spans="1:16" ht="15">
      <c r="A42" s="12"/>
      <c r="B42" s="25">
        <v>342.2</v>
      </c>
      <c r="C42" s="20" t="s">
        <v>49</v>
      </c>
      <c r="D42" s="46">
        <v>466676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466676</v>
      </c>
      <c r="O42" s="47">
        <f t="shared" si="7"/>
        <v>16.437462576168503</v>
      </c>
      <c r="P42" s="9"/>
    </row>
    <row r="43" spans="1:16" ht="15">
      <c r="A43" s="12"/>
      <c r="B43" s="25">
        <v>342.6</v>
      </c>
      <c r="C43" s="20" t="s">
        <v>50</v>
      </c>
      <c r="D43" s="46">
        <v>966871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966871</v>
      </c>
      <c r="O43" s="47">
        <f t="shared" si="7"/>
        <v>34.05554577154732</v>
      </c>
      <c r="P43" s="9"/>
    </row>
    <row r="44" spans="1:16" ht="15">
      <c r="A44" s="12"/>
      <c r="B44" s="25">
        <v>343.3</v>
      </c>
      <c r="C44" s="20" t="s">
        <v>51</v>
      </c>
      <c r="D44" s="46">
        <v>1715146</v>
      </c>
      <c r="E44" s="46">
        <v>0</v>
      </c>
      <c r="F44" s="46">
        <v>0</v>
      </c>
      <c r="G44" s="46">
        <v>0</v>
      </c>
      <c r="H44" s="46">
        <v>0</v>
      </c>
      <c r="I44" s="46">
        <v>3614226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5329372</v>
      </c>
      <c r="O44" s="47">
        <f t="shared" si="7"/>
        <v>187.71343031242296</v>
      </c>
      <c r="P44" s="9"/>
    </row>
    <row r="45" spans="1:16" ht="15">
      <c r="A45" s="12"/>
      <c r="B45" s="25">
        <v>343.5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4199154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4199154</v>
      </c>
      <c r="O45" s="47">
        <f t="shared" si="7"/>
        <v>147.90440632594837</v>
      </c>
      <c r="P45" s="9"/>
    </row>
    <row r="46" spans="1:16" ht="15">
      <c r="A46" s="12"/>
      <c r="B46" s="25">
        <v>343.8</v>
      </c>
      <c r="C46" s="20" t="s">
        <v>53</v>
      </c>
      <c r="D46" s="46">
        <v>25575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25575</v>
      </c>
      <c r="O46" s="47">
        <f t="shared" si="7"/>
        <v>0.9008136381247579</v>
      </c>
      <c r="P46" s="9"/>
    </row>
    <row r="47" spans="1:16" ht="15">
      <c r="A47" s="12"/>
      <c r="B47" s="25">
        <v>343.9</v>
      </c>
      <c r="C47" s="20" t="s">
        <v>54</v>
      </c>
      <c r="D47" s="46">
        <v>77077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77077</v>
      </c>
      <c r="O47" s="47">
        <f t="shared" si="7"/>
        <v>2.714839209608679</v>
      </c>
      <c r="P47" s="9"/>
    </row>
    <row r="48" spans="1:16" ht="15">
      <c r="A48" s="12"/>
      <c r="B48" s="25">
        <v>344.5</v>
      </c>
      <c r="C48" s="20" t="s">
        <v>55</v>
      </c>
      <c r="D48" s="46">
        <v>448821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448821</v>
      </c>
      <c r="O48" s="47">
        <f t="shared" si="7"/>
        <v>15.808566094889226</v>
      </c>
      <c r="P48" s="9"/>
    </row>
    <row r="49" spans="1:16" ht="15">
      <c r="A49" s="12"/>
      <c r="B49" s="25">
        <v>347.2</v>
      </c>
      <c r="C49" s="20" t="s">
        <v>56</v>
      </c>
      <c r="D49" s="46">
        <v>109523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109523</v>
      </c>
      <c r="O49" s="47">
        <f t="shared" si="7"/>
        <v>3.8576661618118417</v>
      </c>
      <c r="P49" s="9"/>
    </row>
    <row r="50" spans="1:16" ht="15">
      <c r="A50" s="12"/>
      <c r="B50" s="25">
        <v>349</v>
      </c>
      <c r="C50" s="20" t="s">
        <v>1</v>
      </c>
      <c r="D50" s="46">
        <v>0</v>
      </c>
      <c r="E50" s="46">
        <v>0</v>
      </c>
      <c r="F50" s="46">
        <v>0</v>
      </c>
      <c r="G50" s="46">
        <v>0</v>
      </c>
      <c r="H50" s="46">
        <v>14285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0" ref="N50:N55">SUM(D50:M50)</f>
        <v>14285</v>
      </c>
      <c r="O50" s="47">
        <f t="shared" si="7"/>
        <v>0.5031524074530661</v>
      </c>
      <c r="P50" s="9"/>
    </row>
    <row r="51" spans="1:16" ht="15.75">
      <c r="A51" s="29" t="s">
        <v>46</v>
      </c>
      <c r="B51" s="30"/>
      <c r="C51" s="31"/>
      <c r="D51" s="32">
        <f aca="true" t="shared" si="11" ref="D51:M51">SUM(D52:D53)</f>
        <v>424115</v>
      </c>
      <c r="E51" s="32">
        <f t="shared" si="11"/>
        <v>30985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455100</v>
      </c>
      <c r="O51" s="45">
        <f t="shared" si="7"/>
        <v>16.02972773061886</v>
      </c>
      <c r="P51" s="10"/>
    </row>
    <row r="52" spans="1:16" ht="15">
      <c r="A52" s="13"/>
      <c r="B52" s="39">
        <v>351.1</v>
      </c>
      <c r="C52" s="21" t="s">
        <v>59</v>
      </c>
      <c r="D52" s="46">
        <v>97444</v>
      </c>
      <c r="E52" s="46">
        <v>30985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128429</v>
      </c>
      <c r="O52" s="47">
        <f t="shared" si="7"/>
        <v>4.52358141664612</v>
      </c>
      <c r="P52" s="9"/>
    </row>
    <row r="53" spans="1:16" ht="15">
      <c r="A53" s="13"/>
      <c r="B53" s="39">
        <v>354</v>
      </c>
      <c r="C53" s="21" t="s">
        <v>60</v>
      </c>
      <c r="D53" s="46">
        <v>326671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326671</v>
      </c>
      <c r="O53" s="47">
        <f t="shared" si="7"/>
        <v>11.506146313972739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SUM(D55:D62)</f>
        <v>1980337</v>
      </c>
      <c r="E54" s="32">
        <f t="shared" si="12"/>
        <v>350542</v>
      </c>
      <c r="F54" s="32">
        <f t="shared" si="12"/>
        <v>2462</v>
      </c>
      <c r="G54" s="32">
        <f t="shared" si="12"/>
        <v>157851</v>
      </c>
      <c r="H54" s="32">
        <f t="shared" si="12"/>
        <v>45</v>
      </c>
      <c r="I54" s="32">
        <f t="shared" si="12"/>
        <v>143301</v>
      </c>
      <c r="J54" s="32">
        <f t="shared" si="12"/>
        <v>0</v>
      </c>
      <c r="K54" s="32">
        <f t="shared" si="12"/>
        <v>3086009</v>
      </c>
      <c r="L54" s="32">
        <f t="shared" si="12"/>
        <v>1369747</v>
      </c>
      <c r="M54" s="32">
        <f t="shared" si="12"/>
        <v>0</v>
      </c>
      <c r="N54" s="32">
        <f t="shared" si="10"/>
        <v>7090294</v>
      </c>
      <c r="O54" s="45">
        <f t="shared" si="7"/>
        <v>249.73738156458032</v>
      </c>
      <c r="P54" s="10"/>
    </row>
    <row r="55" spans="1:16" ht="15">
      <c r="A55" s="12"/>
      <c r="B55" s="25">
        <v>361.1</v>
      </c>
      <c r="C55" s="20" t="s">
        <v>61</v>
      </c>
      <c r="D55" s="46">
        <v>890628</v>
      </c>
      <c r="E55" s="46">
        <v>7998</v>
      </c>
      <c r="F55" s="46">
        <v>4106</v>
      </c>
      <c r="G55" s="46">
        <v>54227</v>
      </c>
      <c r="H55" s="46">
        <v>45</v>
      </c>
      <c r="I55" s="46">
        <v>56962</v>
      </c>
      <c r="J55" s="46">
        <v>0</v>
      </c>
      <c r="K55" s="46">
        <v>514319</v>
      </c>
      <c r="L55" s="46">
        <v>69747</v>
      </c>
      <c r="M55" s="46">
        <v>0</v>
      </c>
      <c r="N55" s="46">
        <f t="shared" si="10"/>
        <v>1598032</v>
      </c>
      <c r="O55" s="47">
        <f t="shared" si="7"/>
        <v>56.28656968757705</v>
      </c>
      <c r="P55" s="9"/>
    </row>
    <row r="56" spans="1:16" ht="15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-760453</v>
      </c>
      <c r="L56" s="46">
        <v>0</v>
      </c>
      <c r="M56" s="46">
        <v>0</v>
      </c>
      <c r="N56" s="46">
        <f aca="true" t="shared" si="13" ref="N56:N62">SUM(D56:M56)</f>
        <v>-760453</v>
      </c>
      <c r="O56" s="47">
        <f t="shared" si="7"/>
        <v>-26.78500228945793</v>
      </c>
      <c r="P56" s="9"/>
    </row>
    <row r="57" spans="1:16" ht="15">
      <c r="A57" s="12"/>
      <c r="B57" s="25">
        <v>362</v>
      </c>
      <c r="C57" s="20" t="s">
        <v>63</v>
      </c>
      <c r="D57" s="46">
        <v>495336</v>
      </c>
      <c r="E57" s="46">
        <v>242382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737718</v>
      </c>
      <c r="O57" s="47">
        <f t="shared" si="7"/>
        <v>25.98422035151985</v>
      </c>
      <c r="P57" s="9"/>
    </row>
    <row r="58" spans="1:16" ht="15">
      <c r="A58" s="12"/>
      <c r="B58" s="25">
        <v>364</v>
      </c>
      <c r="C58" s="20" t="s">
        <v>64</v>
      </c>
      <c r="D58" s="46">
        <v>15586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15586</v>
      </c>
      <c r="O58" s="47">
        <f t="shared" si="7"/>
        <v>0.5489767884188651</v>
      </c>
      <c r="P58" s="9"/>
    </row>
    <row r="59" spans="1:16" ht="15">
      <c r="A59" s="12"/>
      <c r="B59" s="25">
        <v>366</v>
      </c>
      <c r="C59" s="20" t="s">
        <v>65</v>
      </c>
      <c r="D59" s="46">
        <v>343743</v>
      </c>
      <c r="E59" s="46">
        <v>18660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362403</v>
      </c>
      <c r="O59" s="47">
        <f t="shared" si="7"/>
        <v>12.764714169983446</v>
      </c>
      <c r="P59" s="9"/>
    </row>
    <row r="60" spans="1:16" ht="15">
      <c r="A60" s="12"/>
      <c r="B60" s="25">
        <v>367</v>
      </c>
      <c r="C60" s="20" t="s">
        <v>66</v>
      </c>
      <c r="D60" s="46">
        <v>-142054</v>
      </c>
      <c r="E60" s="46">
        <v>0</v>
      </c>
      <c r="F60" s="46">
        <v>-1644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-143698</v>
      </c>
      <c r="O60" s="47">
        <f t="shared" si="7"/>
        <v>-5.061392694868092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3197376</v>
      </c>
      <c r="L61" s="46">
        <v>1300000</v>
      </c>
      <c r="M61" s="46">
        <v>0</v>
      </c>
      <c r="N61" s="46">
        <f t="shared" si="13"/>
        <v>4497376</v>
      </c>
      <c r="O61" s="47">
        <f t="shared" si="7"/>
        <v>158.4085097390018</v>
      </c>
      <c r="P61" s="9"/>
    </row>
    <row r="62" spans="1:16" ht="15">
      <c r="A62" s="12"/>
      <c r="B62" s="25">
        <v>369.9</v>
      </c>
      <c r="C62" s="20" t="s">
        <v>68</v>
      </c>
      <c r="D62" s="46">
        <v>377098</v>
      </c>
      <c r="E62" s="46">
        <v>81502</v>
      </c>
      <c r="F62" s="46">
        <v>0</v>
      </c>
      <c r="G62" s="46">
        <v>103624</v>
      </c>
      <c r="H62" s="46">
        <v>0</v>
      </c>
      <c r="I62" s="46">
        <v>86339</v>
      </c>
      <c r="J62" s="46">
        <v>0</v>
      </c>
      <c r="K62" s="46">
        <v>134767</v>
      </c>
      <c r="L62" s="46">
        <v>0</v>
      </c>
      <c r="M62" s="46">
        <v>0</v>
      </c>
      <c r="N62" s="46">
        <f t="shared" si="13"/>
        <v>783330</v>
      </c>
      <c r="O62" s="47">
        <f t="shared" si="7"/>
        <v>27.59078581240534</v>
      </c>
      <c r="P62" s="9"/>
    </row>
    <row r="63" spans="1:16" ht="15.75">
      <c r="A63" s="29" t="s">
        <v>47</v>
      </c>
      <c r="B63" s="30"/>
      <c r="C63" s="31"/>
      <c r="D63" s="32">
        <f aca="true" t="shared" si="14" ref="D63:M63">SUM(D64:D65)</f>
        <v>576870</v>
      </c>
      <c r="E63" s="32">
        <f t="shared" si="14"/>
        <v>3002642</v>
      </c>
      <c r="F63" s="32">
        <f t="shared" si="14"/>
        <v>627588</v>
      </c>
      <c r="G63" s="32">
        <f t="shared" si="14"/>
        <v>2857572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7064672</v>
      </c>
      <c r="O63" s="45">
        <f t="shared" si="7"/>
        <v>248.83491247226235</v>
      </c>
      <c r="P63" s="9"/>
    </row>
    <row r="64" spans="1:16" ht="15">
      <c r="A64" s="12"/>
      <c r="B64" s="25">
        <v>381</v>
      </c>
      <c r="C64" s="20" t="s">
        <v>69</v>
      </c>
      <c r="D64" s="46">
        <v>576870</v>
      </c>
      <c r="E64" s="46">
        <v>668442</v>
      </c>
      <c r="F64" s="46">
        <v>627588</v>
      </c>
      <c r="G64" s="46">
        <v>2857572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4730472</v>
      </c>
      <c r="O64" s="47">
        <f t="shared" si="7"/>
        <v>166.61871719911238</v>
      </c>
      <c r="P64" s="9"/>
    </row>
    <row r="65" spans="1:16" ht="15.75" thickBot="1">
      <c r="A65" s="12"/>
      <c r="B65" s="25">
        <v>384</v>
      </c>
      <c r="C65" s="20" t="s">
        <v>70</v>
      </c>
      <c r="D65" s="46">
        <v>0</v>
      </c>
      <c r="E65" s="46">
        <v>2334200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2334200</v>
      </c>
      <c r="O65" s="47">
        <f t="shared" si="7"/>
        <v>82.21619527314994</v>
      </c>
      <c r="P65" s="9"/>
    </row>
    <row r="66" spans="1:119" ht="16.5" thickBot="1">
      <c r="A66" s="14" t="s">
        <v>57</v>
      </c>
      <c r="B66" s="23"/>
      <c r="C66" s="22"/>
      <c r="D66" s="15">
        <f aca="true" t="shared" si="15" ref="D66:M66">SUM(D5,D17,D26,D40,D51,D54,D63)</f>
        <v>36964420</v>
      </c>
      <c r="E66" s="15">
        <f t="shared" si="15"/>
        <v>5633034</v>
      </c>
      <c r="F66" s="15">
        <f t="shared" si="15"/>
        <v>630050</v>
      </c>
      <c r="G66" s="15">
        <f t="shared" si="15"/>
        <v>3015423</v>
      </c>
      <c r="H66" s="15">
        <f t="shared" si="15"/>
        <v>14330</v>
      </c>
      <c r="I66" s="15">
        <f t="shared" si="15"/>
        <v>8955363</v>
      </c>
      <c r="J66" s="15">
        <f t="shared" si="15"/>
        <v>0</v>
      </c>
      <c r="K66" s="15">
        <f t="shared" si="15"/>
        <v>3086009</v>
      </c>
      <c r="L66" s="15">
        <f t="shared" si="15"/>
        <v>1369747</v>
      </c>
      <c r="M66" s="15">
        <f t="shared" si="15"/>
        <v>0</v>
      </c>
      <c r="N66" s="15">
        <f>SUM(D66:M66)</f>
        <v>59668376</v>
      </c>
      <c r="O66" s="38">
        <f t="shared" si="7"/>
        <v>2101.6651755838116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77</v>
      </c>
      <c r="M68" s="48"/>
      <c r="N68" s="48"/>
      <c r="O68" s="43">
        <v>28391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A70:O70"/>
    <mergeCell ref="A1:O1"/>
    <mergeCell ref="D3:H3"/>
    <mergeCell ref="I3:J3"/>
    <mergeCell ref="K3:L3"/>
    <mergeCell ref="O3:O4"/>
    <mergeCell ref="A2:O2"/>
    <mergeCell ref="A3:C4"/>
    <mergeCell ref="A69:O69"/>
    <mergeCell ref="L68:N68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23381113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23381113</v>
      </c>
      <c r="O5" s="33">
        <f aca="true" t="shared" si="1" ref="O5:O36">(N5/O$69)</f>
        <v>822.5545470536499</v>
      </c>
      <c r="P5" s="6"/>
    </row>
    <row r="6" spans="1:16" ht="15">
      <c r="A6" s="12"/>
      <c r="B6" s="25">
        <v>311</v>
      </c>
      <c r="C6" s="20" t="s">
        <v>3</v>
      </c>
      <c r="D6" s="46">
        <v>17452748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17452748</v>
      </c>
      <c r="O6" s="47">
        <f t="shared" si="1"/>
        <v>613.9928935795954</v>
      </c>
      <c r="P6" s="9"/>
    </row>
    <row r="7" spans="1:16" ht="15">
      <c r="A7" s="12"/>
      <c r="B7" s="25">
        <v>312.41</v>
      </c>
      <c r="C7" s="20" t="s">
        <v>12</v>
      </c>
      <c r="D7" s="46">
        <v>299106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299106</v>
      </c>
      <c r="O7" s="47">
        <f t="shared" si="1"/>
        <v>10.52263852242744</v>
      </c>
      <c r="P7" s="9"/>
    </row>
    <row r="8" spans="1:16" ht="15">
      <c r="A8" s="12"/>
      <c r="B8" s="25">
        <v>312.42</v>
      </c>
      <c r="C8" s="20" t="s">
        <v>11</v>
      </c>
      <c r="D8" s="46">
        <v>329197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329197</v>
      </c>
      <c r="O8" s="47">
        <f t="shared" si="1"/>
        <v>11.581248900615655</v>
      </c>
      <c r="P8" s="9"/>
    </row>
    <row r="9" spans="1:16" ht="15">
      <c r="A9" s="12"/>
      <c r="B9" s="25">
        <v>312.51</v>
      </c>
      <c r="C9" s="20" t="s">
        <v>78</v>
      </c>
      <c r="D9" s="46">
        <v>274373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274373</v>
      </c>
      <c r="O9" s="47">
        <f t="shared" si="1"/>
        <v>9.652524186455585</v>
      </c>
      <c r="P9" s="9"/>
    </row>
    <row r="10" spans="1:16" ht="15">
      <c r="A10" s="12"/>
      <c r="B10" s="25">
        <v>312.52</v>
      </c>
      <c r="C10" s="20" t="s">
        <v>79</v>
      </c>
      <c r="D10" s="46">
        <v>148242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148242</v>
      </c>
      <c r="O10" s="47">
        <f t="shared" si="1"/>
        <v>5.215197889182058</v>
      </c>
      <c r="P10" s="9"/>
    </row>
    <row r="11" spans="1:16" ht="15">
      <c r="A11" s="12"/>
      <c r="B11" s="25">
        <v>314.1</v>
      </c>
      <c r="C11" s="20" t="s">
        <v>13</v>
      </c>
      <c r="D11" s="46">
        <v>2097524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2097524</v>
      </c>
      <c r="O11" s="47">
        <f t="shared" si="1"/>
        <v>73.79152154793316</v>
      </c>
      <c r="P11" s="9"/>
    </row>
    <row r="12" spans="1:16" ht="15">
      <c r="A12" s="12"/>
      <c r="B12" s="25">
        <v>314.3</v>
      </c>
      <c r="C12" s="20" t="s">
        <v>14</v>
      </c>
      <c r="D12" s="46">
        <v>564243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564243</v>
      </c>
      <c r="O12" s="47">
        <f t="shared" si="1"/>
        <v>19.85023746701847</v>
      </c>
      <c r="P12" s="9"/>
    </row>
    <row r="13" spans="1:16" ht="15">
      <c r="A13" s="12"/>
      <c r="B13" s="25">
        <v>314.7</v>
      </c>
      <c r="C13" s="20" t="s">
        <v>15</v>
      </c>
      <c r="D13" s="46">
        <v>18007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18007</v>
      </c>
      <c r="O13" s="47">
        <f t="shared" si="1"/>
        <v>0.6334916446789798</v>
      </c>
      <c r="P13" s="9"/>
    </row>
    <row r="14" spans="1:16" ht="15">
      <c r="A14" s="12"/>
      <c r="B14" s="25">
        <v>314.8</v>
      </c>
      <c r="C14" s="20" t="s">
        <v>16</v>
      </c>
      <c r="D14" s="46">
        <v>27388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27388</v>
      </c>
      <c r="O14" s="47">
        <f t="shared" si="1"/>
        <v>0.9635180299032542</v>
      </c>
      <c r="P14" s="9"/>
    </row>
    <row r="15" spans="1:16" ht="15">
      <c r="A15" s="12"/>
      <c r="B15" s="25">
        <v>315</v>
      </c>
      <c r="C15" s="20" t="s">
        <v>17</v>
      </c>
      <c r="D15" s="46">
        <v>1625336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1625336</v>
      </c>
      <c r="O15" s="47">
        <f t="shared" si="1"/>
        <v>57.17980650835532</v>
      </c>
      <c r="P15" s="9"/>
    </row>
    <row r="16" spans="1:16" ht="15">
      <c r="A16" s="12"/>
      <c r="B16" s="25">
        <v>316</v>
      </c>
      <c r="C16" s="20" t="s">
        <v>18</v>
      </c>
      <c r="D16" s="46">
        <v>544949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544949</v>
      </c>
      <c r="O16" s="47">
        <f t="shared" si="1"/>
        <v>19.17146877748461</v>
      </c>
      <c r="P16" s="9"/>
    </row>
    <row r="17" spans="1:16" ht="15.75">
      <c r="A17" s="29" t="s">
        <v>105</v>
      </c>
      <c r="B17" s="30"/>
      <c r="C17" s="31"/>
      <c r="D17" s="32">
        <f aca="true" t="shared" si="3" ref="D17:M17">SUM(D18:D22)</f>
        <v>3492100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4">SUM(D17:M17)</f>
        <v>3492100</v>
      </c>
      <c r="O17" s="45">
        <f t="shared" si="1"/>
        <v>122.85312225153913</v>
      </c>
      <c r="P17" s="10"/>
    </row>
    <row r="18" spans="1:16" ht="15">
      <c r="A18" s="12"/>
      <c r="B18" s="25">
        <v>322</v>
      </c>
      <c r="C18" s="20" t="s">
        <v>0</v>
      </c>
      <c r="D18" s="46">
        <v>761469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761469</v>
      </c>
      <c r="O18" s="47">
        <f t="shared" si="1"/>
        <v>26.788707124010553</v>
      </c>
      <c r="P18" s="9"/>
    </row>
    <row r="19" spans="1:16" ht="15">
      <c r="A19" s="12"/>
      <c r="B19" s="25">
        <v>323.1</v>
      </c>
      <c r="C19" s="20" t="s">
        <v>20</v>
      </c>
      <c r="D19" s="46">
        <v>2270251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2270251</v>
      </c>
      <c r="O19" s="47">
        <f t="shared" si="1"/>
        <v>79.868109058927</v>
      </c>
      <c r="P19" s="9"/>
    </row>
    <row r="20" spans="1:16" ht="15">
      <c r="A20" s="12"/>
      <c r="B20" s="25">
        <v>323.4</v>
      </c>
      <c r="C20" s="20" t="s">
        <v>21</v>
      </c>
      <c r="D20" s="46">
        <v>36011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36011</v>
      </c>
      <c r="O20" s="47">
        <f t="shared" si="1"/>
        <v>1.266877748460862</v>
      </c>
      <c r="P20" s="9"/>
    </row>
    <row r="21" spans="1:16" ht="15">
      <c r="A21" s="12"/>
      <c r="B21" s="25">
        <v>323.7</v>
      </c>
      <c r="C21" s="20" t="s">
        <v>22</v>
      </c>
      <c r="D21" s="46">
        <v>93173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93173</v>
      </c>
      <c r="O21" s="47">
        <f t="shared" si="1"/>
        <v>3.2778540017590148</v>
      </c>
      <c r="P21" s="9"/>
    </row>
    <row r="22" spans="1:16" ht="15">
      <c r="A22" s="12"/>
      <c r="B22" s="25">
        <v>329</v>
      </c>
      <c r="C22" s="20" t="s">
        <v>106</v>
      </c>
      <c r="D22" s="46">
        <v>331196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331196</v>
      </c>
      <c r="O22" s="47">
        <f t="shared" si="1"/>
        <v>11.651574318381707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SUM(D24:D36)</f>
        <v>2306755</v>
      </c>
      <c r="E23" s="32">
        <f t="shared" si="5"/>
        <v>604028</v>
      </c>
      <c r="F23" s="32">
        <f t="shared" si="5"/>
        <v>0</v>
      </c>
      <c r="G23" s="32">
        <f t="shared" si="5"/>
        <v>42853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2953636</v>
      </c>
      <c r="O23" s="45">
        <f t="shared" si="1"/>
        <v>103.90979771328057</v>
      </c>
      <c r="P23" s="10"/>
    </row>
    <row r="24" spans="1:16" ht="15">
      <c r="A24" s="12"/>
      <c r="B24" s="25">
        <v>331.1</v>
      </c>
      <c r="C24" s="20" t="s">
        <v>27</v>
      </c>
      <c r="D24" s="46">
        <v>-1446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-1446</v>
      </c>
      <c r="O24" s="47">
        <f t="shared" si="1"/>
        <v>-0.05087071240105541</v>
      </c>
      <c r="P24" s="9"/>
    </row>
    <row r="25" spans="1:16" ht="15">
      <c r="A25" s="12"/>
      <c r="B25" s="25">
        <v>334.1</v>
      </c>
      <c r="C25" s="20" t="s">
        <v>29</v>
      </c>
      <c r="D25" s="46">
        <v>1824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1824</v>
      </c>
      <c r="O25" s="47">
        <f t="shared" si="1"/>
        <v>0.0641688654353562</v>
      </c>
      <c r="P25" s="9"/>
    </row>
    <row r="26" spans="1:16" ht="15">
      <c r="A26" s="12"/>
      <c r="B26" s="25">
        <v>334.39</v>
      </c>
      <c r="C26" s="20" t="s">
        <v>31</v>
      </c>
      <c r="D26" s="46">
        <v>0</v>
      </c>
      <c r="E26" s="46">
        <v>400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400</v>
      </c>
      <c r="O26" s="47">
        <f t="shared" si="1"/>
        <v>0.014072119613016711</v>
      </c>
      <c r="P26" s="9"/>
    </row>
    <row r="27" spans="1:16" ht="15">
      <c r="A27" s="12"/>
      <c r="B27" s="25">
        <v>335.12</v>
      </c>
      <c r="C27" s="20" t="s">
        <v>32</v>
      </c>
      <c r="D27" s="46">
        <v>617311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617311</v>
      </c>
      <c r="O27" s="47">
        <f t="shared" si="1"/>
        <v>21.717185576077398</v>
      </c>
      <c r="P27" s="9"/>
    </row>
    <row r="28" spans="1:16" ht="15">
      <c r="A28" s="12"/>
      <c r="B28" s="25">
        <v>335.14</v>
      </c>
      <c r="C28" s="20" t="s">
        <v>33</v>
      </c>
      <c r="D28" s="46">
        <v>4686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4686</v>
      </c>
      <c r="O28" s="47">
        <f t="shared" si="1"/>
        <v>0.16485488126649075</v>
      </c>
      <c r="P28" s="9"/>
    </row>
    <row r="29" spans="1:16" ht="15">
      <c r="A29" s="12"/>
      <c r="B29" s="25">
        <v>335.15</v>
      </c>
      <c r="C29" s="20" t="s">
        <v>34</v>
      </c>
      <c r="D29" s="46">
        <v>15403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15403</v>
      </c>
      <c r="O29" s="47">
        <f t="shared" si="1"/>
        <v>0.541882145998241</v>
      </c>
      <c r="P29" s="9"/>
    </row>
    <row r="30" spans="1:16" ht="15">
      <c r="A30" s="12"/>
      <c r="B30" s="25">
        <v>335.18</v>
      </c>
      <c r="C30" s="20" t="s">
        <v>35</v>
      </c>
      <c r="D30" s="46">
        <v>1621125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1621125</v>
      </c>
      <c r="O30" s="47">
        <f t="shared" si="1"/>
        <v>57.031662269129285</v>
      </c>
      <c r="P30" s="9"/>
    </row>
    <row r="31" spans="1:16" ht="15">
      <c r="A31" s="12"/>
      <c r="B31" s="25">
        <v>335.21</v>
      </c>
      <c r="C31" s="20" t="s">
        <v>36</v>
      </c>
      <c r="D31" s="46">
        <v>15464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15464</v>
      </c>
      <c r="O31" s="47">
        <f t="shared" si="1"/>
        <v>0.5440281442392261</v>
      </c>
      <c r="P31" s="9"/>
    </row>
    <row r="32" spans="1:16" ht="15">
      <c r="A32" s="12"/>
      <c r="B32" s="25">
        <v>335.49</v>
      </c>
      <c r="C32" s="20" t="s">
        <v>37</v>
      </c>
      <c r="D32" s="46">
        <v>6417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6417</v>
      </c>
      <c r="O32" s="47">
        <f t="shared" si="1"/>
        <v>0.22575197889182058</v>
      </c>
      <c r="P32" s="9"/>
    </row>
    <row r="33" spans="1:16" ht="15">
      <c r="A33" s="12"/>
      <c r="B33" s="25">
        <v>337.2</v>
      </c>
      <c r="C33" s="20" t="s">
        <v>95</v>
      </c>
      <c r="D33" s="46">
        <v>0</v>
      </c>
      <c r="E33" s="46">
        <v>19850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19850</v>
      </c>
      <c r="O33" s="47">
        <f t="shared" si="1"/>
        <v>0.6983289357959542</v>
      </c>
      <c r="P33" s="9"/>
    </row>
    <row r="34" spans="1:16" ht="15">
      <c r="A34" s="12"/>
      <c r="B34" s="25">
        <v>337.7</v>
      </c>
      <c r="C34" s="20" t="s">
        <v>38</v>
      </c>
      <c r="D34" s="46">
        <v>0</v>
      </c>
      <c r="E34" s="46">
        <v>271760</v>
      </c>
      <c r="F34" s="46">
        <v>0</v>
      </c>
      <c r="G34" s="46">
        <v>42853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314613</v>
      </c>
      <c r="O34" s="47">
        <f t="shared" si="1"/>
        <v>11.068179419525066</v>
      </c>
      <c r="P34" s="9"/>
    </row>
    <row r="35" spans="1:16" ht="15">
      <c r="A35" s="12"/>
      <c r="B35" s="25">
        <v>337.9</v>
      </c>
      <c r="C35" s="20" t="s">
        <v>39</v>
      </c>
      <c r="D35" s="46">
        <v>0</v>
      </c>
      <c r="E35" s="46">
        <v>312018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312018</v>
      </c>
      <c r="O35" s="47">
        <f t="shared" si="1"/>
        <v>10.97688654353562</v>
      </c>
      <c r="P35" s="9"/>
    </row>
    <row r="36" spans="1:16" ht="15">
      <c r="A36" s="12"/>
      <c r="B36" s="25">
        <v>338</v>
      </c>
      <c r="C36" s="20" t="s">
        <v>40</v>
      </c>
      <c r="D36" s="46">
        <v>25971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25971</v>
      </c>
      <c r="O36" s="47">
        <f t="shared" si="1"/>
        <v>0.9136675461741425</v>
      </c>
      <c r="P36" s="9"/>
    </row>
    <row r="37" spans="1:16" ht="15.75">
      <c r="A37" s="29" t="s">
        <v>45</v>
      </c>
      <c r="B37" s="30"/>
      <c r="C37" s="31"/>
      <c r="D37" s="32">
        <f aca="true" t="shared" si="7" ref="D37:M37">SUM(D38:D48)</f>
        <v>3680100</v>
      </c>
      <c r="E37" s="32">
        <f t="shared" si="7"/>
        <v>25462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8140626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11846188</v>
      </c>
      <c r="O37" s="45">
        <f aca="true" t="shared" si="8" ref="O37:O67">(N37/O$69)</f>
        <v>416.752436235708</v>
      </c>
      <c r="P37" s="10"/>
    </row>
    <row r="38" spans="1:16" ht="15">
      <c r="A38" s="12"/>
      <c r="B38" s="25">
        <v>341.9</v>
      </c>
      <c r="C38" s="20" t="s">
        <v>48</v>
      </c>
      <c r="D38" s="46">
        <v>28075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50">SUM(D38:M38)</f>
        <v>28075</v>
      </c>
      <c r="O38" s="47">
        <f t="shared" si="8"/>
        <v>0.9876868953386104</v>
      </c>
      <c r="P38" s="9"/>
    </row>
    <row r="39" spans="1:16" ht="15">
      <c r="A39" s="12"/>
      <c r="B39" s="25">
        <v>342.2</v>
      </c>
      <c r="C39" s="20" t="s">
        <v>49</v>
      </c>
      <c r="D39" s="46">
        <v>418002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418002</v>
      </c>
      <c r="O39" s="47">
        <f t="shared" si="8"/>
        <v>14.705435356200528</v>
      </c>
      <c r="P39" s="9"/>
    </row>
    <row r="40" spans="1:16" ht="15">
      <c r="A40" s="12"/>
      <c r="B40" s="25">
        <v>342.6</v>
      </c>
      <c r="C40" s="20" t="s">
        <v>50</v>
      </c>
      <c r="D40" s="46">
        <v>831003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831003</v>
      </c>
      <c r="O40" s="47">
        <f t="shared" si="8"/>
        <v>29.234934036939315</v>
      </c>
      <c r="P40" s="9"/>
    </row>
    <row r="41" spans="1:16" ht="15">
      <c r="A41" s="12"/>
      <c r="B41" s="25">
        <v>343.3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3659225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3659225</v>
      </c>
      <c r="O41" s="47">
        <f t="shared" si="8"/>
        <v>128.73262972735267</v>
      </c>
      <c r="P41" s="9"/>
    </row>
    <row r="42" spans="1:16" ht="15">
      <c r="A42" s="12"/>
      <c r="B42" s="25">
        <v>343.4</v>
      </c>
      <c r="C42" s="20" t="s">
        <v>86</v>
      </c>
      <c r="D42" s="46">
        <v>1731780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1731780</v>
      </c>
      <c r="O42" s="47">
        <f t="shared" si="8"/>
        <v>60.9245382585752</v>
      </c>
      <c r="P42" s="9"/>
    </row>
    <row r="43" spans="1:16" ht="15">
      <c r="A43" s="12"/>
      <c r="B43" s="25">
        <v>343.5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3378956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3378956</v>
      </c>
      <c r="O43" s="47">
        <f t="shared" si="8"/>
        <v>118.87268249780124</v>
      </c>
      <c r="P43" s="9"/>
    </row>
    <row r="44" spans="1:16" ht="15">
      <c r="A44" s="12"/>
      <c r="B44" s="25">
        <v>343.8</v>
      </c>
      <c r="C44" s="20" t="s">
        <v>53</v>
      </c>
      <c r="D44" s="46">
        <v>40525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40525</v>
      </c>
      <c r="O44" s="47">
        <f t="shared" si="8"/>
        <v>1.4256816182937555</v>
      </c>
      <c r="P44" s="9"/>
    </row>
    <row r="45" spans="1:16" ht="15">
      <c r="A45" s="12"/>
      <c r="B45" s="25">
        <v>343.9</v>
      </c>
      <c r="C45" s="20" t="s">
        <v>54</v>
      </c>
      <c r="D45" s="46">
        <v>91414</v>
      </c>
      <c r="E45" s="46">
        <v>0</v>
      </c>
      <c r="F45" s="46">
        <v>0</v>
      </c>
      <c r="G45" s="46">
        <v>0</v>
      </c>
      <c r="H45" s="46">
        <v>0</v>
      </c>
      <c r="I45" s="46">
        <v>1102445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1193859</v>
      </c>
      <c r="O45" s="47">
        <f t="shared" si="8"/>
        <v>42.000316622691294</v>
      </c>
      <c r="P45" s="9"/>
    </row>
    <row r="46" spans="1:16" ht="15">
      <c r="A46" s="12"/>
      <c r="B46" s="25">
        <v>344.5</v>
      </c>
      <c r="C46" s="20" t="s">
        <v>55</v>
      </c>
      <c r="D46" s="46">
        <v>437157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437157</v>
      </c>
      <c r="O46" s="47">
        <f t="shared" si="8"/>
        <v>15.379313984168865</v>
      </c>
      <c r="P46" s="9"/>
    </row>
    <row r="47" spans="1:16" ht="15">
      <c r="A47" s="12"/>
      <c r="B47" s="25">
        <v>347.2</v>
      </c>
      <c r="C47" s="20" t="s">
        <v>56</v>
      </c>
      <c r="D47" s="46">
        <v>102144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102144</v>
      </c>
      <c r="O47" s="47">
        <f t="shared" si="8"/>
        <v>3.593456464379947</v>
      </c>
      <c r="P47" s="9"/>
    </row>
    <row r="48" spans="1:16" ht="15">
      <c r="A48" s="12"/>
      <c r="B48" s="25">
        <v>349</v>
      </c>
      <c r="C48" s="20" t="s">
        <v>1</v>
      </c>
      <c r="D48" s="46">
        <v>0</v>
      </c>
      <c r="E48" s="46">
        <v>25462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25462</v>
      </c>
      <c r="O48" s="47">
        <f t="shared" si="8"/>
        <v>0.8957607739665787</v>
      </c>
      <c r="P48" s="9"/>
    </row>
    <row r="49" spans="1:16" ht="15.75">
      <c r="A49" s="29" t="s">
        <v>46</v>
      </c>
      <c r="B49" s="30"/>
      <c r="C49" s="31"/>
      <c r="D49" s="32">
        <f aca="true" t="shared" si="10" ref="D49:M49">SUM(D50:D51)</f>
        <v>663782</v>
      </c>
      <c r="E49" s="32">
        <f t="shared" si="10"/>
        <v>133083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796865</v>
      </c>
      <c r="O49" s="45">
        <f t="shared" si="8"/>
        <v>28.033948988566404</v>
      </c>
      <c r="P49" s="10"/>
    </row>
    <row r="50" spans="1:16" ht="15">
      <c r="A50" s="13"/>
      <c r="B50" s="39">
        <v>351.1</v>
      </c>
      <c r="C50" s="21" t="s">
        <v>59</v>
      </c>
      <c r="D50" s="46">
        <v>148639</v>
      </c>
      <c r="E50" s="46">
        <v>133083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281722</v>
      </c>
      <c r="O50" s="47">
        <f t="shared" si="8"/>
        <v>9.911064204045735</v>
      </c>
      <c r="P50" s="9"/>
    </row>
    <row r="51" spans="1:16" ht="15">
      <c r="A51" s="13"/>
      <c r="B51" s="39">
        <v>354</v>
      </c>
      <c r="C51" s="21" t="s">
        <v>60</v>
      </c>
      <c r="D51" s="46">
        <v>515143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515143</v>
      </c>
      <c r="O51" s="47">
        <f t="shared" si="8"/>
        <v>18.122884784520668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SUM(D53:D64)</f>
        <v>4976994</v>
      </c>
      <c r="E52" s="32">
        <f t="shared" si="11"/>
        <v>321872</v>
      </c>
      <c r="F52" s="32">
        <f t="shared" si="11"/>
        <v>5733</v>
      </c>
      <c r="G52" s="32">
        <f t="shared" si="11"/>
        <v>192187</v>
      </c>
      <c r="H52" s="32">
        <f t="shared" si="11"/>
        <v>0</v>
      </c>
      <c r="I52" s="32">
        <f t="shared" si="11"/>
        <v>367383</v>
      </c>
      <c r="J52" s="32">
        <f t="shared" si="11"/>
        <v>2320972</v>
      </c>
      <c r="K52" s="32">
        <f t="shared" si="11"/>
        <v>-2113956</v>
      </c>
      <c r="L52" s="32">
        <f t="shared" si="11"/>
        <v>0</v>
      </c>
      <c r="M52" s="32">
        <f t="shared" si="11"/>
        <v>0</v>
      </c>
      <c r="N52" s="32">
        <f>SUM(D52:M52)</f>
        <v>6071185</v>
      </c>
      <c r="O52" s="45">
        <f t="shared" si="8"/>
        <v>213.58610378188214</v>
      </c>
      <c r="P52" s="10"/>
    </row>
    <row r="53" spans="1:16" ht="15">
      <c r="A53" s="12"/>
      <c r="B53" s="25">
        <v>361.1</v>
      </c>
      <c r="C53" s="20" t="s">
        <v>61</v>
      </c>
      <c r="D53" s="46">
        <v>1578912</v>
      </c>
      <c r="E53" s="46">
        <v>12598</v>
      </c>
      <c r="F53" s="46">
        <v>5733</v>
      </c>
      <c r="G53" s="46">
        <v>142187</v>
      </c>
      <c r="H53" s="46">
        <v>0</v>
      </c>
      <c r="I53" s="46">
        <v>228822</v>
      </c>
      <c r="J53" s="46">
        <v>65547</v>
      </c>
      <c r="K53" s="46">
        <v>1265258</v>
      </c>
      <c r="L53" s="46">
        <v>0</v>
      </c>
      <c r="M53" s="46">
        <v>0</v>
      </c>
      <c r="N53" s="46">
        <f>SUM(D53:M53)</f>
        <v>3299057</v>
      </c>
      <c r="O53" s="47">
        <f t="shared" si="8"/>
        <v>116.06181178540018</v>
      </c>
      <c r="P53" s="9"/>
    </row>
    <row r="54" spans="1:16" ht="15">
      <c r="A54" s="12"/>
      <c r="B54" s="25">
        <v>361.3</v>
      </c>
      <c r="C54" s="20" t="s">
        <v>62</v>
      </c>
      <c r="D54" s="46">
        <v>-177809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-6750699</v>
      </c>
      <c r="L54" s="46">
        <v>0</v>
      </c>
      <c r="M54" s="46">
        <v>0</v>
      </c>
      <c r="N54" s="46">
        <f aca="true" t="shared" si="12" ref="N54:N64">SUM(D54:M54)</f>
        <v>-6928508</v>
      </c>
      <c r="O54" s="47">
        <f t="shared" si="8"/>
        <v>-243.74698328935796</v>
      </c>
      <c r="P54" s="9"/>
    </row>
    <row r="55" spans="1:16" ht="15">
      <c r="A55" s="12"/>
      <c r="B55" s="25">
        <v>362</v>
      </c>
      <c r="C55" s="20" t="s">
        <v>63</v>
      </c>
      <c r="D55" s="46">
        <v>566681</v>
      </c>
      <c r="E55" s="46">
        <v>279464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846145</v>
      </c>
      <c r="O55" s="47">
        <f t="shared" si="8"/>
        <v>29.767634124890062</v>
      </c>
      <c r="P55" s="9"/>
    </row>
    <row r="56" spans="1:16" ht="15">
      <c r="A56" s="12"/>
      <c r="B56" s="25">
        <v>363.11</v>
      </c>
      <c r="C56" s="20" t="s">
        <v>108</v>
      </c>
      <c r="D56" s="46">
        <v>2407457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2407457</v>
      </c>
      <c r="O56" s="47">
        <f t="shared" si="8"/>
        <v>84.69505716798592</v>
      </c>
      <c r="P56" s="9"/>
    </row>
    <row r="57" spans="1:16" ht="15">
      <c r="A57" s="12"/>
      <c r="B57" s="25">
        <v>363.22</v>
      </c>
      <c r="C57" s="20" t="s">
        <v>109</v>
      </c>
      <c r="D57" s="46">
        <v>105149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105149</v>
      </c>
      <c r="O57" s="47">
        <f t="shared" si="8"/>
        <v>3.699173262972735</v>
      </c>
      <c r="P57" s="9"/>
    </row>
    <row r="58" spans="1:16" ht="15">
      <c r="A58" s="12"/>
      <c r="B58" s="25">
        <v>363.23</v>
      </c>
      <c r="C58" s="20" t="s">
        <v>110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55814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55814</v>
      </c>
      <c r="O58" s="47">
        <f t="shared" si="8"/>
        <v>1.9635532102022868</v>
      </c>
      <c r="P58" s="9"/>
    </row>
    <row r="59" spans="1:16" ht="15">
      <c r="A59" s="12"/>
      <c r="B59" s="25">
        <v>363.29</v>
      </c>
      <c r="C59" s="20" t="s">
        <v>111</v>
      </c>
      <c r="D59" s="46">
        <v>29728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29728</v>
      </c>
      <c r="O59" s="47">
        <f t="shared" si="8"/>
        <v>1.0458399296394019</v>
      </c>
      <c r="P59" s="9"/>
    </row>
    <row r="60" spans="1:16" ht="15">
      <c r="A60" s="12"/>
      <c r="B60" s="25">
        <v>364</v>
      </c>
      <c r="C60" s="20" t="s">
        <v>64</v>
      </c>
      <c r="D60" s="46">
        <v>28063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28063</v>
      </c>
      <c r="O60" s="47">
        <f t="shared" si="8"/>
        <v>0.9872647317502199</v>
      </c>
      <c r="P60" s="9"/>
    </row>
    <row r="61" spans="1:16" ht="15">
      <c r="A61" s="12"/>
      <c r="B61" s="25">
        <v>365</v>
      </c>
      <c r="C61" s="20" t="s">
        <v>97</v>
      </c>
      <c r="D61" s="46">
        <v>7466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7466</v>
      </c>
      <c r="O61" s="47">
        <f t="shared" si="8"/>
        <v>0.2626561125769569</v>
      </c>
      <c r="P61" s="9"/>
    </row>
    <row r="62" spans="1:16" ht="15">
      <c r="A62" s="12"/>
      <c r="B62" s="25">
        <v>366</v>
      </c>
      <c r="C62" s="20" t="s">
        <v>65</v>
      </c>
      <c r="D62" s="46">
        <v>154161</v>
      </c>
      <c r="E62" s="46">
        <v>10270</v>
      </c>
      <c r="F62" s="46">
        <v>0</v>
      </c>
      <c r="G62" s="46">
        <v>0</v>
      </c>
      <c r="H62" s="46">
        <v>0</v>
      </c>
      <c r="I62" s="46">
        <v>0</v>
      </c>
      <c r="J62" s="46">
        <v>2247297</v>
      </c>
      <c r="K62" s="46">
        <v>0</v>
      </c>
      <c r="L62" s="46">
        <v>0</v>
      </c>
      <c r="M62" s="46">
        <v>0</v>
      </c>
      <c r="N62" s="46">
        <f t="shared" si="12"/>
        <v>2411728</v>
      </c>
      <c r="O62" s="47">
        <f t="shared" si="8"/>
        <v>84.84531222515392</v>
      </c>
      <c r="P62" s="9"/>
    </row>
    <row r="63" spans="1:16" ht="15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3239220</v>
      </c>
      <c r="L63" s="46">
        <v>0</v>
      </c>
      <c r="M63" s="46">
        <v>0</v>
      </c>
      <c r="N63" s="46">
        <f t="shared" si="12"/>
        <v>3239220</v>
      </c>
      <c r="O63" s="47">
        <f t="shared" si="8"/>
        <v>113.95672823218997</v>
      </c>
      <c r="P63" s="9"/>
    </row>
    <row r="64" spans="1:16" ht="15">
      <c r="A64" s="12"/>
      <c r="B64" s="25">
        <v>369.9</v>
      </c>
      <c r="C64" s="20" t="s">
        <v>68</v>
      </c>
      <c r="D64" s="46">
        <v>277186</v>
      </c>
      <c r="E64" s="46">
        <v>19540</v>
      </c>
      <c r="F64" s="46">
        <v>0</v>
      </c>
      <c r="G64" s="46">
        <v>50000</v>
      </c>
      <c r="H64" s="46">
        <v>0</v>
      </c>
      <c r="I64" s="46">
        <v>82747</v>
      </c>
      <c r="J64" s="46">
        <v>8128</v>
      </c>
      <c r="K64" s="46">
        <v>132265</v>
      </c>
      <c r="L64" s="46">
        <v>0</v>
      </c>
      <c r="M64" s="46">
        <v>0</v>
      </c>
      <c r="N64" s="46">
        <f t="shared" si="12"/>
        <v>569866</v>
      </c>
      <c r="O64" s="47">
        <f t="shared" si="8"/>
        <v>20.048056288478453</v>
      </c>
      <c r="P64" s="9"/>
    </row>
    <row r="65" spans="1:16" ht="15.75">
      <c r="A65" s="29" t="s">
        <v>47</v>
      </c>
      <c r="B65" s="30"/>
      <c r="C65" s="31"/>
      <c r="D65" s="32">
        <f aca="true" t="shared" si="13" ref="D65:M65">SUM(D66:D66)</f>
        <v>487960</v>
      </c>
      <c r="E65" s="32">
        <f t="shared" si="13"/>
        <v>293293</v>
      </c>
      <c r="F65" s="32">
        <f t="shared" si="13"/>
        <v>627110</v>
      </c>
      <c r="G65" s="32">
        <f t="shared" si="13"/>
        <v>7473667</v>
      </c>
      <c r="H65" s="32">
        <f t="shared" si="13"/>
        <v>0</v>
      </c>
      <c r="I65" s="32">
        <f t="shared" si="13"/>
        <v>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8882030</v>
      </c>
      <c r="O65" s="45">
        <f t="shared" si="8"/>
        <v>312.472471416007</v>
      </c>
      <c r="P65" s="9"/>
    </row>
    <row r="66" spans="1:16" ht="15.75" thickBot="1">
      <c r="A66" s="12"/>
      <c r="B66" s="25">
        <v>381</v>
      </c>
      <c r="C66" s="20" t="s">
        <v>69</v>
      </c>
      <c r="D66" s="46">
        <v>487960</v>
      </c>
      <c r="E66" s="46">
        <v>293293</v>
      </c>
      <c r="F66" s="46">
        <v>627110</v>
      </c>
      <c r="G66" s="46">
        <v>7473667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8882030</v>
      </c>
      <c r="O66" s="47">
        <f t="shared" si="8"/>
        <v>312.472471416007</v>
      </c>
      <c r="P66" s="9"/>
    </row>
    <row r="67" spans="1:119" ht="16.5" thickBot="1">
      <c r="A67" s="14" t="s">
        <v>57</v>
      </c>
      <c r="B67" s="23"/>
      <c r="C67" s="22"/>
      <c r="D67" s="15">
        <f aca="true" t="shared" si="14" ref="D67:M67">SUM(D5,D17,D23,D37,D49,D52,D65)</f>
        <v>38988804</v>
      </c>
      <c r="E67" s="15">
        <f t="shared" si="14"/>
        <v>1377738</v>
      </c>
      <c r="F67" s="15">
        <f t="shared" si="14"/>
        <v>632843</v>
      </c>
      <c r="G67" s="15">
        <f t="shared" si="14"/>
        <v>7708707</v>
      </c>
      <c r="H67" s="15">
        <f t="shared" si="14"/>
        <v>0</v>
      </c>
      <c r="I67" s="15">
        <f t="shared" si="14"/>
        <v>8508009</v>
      </c>
      <c r="J67" s="15">
        <f t="shared" si="14"/>
        <v>2320972</v>
      </c>
      <c r="K67" s="15">
        <f t="shared" si="14"/>
        <v>-2113956</v>
      </c>
      <c r="L67" s="15">
        <f t="shared" si="14"/>
        <v>0</v>
      </c>
      <c r="M67" s="15">
        <f t="shared" si="14"/>
        <v>0</v>
      </c>
      <c r="N67" s="15">
        <f>SUM(D67:M67)</f>
        <v>57423117</v>
      </c>
      <c r="O67" s="38">
        <f t="shared" si="8"/>
        <v>2020.1624274406333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112</v>
      </c>
      <c r="M69" s="48"/>
      <c r="N69" s="48"/>
      <c r="O69" s="43">
        <v>28425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34364156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34364156</v>
      </c>
      <c r="O5" s="33">
        <f aca="true" t="shared" si="1" ref="O5:O36">(N5/O$70)</f>
        <v>1066.712897718454</v>
      </c>
      <c r="P5" s="6"/>
    </row>
    <row r="6" spans="1:16" ht="15">
      <c r="A6" s="12"/>
      <c r="B6" s="25">
        <v>311</v>
      </c>
      <c r="C6" s="20" t="s">
        <v>3</v>
      </c>
      <c r="D6" s="46">
        <v>25434453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25434453</v>
      </c>
      <c r="O6" s="47">
        <f t="shared" si="1"/>
        <v>789.5220549433494</v>
      </c>
      <c r="P6" s="9"/>
    </row>
    <row r="7" spans="1:16" ht="15">
      <c r="A7" s="12"/>
      <c r="B7" s="25">
        <v>312.41</v>
      </c>
      <c r="C7" s="20" t="s">
        <v>12</v>
      </c>
      <c r="D7" s="46">
        <v>298980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298980</v>
      </c>
      <c r="O7" s="47">
        <f t="shared" si="1"/>
        <v>9.280769827720006</v>
      </c>
      <c r="P7" s="9"/>
    </row>
    <row r="8" spans="1:16" ht="15">
      <c r="A8" s="12"/>
      <c r="B8" s="25">
        <v>312.42</v>
      </c>
      <c r="C8" s="20" t="s">
        <v>11</v>
      </c>
      <c r="D8" s="46">
        <v>439983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439983</v>
      </c>
      <c r="O8" s="47">
        <f t="shared" si="1"/>
        <v>13.657706037560143</v>
      </c>
      <c r="P8" s="9"/>
    </row>
    <row r="9" spans="1:16" ht="15">
      <c r="A9" s="12"/>
      <c r="B9" s="25">
        <v>312.51</v>
      </c>
      <c r="C9" s="20" t="s">
        <v>78</v>
      </c>
      <c r="D9" s="46">
        <v>150994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150994</v>
      </c>
      <c r="O9" s="47">
        <f t="shared" si="1"/>
        <v>4.687071240105541</v>
      </c>
      <c r="P9" s="9"/>
    </row>
    <row r="10" spans="1:16" ht="15">
      <c r="A10" s="12"/>
      <c r="B10" s="25">
        <v>312.52</v>
      </c>
      <c r="C10" s="20" t="s">
        <v>114</v>
      </c>
      <c r="D10" s="46">
        <v>312163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312163</v>
      </c>
      <c r="O10" s="47">
        <f t="shared" si="1"/>
        <v>9.689989135495887</v>
      </c>
      <c r="P10" s="9"/>
    </row>
    <row r="11" spans="1:16" ht="15">
      <c r="A11" s="12"/>
      <c r="B11" s="25">
        <v>314.1</v>
      </c>
      <c r="C11" s="20" t="s">
        <v>13</v>
      </c>
      <c r="D11" s="46">
        <v>3123175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3123175</v>
      </c>
      <c r="O11" s="47">
        <f t="shared" si="1"/>
        <v>96.94785038025765</v>
      </c>
      <c r="P11" s="9"/>
    </row>
    <row r="12" spans="1:16" ht="15">
      <c r="A12" s="12"/>
      <c r="B12" s="25">
        <v>314.3</v>
      </c>
      <c r="C12" s="20" t="s">
        <v>14</v>
      </c>
      <c r="D12" s="46">
        <v>896049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896049</v>
      </c>
      <c r="O12" s="47">
        <f t="shared" si="1"/>
        <v>27.814651559832377</v>
      </c>
      <c r="P12" s="9"/>
    </row>
    <row r="13" spans="1:16" ht="15">
      <c r="A13" s="12"/>
      <c r="B13" s="25">
        <v>314.4</v>
      </c>
      <c r="C13" s="20" t="s">
        <v>83</v>
      </c>
      <c r="D13" s="46">
        <v>18029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18029</v>
      </c>
      <c r="O13" s="47">
        <f t="shared" si="1"/>
        <v>0.5596461275803197</v>
      </c>
      <c r="P13" s="9"/>
    </row>
    <row r="14" spans="1:16" ht="15">
      <c r="A14" s="12"/>
      <c r="B14" s="25">
        <v>314.8</v>
      </c>
      <c r="C14" s="20" t="s">
        <v>16</v>
      </c>
      <c r="D14" s="46">
        <v>28619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28619</v>
      </c>
      <c r="O14" s="47">
        <f t="shared" si="1"/>
        <v>0.8883749805990998</v>
      </c>
      <c r="P14" s="9"/>
    </row>
    <row r="15" spans="1:16" ht="15">
      <c r="A15" s="12"/>
      <c r="B15" s="25">
        <v>315</v>
      </c>
      <c r="C15" s="20" t="s">
        <v>115</v>
      </c>
      <c r="D15" s="46">
        <v>3032532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3032532</v>
      </c>
      <c r="O15" s="47">
        <f t="shared" si="1"/>
        <v>94.13416110507528</v>
      </c>
      <c r="P15" s="9"/>
    </row>
    <row r="16" spans="1:16" ht="15">
      <c r="A16" s="12"/>
      <c r="B16" s="25">
        <v>316</v>
      </c>
      <c r="C16" s="20" t="s">
        <v>116</v>
      </c>
      <c r="D16" s="46">
        <v>629179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629179</v>
      </c>
      <c r="O16" s="47">
        <f t="shared" si="1"/>
        <v>19.530622380878473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SUM(D18:D29)</f>
        <v>10119067</v>
      </c>
      <c r="E17" s="32">
        <f t="shared" si="3"/>
        <v>2778261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2028486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14925814</v>
      </c>
      <c r="O17" s="45">
        <f t="shared" si="1"/>
        <v>463.31876455067516</v>
      </c>
      <c r="P17" s="10"/>
    </row>
    <row r="18" spans="1:16" ht="15">
      <c r="A18" s="12"/>
      <c r="B18" s="25">
        <v>323.1</v>
      </c>
      <c r="C18" s="20" t="s">
        <v>20</v>
      </c>
      <c r="D18" s="46">
        <v>2136541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8">SUM(D18:M18)</f>
        <v>2136541</v>
      </c>
      <c r="O18" s="47">
        <f t="shared" si="1"/>
        <v>66.32130994878162</v>
      </c>
      <c r="P18" s="9"/>
    </row>
    <row r="19" spans="1:16" ht="15">
      <c r="A19" s="12"/>
      <c r="B19" s="25">
        <v>323.4</v>
      </c>
      <c r="C19" s="20" t="s">
        <v>21</v>
      </c>
      <c r="D19" s="46">
        <v>26639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26639</v>
      </c>
      <c r="O19" s="47">
        <f t="shared" si="1"/>
        <v>0.8269129287598944</v>
      </c>
      <c r="P19" s="9"/>
    </row>
    <row r="20" spans="1:16" ht="15">
      <c r="A20" s="12"/>
      <c r="B20" s="25">
        <v>323.7</v>
      </c>
      <c r="C20" s="20" t="s">
        <v>22</v>
      </c>
      <c r="D20" s="46">
        <v>677982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677982</v>
      </c>
      <c r="O20" s="47">
        <f t="shared" si="1"/>
        <v>21.045537792953592</v>
      </c>
      <c r="P20" s="9"/>
    </row>
    <row r="21" spans="1:16" ht="15">
      <c r="A21" s="12"/>
      <c r="B21" s="25">
        <v>324.11</v>
      </c>
      <c r="C21" s="20" t="s">
        <v>148</v>
      </c>
      <c r="D21" s="46">
        <v>185503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185503</v>
      </c>
      <c r="O21" s="47">
        <f t="shared" si="1"/>
        <v>5.7582803042061155</v>
      </c>
      <c r="P21" s="9"/>
    </row>
    <row r="22" spans="1:16" ht="15">
      <c r="A22" s="12"/>
      <c r="B22" s="25">
        <v>324.12</v>
      </c>
      <c r="C22" s="20" t="s">
        <v>23</v>
      </c>
      <c r="D22" s="46">
        <v>70555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70555</v>
      </c>
      <c r="O22" s="47">
        <f t="shared" si="1"/>
        <v>2.1901288219773396</v>
      </c>
      <c r="P22" s="9"/>
    </row>
    <row r="23" spans="1:16" ht="15">
      <c r="A23" s="12"/>
      <c r="B23" s="25">
        <v>324.21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11685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11685</v>
      </c>
      <c r="O23" s="47">
        <f t="shared" si="1"/>
        <v>0.36271923017227997</v>
      </c>
      <c r="P23" s="9"/>
    </row>
    <row r="24" spans="1:16" ht="15">
      <c r="A24" s="12"/>
      <c r="B24" s="25">
        <v>324.22</v>
      </c>
      <c r="C24" s="20" t="s">
        <v>84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46580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46580</v>
      </c>
      <c r="O24" s="47">
        <f t="shared" si="1"/>
        <v>1.445910290237467</v>
      </c>
      <c r="P24" s="9"/>
    </row>
    <row r="25" spans="1:16" ht="15">
      <c r="A25" s="12"/>
      <c r="B25" s="25">
        <v>324.32</v>
      </c>
      <c r="C25" s="20" t="s">
        <v>135</v>
      </c>
      <c r="D25" s="46">
        <v>0</v>
      </c>
      <c r="E25" s="46">
        <v>1036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1036</v>
      </c>
      <c r="O25" s="47">
        <f t="shared" si="1"/>
        <v>0.0321589321744529</v>
      </c>
      <c r="P25" s="9"/>
    </row>
    <row r="26" spans="1:16" ht="15">
      <c r="A26" s="12"/>
      <c r="B26" s="25">
        <v>324.61</v>
      </c>
      <c r="C26" s="20" t="s">
        <v>149</v>
      </c>
      <c r="D26" s="46">
        <v>312969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312969</v>
      </c>
      <c r="O26" s="47">
        <f t="shared" si="1"/>
        <v>9.71500853639609</v>
      </c>
      <c r="P26" s="9"/>
    </row>
    <row r="27" spans="1:16" ht="15">
      <c r="A27" s="12"/>
      <c r="B27" s="25">
        <v>324.91</v>
      </c>
      <c r="C27" s="20" t="s">
        <v>150</v>
      </c>
      <c r="D27" s="46">
        <v>72523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72523</v>
      </c>
      <c r="O27" s="47">
        <f t="shared" si="1"/>
        <v>2.251218376532671</v>
      </c>
      <c r="P27" s="9"/>
    </row>
    <row r="28" spans="1:16" ht="15">
      <c r="A28" s="12"/>
      <c r="B28" s="25">
        <v>325.2</v>
      </c>
      <c r="C28" s="20" t="s">
        <v>25</v>
      </c>
      <c r="D28" s="46">
        <v>6333454</v>
      </c>
      <c r="E28" s="46">
        <v>0</v>
      </c>
      <c r="F28" s="46">
        <v>0</v>
      </c>
      <c r="G28" s="46">
        <v>0</v>
      </c>
      <c r="H28" s="46">
        <v>0</v>
      </c>
      <c r="I28" s="46">
        <v>1952231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8285685</v>
      </c>
      <c r="O28" s="47">
        <f t="shared" si="1"/>
        <v>257.1995964612758</v>
      </c>
      <c r="P28" s="9"/>
    </row>
    <row r="29" spans="1:16" ht="15">
      <c r="A29" s="12"/>
      <c r="B29" s="25">
        <v>329</v>
      </c>
      <c r="C29" s="20" t="s">
        <v>26</v>
      </c>
      <c r="D29" s="46">
        <v>302901</v>
      </c>
      <c r="E29" s="46">
        <v>2777225</v>
      </c>
      <c r="F29" s="46">
        <v>0</v>
      </c>
      <c r="G29" s="46">
        <v>0</v>
      </c>
      <c r="H29" s="46">
        <v>0</v>
      </c>
      <c r="I29" s="46">
        <v>17990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3098116</v>
      </c>
      <c r="O29" s="47">
        <f t="shared" si="1"/>
        <v>96.16998292720783</v>
      </c>
      <c r="P29" s="9"/>
    </row>
    <row r="30" spans="1:16" ht="15.75">
      <c r="A30" s="29" t="s">
        <v>28</v>
      </c>
      <c r="B30" s="30"/>
      <c r="C30" s="31"/>
      <c r="D30" s="32">
        <f aca="true" t="shared" si="5" ref="D30:M30">SUM(D31:D38)</f>
        <v>3123821</v>
      </c>
      <c r="E30" s="32">
        <f t="shared" si="5"/>
        <v>571825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3695646</v>
      </c>
      <c r="O30" s="45">
        <f t="shared" si="1"/>
        <v>114.71817476330902</v>
      </c>
      <c r="P30" s="10"/>
    </row>
    <row r="31" spans="1:16" ht="15">
      <c r="A31" s="12"/>
      <c r="B31" s="25">
        <v>335.12</v>
      </c>
      <c r="C31" s="20" t="s">
        <v>117</v>
      </c>
      <c r="D31" s="46">
        <v>913328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6">SUM(D31:M31)</f>
        <v>913328</v>
      </c>
      <c r="O31" s="47">
        <f t="shared" si="1"/>
        <v>28.35101660717057</v>
      </c>
      <c r="P31" s="9"/>
    </row>
    <row r="32" spans="1:16" ht="15">
      <c r="A32" s="12"/>
      <c r="B32" s="25">
        <v>335.14</v>
      </c>
      <c r="C32" s="20" t="s">
        <v>118</v>
      </c>
      <c r="D32" s="46">
        <v>3220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3220</v>
      </c>
      <c r="O32" s="47">
        <f t="shared" si="1"/>
        <v>0.09995343783951575</v>
      </c>
      <c r="P32" s="9"/>
    </row>
    <row r="33" spans="1:16" ht="15">
      <c r="A33" s="12"/>
      <c r="B33" s="25">
        <v>335.15</v>
      </c>
      <c r="C33" s="20" t="s">
        <v>119</v>
      </c>
      <c r="D33" s="46">
        <v>12348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12348</v>
      </c>
      <c r="O33" s="47">
        <f t="shared" si="1"/>
        <v>0.38329970510631695</v>
      </c>
      <c r="P33" s="9"/>
    </row>
    <row r="34" spans="1:16" ht="15">
      <c r="A34" s="12"/>
      <c r="B34" s="25">
        <v>335.18</v>
      </c>
      <c r="C34" s="20" t="s">
        <v>120</v>
      </c>
      <c r="D34" s="46">
        <v>1939492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1939492</v>
      </c>
      <c r="O34" s="47">
        <f t="shared" si="1"/>
        <v>60.204625174608104</v>
      </c>
      <c r="P34" s="9"/>
    </row>
    <row r="35" spans="1:16" ht="15">
      <c r="A35" s="12"/>
      <c r="B35" s="25">
        <v>335.49</v>
      </c>
      <c r="C35" s="20" t="s">
        <v>37</v>
      </c>
      <c r="D35" s="46">
        <v>5842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5842</v>
      </c>
      <c r="O35" s="47">
        <f t="shared" si="1"/>
        <v>0.1813440943659786</v>
      </c>
      <c r="P35" s="9"/>
    </row>
    <row r="36" spans="1:16" ht="15">
      <c r="A36" s="12"/>
      <c r="B36" s="25">
        <v>335.9</v>
      </c>
      <c r="C36" s="20" t="s">
        <v>94</v>
      </c>
      <c r="D36" s="46">
        <v>218439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218439</v>
      </c>
      <c r="O36" s="47">
        <f t="shared" si="1"/>
        <v>6.780661182678877</v>
      </c>
      <c r="P36" s="9"/>
    </row>
    <row r="37" spans="1:16" ht="15">
      <c r="A37" s="12"/>
      <c r="B37" s="25">
        <v>337.9</v>
      </c>
      <c r="C37" s="20" t="s">
        <v>39</v>
      </c>
      <c r="D37" s="46">
        <v>0</v>
      </c>
      <c r="E37" s="46">
        <v>571825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571825</v>
      </c>
      <c r="O37" s="47">
        <f aca="true" t="shared" si="7" ref="O37:O68">(N37/O$70)</f>
        <v>17.750271612602823</v>
      </c>
      <c r="P37" s="9"/>
    </row>
    <row r="38" spans="1:16" ht="15">
      <c r="A38" s="12"/>
      <c r="B38" s="25">
        <v>338</v>
      </c>
      <c r="C38" s="20" t="s">
        <v>40</v>
      </c>
      <c r="D38" s="46">
        <v>31152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31152</v>
      </c>
      <c r="O38" s="47">
        <f t="shared" si="7"/>
        <v>0.9670029489368307</v>
      </c>
      <c r="P38" s="9"/>
    </row>
    <row r="39" spans="1:16" ht="15.75">
      <c r="A39" s="29" t="s">
        <v>45</v>
      </c>
      <c r="B39" s="30"/>
      <c r="C39" s="31"/>
      <c r="D39" s="32">
        <f aca="true" t="shared" si="8" ref="D39:M39">SUM(D40:D52)</f>
        <v>4648344</v>
      </c>
      <c r="E39" s="32">
        <f t="shared" si="8"/>
        <v>61225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13383759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18093328</v>
      </c>
      <c r="O39" s="45">
        <f t="shared" si="7"/>
        <v>561.6429613534068</v>
      </c>
      <c r="P39" s="10"/>
    </row>
    <row r="40" spans="1:16" ht="15">
      <c r="A40" s="12"/>
      <c r="B40" s="25">
        <v>341.9</v>
      </c>
      <c r="C40" s="20" t="s">
        <v>121</v>
      </c>
      <c r="D40" s="46">
        <v>111720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2">SUM(D40:M40)</f>
        <v>111720</v>
      </c>
      <c r="O40" s="47">
        <f t="shared" si="7"/>
        <v>3.467949712866677</v>
      </c>
      <c r="P40" s="9"/>
    </row>
    <row r="41" spans="1:16" ht="15">
      <c r="A41" s="12"/>
      <c r="B41" s="25">
        <v>342.2</v>
      </c>
      <c r="C41" s="20" t="s">
        <v>49</v>
      </c>
      <c r="D41" s="46">
        <v>29525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29525</v>
      </c>
      <c r="O41" s="47">
        <f t="shared" si="7"/>
        <v>0.9164985255315846</v>
      </c>
      <c r="P41" s="9"/>
    </row>
    <row r="42" spans="1:16" ht="15">
      <c r="A42" s="12"/>
      <c r="B42" s="25">
        <v>342.5</v>
      </c>
      <c r="C42" s="20" t="s">
        <v>96</v>
      </c>
      <c r="D42" s="46">
        <v>687310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687310</v>
      </c>
      <c r="O42" s="47">
        <f t="shared" si="7"/>
        <v>21.33509234828496</v>
      </c>
      <c r="P42" s="9"/>
    </row>
    <row r="43" spans="1:16" ht="15">
      <c r="A43" s="12"/>
      <c r="B43" s="25">
        <v>342.6</v>
      </c>
      <c r="C43" s="20" t="s">
        <v>50</v>
      </c>
      <c r="D43" s="46">
        <v>1058195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1058195</v>
      </c>
      <c r="O43" s="47">
        <f t="shared" si="7"/>
        <v>32.84789694241813</v>
      </c>
      <c r="P43" s="9"/>
    </row>
    <row r="44" spans="1:16" ht="15">
      <c r="A44" s="12"/>
      <c r="B44" s="25">
        <v>342.9</v>
      </c>
      <c r="C44" s="20" t="s">
        <v>85</v>
      </c>
      <c r="D44" s="46">
        <v>10400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10400</v>
      </c>
      <c r="O44" s="47">
        <f t="shared" si="7"/>
        <v>0.3228309793574422</v>
      </c>
      <c r="P44" s="9"/>
    </row>
    <row r="45" spans="1:16" ht="15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5548134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5548134</v>
      </c>
      <c r="O45" s="47">
        <f t="shared" si="7"/>
        <v>172.22207046406953</v>
      </c>
      <c r="P45" s="9"/>
    </row>
    <row r="46" spans="1:16" ht="15">
      <c r="A46" s="12"/>
      <c r="B46" s="25">
        <v>343.4</v>
      </c>
      <c r="C46" s="20" t="s">
        <v>86</v>
      </c>
      <c r="D46" s="46">
        <v>2605500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2605500</v>
      </c>
      <c r="O46" s="47">
        <f t="shared" si="7"/>
        <v>80.87847276113612</v>
      </c>
      <c r="P46" s="9"/>
    </row>
    <row r="47" spans="1:16" ht="15">
      <c r="A47" s="12"/>
      <c r="B47" s="25">
        <v>343.5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6741623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6741623</v>
      </c>
      <c r="O47" s="47">
        <f t="shared" si="7"/>
        <v>209.26968803352474</v>
      </c>
      <c r="P47" s="9"/>
    </row>
    <row r="48" spans="1:16" ht="15">
      <c r="A48" s="12"/>
      <c r="B48" s="25">
        <v>343.8</v>
      </c>
      <c r="C48" s="20" t="s">
        <v>53</v>
      </c>
      <c r="D48" s="46">
        <v>73040</v>
      </c>
      <c r="E48" s="46">
        <v>61225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134265</v>
      </c>
      <c r="O48" s="47">
        <f t="shared" si="7"/>
        <v>4.167778984944902</v>
      </c>
      <c r="P48" s="9"/>
    </row>
    <row r="49" spans="1:16" ht="15">
      <c r="A49" s="12"/>
      <c r="B49" s="25">
        <v>343.9</v>
      </c>
      <c r="C49" s="20" t="s">
        <v>54</v>
      </c>
      <c r="D49" s="46">
        <v>159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159</v>
      </c>
      <c r="O49" s="47">
        <f t="shared" si="7"/>
        <v>0.004935589011330126</v>
      </c>
      <c r="P49" s="9"/>
    </row>
    <row r="50" spans="1:16" ht="15">
      <c r="A50" s="12"/>
      <c r="B50" s="25">
        <v>344.5</v>
      </c>
      <c r="C50" s="20" t="s">
        <v>122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1094002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1094002</v>
      </c>
      <c r="O50" s="47">
        <f t="shared" si="7"/>
        <v>33.959397796057736</v>
      </c>
      <c r="P50" s="9"/>
    </row>
    <row r="51" spans="1:16" ht="15">
      <c r="A51" s="12"/>
      <c r="B51" s="25">
        <v>347.2</v>
      </c>
      <c r="C51" s="20" t="s">
        <v>56</v>
      </c>
      <c r="D51" s="46">
        <v>69395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69395</v>
      </c>
      <c r="O51" s="47">
        <f t="shared" si="7"/>
        <v>2.1541207512028557</v>
      </c>
      <c r="P51" s="9"/>
    </row>
    <row r="52" spans="1:16" ht="15">
      <c r="A52" s="12"/>
      <c r="B52" s="25">
        <v>347.4</v>
      </c>
      <c r="C52" s="20" t="s">
        <v>88</v>
      </c>
      <c r="D52" s="46">
        <v>3100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3100</v>
      </c>
      <c r="O52" s="47">
        <f t="shared" si="7"/>
        <v>0.09622846500077603</v>
      </c>
      <c r="P52" s="9"/>
    </row>
    <row r="53" spans="1:16" ht="15.75">
      <c r="A53" s="29" t="s">
        <v>46</v>
      </c>
      <c r="B53" s="30"/>
      <c r="C53" s="31"/>
      <c r="D53" s="32">
        <f aca="true" t="shared" si="10" ref="D53:M53">SUM(D54:D55)</f>
        <v>453882</v>
      </c>
      <c r="E53" s="32">
        <f t="shared" si="10"/>
        <v>5560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147944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607386</v>
      </c>
      <c r="O53" s="45">
        <f t="shared" si="7"/>
        <v>18.854136271923018</v>
      </c>
      <c r="P53" s="10"/>
    </row>
    <row r="54" spans="1:16" ht="15">
      <c r="A54" s="13"/>
      <c r="B54" s="39">
        <v>351.1</v>
      </c>
      <c r="C54" s="21" t="s">
        <v>59</v>
      </c>
      <c r="D54" s="46">
        <v>54246</v>
      </c>
      <c r="E54" s="46">
        <v>5560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59806</v>
      </c>
      <c r="O54" s="47">
        <f t="shared" si="7"/>
        <v>1.8564643799472296</v>
      </c>
      <c r="P54" s="9"/>
    </row>
    <row r="55" spans="1:16" ht="15">
      <c r="A55" s="13"/>
      <c r="B55" s="39">
        <v>354</v>
      </c>
      <c r="C55" s="21" t="s">
        <v>60</v>
      </c>
      <c r="D55" s="46">
        <v>399636</v>
      </c>
      <c r="E55" s="46">
        <v>0</v>
      </c>
      <c r="F55" s="46">
        <v>0</v>
      </c>
      <c r="G55" s="46">
        <v>0</v>
      </c>
      <c r="H55" s="46">
        <v>0</v>
      </c>
      <c r="I55" s="46">
        <v>147944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547580</v>
      </c>
      <c r="O55" s="47">
        <f t="shared" si="7"/>
        <v>16.997671891975788</v>
      </c>
      <c r="P55" s="9"/>
    </row>
    <row r="56" spans="1:16" ht="15.75">
      <c r="A56" s="29" t="s">
        <v>4</v>
      </c>
      <c r="B56" s="30"/>
      <c r="C56" s="31"/>
      <c r="D56" s="32">
        <f aca="true" t="shared" si="11" ref="D56:M56">SUM(D57:D63)</f>
        <v>2283867</v>
      </c>
      <c r="E56" s="32">
        <f t="shared" si="11"/>
        <v>441521</v>
      </c>
      <c r="F56" s="32">
        <f t="shared" si="11"/>
        <v>72</v>
      </c>
      <c r="G56" s="32">
        <f t="shared" si="11"/>
        <v>1069</v>
      </c>
      <c r="H56" s="32">
        <f t="shared" si="11"/>
        <v>0</v>
      </c>
      <c r="I56" s="32">
        <f t="shared" si="11"/>
        <v>1907395</v>
      </c>
      <c r="J56" s="32">
        <f t="shared" si="11"/>
        <v>0</v>
      </c>
      <c r="K56" s="32">
        <f t="shared" si="11"/>
        <v>16565463</v>
      </c>
      <c r="L56" s="32">
        <f t="shared" si="11"/>
        <v>826880</v>
      </c>
      <c r="M56" s="32">
        <f t="shared" si="11"/>
        <v>0</v>
      </c>
      <c r="N56" s="32">
        <f>SUM(D56:M56)</f>
        <v>22026267</v>
      </c>
      <c r="O56" s="45">
        <f t="shared" si="7"/>
        <v>683.7270526152413</v>
      </c>
      <c r="P56" s="10"/>
    </row>
    <row r="57" spans="1:16" ht="15">
      <c r="A57" s="12"/>
      <c r="B57" s="25">
        <v>361.1</v>
      </c>
      <c r="C57" s="20" t="s">
        <v>61</v>
      </c>
      <c r="D57" s="46">
        <v>456670</v>
      </c>
      <c r="E57" s="46">
        <v>52958</v>
      </c>
      <c r="F57" s="46">
        <v>72</v>
      </c>
      <c r="G57" s="46">
        <v>1069</v>
      </c>
      <c r="H57" s="46">
        <v>0</v>
      </c>
      <c r="I57" s="46">
        <v>234112</v>
      </c>
      <c r="J57" s="46">
        <v>0</v>
      </c>
      <c r="K57" s="46">
        <v>2100078</v>
      </c>
      <c r="L57" s="46">
        <v>1982190</v>
      </c>
      <c r="M57" s="46">
        <v>0</v>
      </c>
      <c r="N57" s="46">
        <f>SUM(D57:M57)</f>
        <v>4827149</v>
      </c>
      <c r="O57" s="47">
        <f t="shared" si="7"/>
        <v>149.84165761291325</v>
      </c>
      <c r="P57" s="9"/>
    </row>
    <row r="58" spans="1:16" ht="15">
      <c r="A58" s="12"/>
      <c r="B58" s="25">
        <v>361.3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4639154</v>
      </c>
      <c r="L58" s="46">
        <v>-1355310</v>
      </c>
      <c r="M58" s="46">
        <v>0</v>
      </c>
      <c r="N58" s="46">
        <f aca="true" t="shared" si="12" ref="N58:N63">SUM(D58:M58)</f>
        <v>3283844</v>
      </c>
      <c r="O58" s="47">
        <f t="shared" si="7"/>
        <v>101.93524755548657</v>
      </c>
      <c r="P58" s="9"/>
    </row>
    <row r="59" spans="1:16" ht="15">
      <c r="A59" s="12"/>
      <c r="B59" s="25">
        <v>362</v>
      </c>
      <c r="C59" s="20" t="s">
        <v>63</v>
      </c>
      <c r="D59" s="46">
        <v>696760</v>
      </c>
      <c r="E59" s="46">
        <v>0</v>
      </c>
      <c r="F59" s="46">
        <v>0</v>
      </c>
      <c r="G59" s="46">
        <v>0</v>
      </c>
      <c r="H59" s="46">
        <v>0</v>
      </c>
      <c r="I59" s="46">
        <v>1081945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1778705</v>
      </c>
      <c r="O59" s="47">
        <f t="shared" si="7"/>
        <v>55.213565109421076</v>
      </c>
      <c r="P59" s="9"/>
    </row>
    <row r="60" spans="1:16" ht="15">
      <c r="A60" s="12"/>
      <c r="B60" s="25">
        <v>364</v>
      </c>
      <c r="C60" s="20" t="s">
        <v>124</v>
      </c>
      <c r="D60" s="46">
        <v>105540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105540</v>
      </c>
      <c r="O60" s="47">
        <f t="shared" si="7"/>
        <v>3.2761136116715814</v>
      </c>
      <c r="P60" s="9"/>
    </row>
    <row r="61" spans="1:16" ht="15">
      <c r="A61" s="12"/>
      <c r="B61" s="25">
        <v>366</v>
      </c>
      <c r="C61" s="20" t="s">
        <v>65</v>
      </c>
      <c r="D61" s="46">
        <v>0</v>
      </c>
      <c r="E61" s="46">
        <v>22954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22954</v>
      </c>
      <c r="O61" s="47">
        <f t="shared" si="7"/>
        <v>0.7125252211702623</v>
      </c>
      <c r="P61" s="9"/>
    </row>
    <row r="62" spans="1:16" ht="15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9812736</v>
      </c>
      <c r="L62" s="46">
        <v>0</v>
      </c>
      <c r="M62" s="46">
        <v>0</v>
      </c>
      <c r="N62" s="46">
        <f t="shared" si="12"/>
        <v>9812736</v>
      </c>
      <c r="O62" s="47">
        <f t="shared" si="7"/>
        <v>304.60145894769516</v>
      </c>
      <c r="P62" s="9"/>
    </row>
    <row r="63" spans="1:16" ht="15">
      <c r="A63" s="12"/>
      <c r="B63" s="25">
        <v>369.9</v>
      </c>
      <c r="C63" s="20" t="s">
        <v>68</v>
      </c>
      <c r="D63" s="46">
        <v>1024897</v>
      </c>
      <c r="E63" s="46">
        <v>365609</v>
      </c>
      <c r="F63" s="46">
        <v>0</v>
      </c>
      <c r="G63" s="46">
        <v>0</v>
      </c>
      <c r="H63" s="46">
        <v>0</v>
      </c>
      <c r="I63" s="46">
        <v>591338</v>
      </c>
      <c r="J63" s="46">
        <v>0</v>
      </c>
      <c r="K63" s="46">
        <v>13495</v>
      </c>
      <c r="L63" s="46">
        <v>200000</v>
      </c>
      <c r="M63" s="46">
        <v>0</v>
      </c>
      <c r="N63" s="46">
        <f t="shared" si="12"/>
        <v>2195339</v>
      </c>
      <c r="O63" s="47">
        <f t="shared" si="7"/>
        <v>68.14648455688344</v>
      </c>
      <c r="P63" s="9"/>
    </row>
    <row r="64" spans="1:16" ht="15.75">
      <c r="A64" s="29" t="s">
        <v>47</v>
      </c>
      <c r="B64" s="30"/>
      <c r="C64" s="31"/>
      <c r="D64" s="32">
        <f aca="true" t="shared" si="13" ref="D64:M64">SUM(D65:D67)</f>
        <v>4474820</v>
      </c>
      <c r="E64" s="32">
        <f t="shared" si="13"/>
        <v>1780062</v>
      </c>
      <c r="F64" s="32">
        <f t="shared" si="13"/>
        <v>1058277</v>
      </c>
      <c r="G64" s="32">
        <f t="shared" si="13"/>
        <v>460000</v>
      </c>
      <c r="H64" s="32">
        <f t="shared" si="13"/>
        <v>0</v>
      </c>
      <c r="I64" s="32">
        <f t="shared" si="13"/>
        <v>167157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7940316</v>
      </c>
      <c r="O64" s="45">
        <f t="shared" si="7"/>
        <v>246.47884525842</v>
      </c>
      <c r="P64" s="9"/>
    </row>
    <row r="65" spans="1:16" ht="15">
      <c r="A65" s="12"/>
      <c r="B65" s="25">
        <v>381</v>
      </c>
      <c r="C65" s="20" t="s">
        <v>69</v>
      </c>
      <c r="D65" s="46">
        <v>4474820</v>
      </c>
      <c r="E65" s="46">
        <v>1780062</v>
      </c>
      <c r="F65" s="46">
        <v>1058277</v>
      </c>
      <c r="G65" s="46">
        <v>460000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7773159</v>
      </c>
      <c r="O65" s="47">
        <f t="shared" si="7"/>
        <v>241.29005121837653</v>
      </c>
      <c r="P65" s="9"/>
    </row>
    <row r="66" spans="1:16" ht="15">
      <c r="A66" s="12"/>
      <c r="B66" s="25">
        <v>389.1</v>
      </c>
      <c r="C66" s="20" t="s">
        <v>142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165457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165457</v>
      </c>
      <c r="O66" s="47">
        <f t="shared" si="7"/>
        <v>5.136023591494645</v>
      </c>
      <c r="P66" s="9"/>
    </row>
    <row r="67" spans="1:16" ht="15.75" thickBot="1">
      <c r="A67" s="12"/>
      <c r="B67" s="25">
        <v>389.9</v>
      </c>
      <c r="C67" s="20" t="s">
        <v>145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1700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1700</v>
      </c>
      <c r="O67" s="47">
        <f t="shared" si="7"/>
        <v>0.052770448548812667</v>
      </c>
      <c r="P67" s="9"/>
    </row>
    <row r="68" spans="1:119" ht="16.5" thickBot="1">
      <c r="A68" s="14" t="s">
        <v>57</v>
      </c>
      <c r="B68" s="23"/>
      <c r="C68" s="22"/>
      <c r="D68" s="15">
        <f aca="true" t="shared" si="14" ref="D68:M68">SUM(D5,D17,D30,D39,D53,D56,D64)</f>
        <v>59467957</v>
      </c>
      <c r="E68" s="15">
        <f t="shared" si="14"/>
        <v>5638454</v>
      </c>
      <c r="F68" s="15">
        <f t="shared" si="14"/>
        <v>1058349</v>
      </c>
      <c r="G68" s="15">
        <f t="shared" si="14"/>
        <v>461069</v>
      </c>
      <c r="H68" s="15">
        <f t="shared" si="14"/>
        <v>0</v>
      </c>
      <c r="I68" s="15">
        <f t="shared" si="14"/>
        <v>17634741</v>
      </c>
      <c r="J68" s="15">
        <f t="shared" si="14"/>
        <v>0</v>
      </c>
      <c r="K68" s="15">
        <f t="shared" si="14"/>
        <v>16565463</v>
      </c>
      <c r="L68" s="15">
        <f t="shared" si="14"/>
        <v>826880</v>
      </c>
      <c r="M68" s="15">
        <f t="shared" si="14"/>
        <v>0</v>
      </c>
      <c r="N68" s="15">
        <f>SUM(D68:M68)</f>
        <v>101652913</v>
      </c>
      <c r="O68" s="38">
        <f t="shared" si="7"/>
        <v>3155.4528325314295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151</v>
      </c>
      <c r="M70" s="48"/>
      <c r="N70" s="48"/>
      <c r="O70" s="43">
        <v>32215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31377471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31377471</v>
      </c>
      <c r="O5" s="33">
        <f aca="true" t="shared" si="1" ref="O5:O36">(N5/O$66)</f>
        <v>987.7068433643918</v>
      </c>
      <c r="P5" s="6"/>
    </row>
    <row r="6" spans="1:16" ht="15">
      <c r="A6" s="12"/>
      <c r="B6" s="25">
        <v>311</v>
      </c>
      <c r="C6" s="20" t="s">
        <v>3</v>
      </c>
      <c r="D6" s="46">
        <v>24372949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24372949</v>
      </c>
      <c r="O6" s="47">
        <f t="shared" si="1"/>
        <v>767.2169793502896</v>
      </c>
      <c r="P6" s="9"/>
    </row>
    <row r="7" spans="1:16" ht="15">
      <c r="A7" s="12"/>
      <c r="B7" s="25">
        <v>312.41</v>
      </c>
      <c r="C7" s="20" t="s">
        <v>12</v>
      </c>
      <c r="D7" s="46">
        <v>336982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336982</v>
      </c>
      <c r="O7" s="47">
        <f t="shared" si="1"/>
        <v>10.607592545958196</v>
      </c>
      <c r="P7" s="9"/>
    </row>
    <row r="8" spans="1:16" ht="15">
      <c r="A8" s="12"/>
      <c r="B8" s="25">
        <v>312.42</v>
      </c>
      <c r="C8" s="20" t="s">
        <v>11</v>
      </c>
      <c r="D8" s="46">
        <v>268902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268902</v>
      </c>
      <c r="O8" s="47">
        <f t="shared" si="1"/>
        <v>8.464555527574918</v>
      </c>
      <c r="P8" s="9"/>
    </row>
    <row r="9" spans="1:16" ht="15">
      <c r="A9" s="12"/>
      <c r="B9" s="25">
        <v>312.51</v>
      </c>
      <c r="C9" s="20" t="s">
        <v>78</v>
      </c>
      <c r="D9" s="46">
        <v>141792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141792</v>
      </c>
      <c r="O9" s="47">
        <f t="shared" si="1"/>
        <v>4.463359355326114</v>
      </c>
      <c r="P9" s="9"/>
    </row>
    <row r="10" spans="1:16" ht="15">
      <c r="A10" s="12"/>
      <c r="B10" s="25">
        <v>312.52</v>
      </c>
      <c r="C10" s="20" t="s">
        <v>114</v>
      </c>
      <c r="D10" s="46">
        <v>292261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292261</v>
      </c>
      <c r="O10" s="47">
        <f t="shared" si="1"/>
        <v>9.19985520020146</v>
      </c>
      <c r="P10" s="9"/>
    </row>
    <row r="11" spans="1:16" ht="15">
      <c r="A11" s="12"/>
      <c r="B11" s="25">
        <v>314.1</v>
      </c>
      <c r="C11" s="20" t="s">
        <v>13</v>
      </c>
      <c r="D11" s="46">
        <v>3111756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3111756</v>
      </c>
      <c r="O11" s="47">
        <f t="shared" si="1"/>
        <v>97.95253084865273</v>
      </c>
      <c r="P11" s="9"/>
    </row>
    <row r="12" spans="1:16" ht="15">
      <c r="A12" s="12"/>
      <c r="B12" s="25">
        <v>314.3</v>
      </c>
      <c r="C12" s="20" t="s">
        <v>14</v>
      </c>
      <c r="D12" s="46">
        <v>946120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946120</v>
      </c>
      <c r="O12" s="47">
        <f t="shared" si="1"/>
        <v>29.78217073784941</v>
      </c>
      <c r="P12" s="9"/>
    </row>
    <row r="13" spans="1:16" ht="15">
      <c r="A13" s="12"/>
      <c r="B13" s="25">
        <v>314.4</v>
      </c>
      <c r="C13" s="20" t="s">
        <v>83</v>
      </c>
      <c r="D13" s="46">
        <v>23725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23725</v>
      </c>
      <c r="O13" s="47">
        <f t="shared" si="1"/>
        <v>0.7468207000755477</v>
      </c>
      <c r="P13" s="9"/>
    </row>
    <row r="14" spans="1:16" ht="15">
      <c r="A14" s="12"/>
      <c r="B14" s="25">
        <v>314.8</v>
      </c>
      <c r="C14" s="20" t="s">
        <v>16</v>
      </c>
      <c r="D14" s="46">
        <v>26865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26865</v>
      </c>
      <c r="O14" s="47">
        <f t="shared" si="1"/>
        <v>0.8456623016872324</v>
      </c>
      <c r="P14" s="9"/>
    </row>
    <row r="15" spans="1:16" ht="15">
      <c r="A15" s="12"/>
      <c r="B15" s="25">
        <v>315</v>
      </c>
      <c r="C15" s="20" t="s">
        <v>115</v>
      </c>
      <c r="D15" s="46">
        <v>1153719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1153719</v>
      </c>
      <c r="O15" s="47">
        <f t="shared" si="1"/>
        <v>36.31701712415009</v>
      </c>
      <c r="P15" s="9"/>
    </row>
    <row r="16" spans="1:16" ht="15">
      <c r="A16" s="12"/>
      <c r="B16" s="25">
        <v>316</v>
      </c>
      <c r="C16" s="20" t="s">
        <v>116</v>
      </c>
      <c r="D16" s="46">
        <v>702400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702400</v>
      </c>
      <c r="O16" s="47">
        <f t="shared" si="1"/>
        <v>22.110299672626542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SUM(D18:D26)</f>
        <v>10532723</v>
      </c>
      <c r="E17" s="32">
        <f t="shared" si="3"/>
        <v>6421384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2367787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19321894</v>
      </c>
      <c r="O17" s="45">
        <f t="shared" si="1"/>
        <v>608.2187736086628</v>
      </c>
      <c r="P17" s="10"/>
    </row>
    <row r="18" spans="1:16" ht="15">
      <c r="A18" s="12"/>
      <c r="B18" s="25">
        <v>323.1</v>
      </c>
      <c r="C18" s="20" t="s">
        <v>20</v>
      </c>
      <c r="D18" s="46">
        <v>2205518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2205518</v>
      </c>
      <c r="O18" s="47">
        <f t="shared" si="1"/>
        <v>69.42577436414001</v>
      </c>
      <c r="P18" s="9"/>
    </row>
    <row r="19" spans="1:16" ht="15">
      <c r="A19" s="12"/>
      <c r="B19" s="25">
        <v>323.4</v>
      </c>
      <c r="C19" s="20" t="s">
        <v>21</v>
      </c>
      <c r="D19" s="46">
        <v>22353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22353</v>
      </c>
      <c r="O19" s="47">
        <f t="shared" si="1"/>
        <v>0.7036325862503148</v>
      </c>
      <c r="P19" s="9"/>
    </row>
    <row r="20" spans="1:16" ht="15">
      <c r="A20" s="12"/>
      <c r="B20" s="25">
        <v>323.7</v>
      </c>
      <c r="C20" s="20" t="s">
        <v>22</v>
      </c>
      <c r="D20" s="46">
        <v>709108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709108</v>
      </c>
      <c r="O20" s="47">
        <f t="shared" si="1"/>
        <v>22.32145555275749</v>
      </c>
      <c r="P20" s="9"/>
    </row>
    <row r="21" spans="1:16" ht="15">
      <c r="A21" s="12"/>
      <c r="B21" s="25">
        <v>324.12</v>
      </c>
      <c r="C21" s="20" t="s">
        <v>23</v>
      </c>
      <c r="D21" s="46">
        <v>762902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762902</v>
      </c>
      <c r="O21" s="47">
        <f t="shared" si="1"/>
        <v>24.014794762024678</v>
      </c>
      <c r="P21" s="9"/>
    </row>
    <row r="22" spans="1:16" ht="15">
      <c r="A22" s="12"/>
      <c r="B22" s="25">
        <v>324.22</v>
      </c>
      <c r="C22" s="20" t="s">
        <v>84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362997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362997</v>
      </c>
      <c r="O22" s="47">
        <f t="shared" si="1"/>
        <v>11.426498363132712</v>
      </c>
      <c r="P22" s="9"/>
    </row>
    <row r="23" spans="1:16" ht="15">
      <c r="A23" s="12"/>
      <c r="B23" s="25">
        <v>324.31</v>
      </c>
      <c r="C23" s="20" t="s">
        <v>131</v>
      </c>
      <c r="D23" s="46">
        <v>0</v>
      </c>
      <c r="E23" s="46">
        <v>2998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2998</v>
      </c>
      <c r="O23" s="47">
        <f t="shared" si="1"/>
        <v>0.09437169478720725</v>
      </c>
      <c r="P23" s="9"/>
    </row>
    <row r="24" spans="1:16" ht="15">
      <c r="A24" s="12"/>
      <c r="B24" s="25">
        <v>324.72</v>
      </c>
      <c r="C24" s="20" t="s">
        <v>24</v>
      </c>
      <c r="D24" s="46">
        <v>215524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215524</v>
      </c>
      <c r="O24" s="47">
        <f t="shared" si="1"/>
        <v>6.784311256610426</v>
      </c>
      <c r="P24" s="9"/>
    </row>
    <row r="25" spans="1:16" ht="15">
      <c r="A25" s="12"/>
      <c r="B25" s="25">
        <v>325.2</v>
      </c>
      <c r="C25" s="20" t="s">
        <v>25</v>
      </c>
      <c r="D25" s="46">
        <v>6316109</v>
      </c>
      <c r="E25" s="46">
        <v>0</v>
      </c>
      <c r="F25" s="46">
        <v>0</v>
      </c>
      <c r="G25" s="46">
        <v>0</v>
      </c>
      <c r="H25" s="46">
        <v>0</v>
      </c>
      <c r="I25" s="46">
        <v>1962456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8278565</v>
      </c>
      <c r="O25" s="47">
        <f t="shared" si="1"/>
        <v>260.59446612943844</v>
      </c>
      <c r="P25" s="9"/>
    </row>
    <row r="26" spans="1:16" ht="15">
      <c r="A26" s="12"/>
      <c r="B26" s="25">
        <v>329</v>
      </c>
      <c r="C26" s="20" t="s">
        <v>26</v>
      </c>
      <c r="D26" s="46">
        <v>301209</v>
      </c>
      <c r="E26" s="46">
        <v>6418386</v>
      </c>
      <c r="F26" s="46">
        <v>0</v>
      </c>
      <c r="G26" s="46">
        <v>0</v>
      </c>
      <c r="H26" s="46">
        <v>0</v>
      </c>
      <c r="I26" s="46">
        <v>42334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6761929</v>
      </c>
      <c r="O26" s="47">
        <f t="shared" si="1"/>
        <v>212.85346889952154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SUM(D28:D35)</f>
        <v>3554392</v>
      </c>
      <c r="E27" s="32">
        <f t="shared" si="5"/>
        <v>216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3554608</v>
      </c>
      <c r="O27" s="45">
        <f t="shared" si="1"/>
        <v>111.89272223621253</v>
      </c>
      <c r="P27" s="10"/>
    </row>
    <row r="28" spans="1:16" ht="15">
      <c r="A28" s="12"/>
      <c r="B28" s="25">
        <v>335.12</v>
      </c>
      <c r="C28" s="20" t="s">
        <v>117</v>
      </c>
      <c r="D28" s="46">
        <v>1018737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1018737</v>
      </c>
      <c r="O28" s="47">
        <f t="shared" si="1"/>
        <v>32.06802442709645</v>
      </c>
      <c r="P28" s="9"/>
    </row>
    <row r="29" spans="1:16" ht="15">
      <c r="A29" s="12"/>
      <c r="B29" s="25">
        <v>335.14</v>
      </c>
      <c r="C29" s="20" t="s">
        <v>118</v>
      </c>
      <c r="D29" s="46">
        <v>2684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2684</v>
      </c>
      <c r="O29" s="47">
        <f t="shared" si="1"/>
        <v>0.08448753462603878</v>
      </c>
      <c r="P29" s="9"/>
    </row>
    <row r="30" spans="1:16" ht="15">
      <c r="A30" s="12"/>
      <c r="B30" s="25">
        <v>335.15</v>
      </c>
      <c r="C30" s="20" t="s">
        <v>119</v>
      </c>
      <c r="D30" s="46">
        <v>13180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13180</v>
      </c>
      <c r="O30" s="47">
        <f t="shared" si="1"/>
        <v>0.41488290103248554</v>
      </c>
      <c r="P30" s="9"/>
    </row>
    <row r="31" spans="1:16" ht="15">
      <c r="A31" s="12"/>
      <c r="B31" s="25">
        <v>335.18</v>
      </c>
      <c r="C31" s="20" t="s">
        <v>120</v>
      </c>
      <c r="D31" s="46">
        <v>2155621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2155621</v>
      </c>
      <c r="O31" s="47">
        <f t="shared" si="1"/>
        <v>67.85510576680937</v>
      </c>
      <c r="P31" s="9"/>
    </row>
    <row r="32" spans="1:16" ht="15">
      <c r="A32" s="12"/>
      <c r="B32" s="25">
        <v>335.49</v>
      </c>
      <c r="C32" s="20" t="s">
        <v>37</v>
      </c>
      <c r="D32" s="46">
        <v>5874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5874</v>
      </c>
      <c r="O32" s="47">
        <f t="shared" si="1"/>
        <v>0.18490304709141275</v>
      </c>
      <c r="P32" s="9"/>
    </row>
    <row r="33" spans="1:16" ht="15">
      <c r="A33" s="12"/>
      <c r="B33" s="25">
        <v>335.9</v>
      </c>
      <c r="C33" s="20" t="s">
        <v>94</v>
      </c>
      <c r="D33" s="46">
        <v>325554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325554</v>
      </c>
      <c r="O33" s="47">
        <f t="shared" si="1"/>
        <v>10.247859481238983</v>
      </c>
      <c r="P33" s="9"/>
    </row>
    <row r="34" spans="1:16" ht="15">
      <c r="A34" s="12"/>
      <c r="B34" s="25">
        <v>337.9</v>
      </c>
      <c r="C34" s="20" t="s">
        <v>39</v>
      </c>
      <c r="D34" s="46">
        <v>0</v>
      </c>
      <c r="E34" s="46">
        <v>216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216</v>
      </c>
      <c r="O34" s="47">
        <f t="shared" si="1"/>
        <v>0.006799294887937547</v>
      </c>
      <c r="P34" s="9"/>
    </row>
    <row r="35" spans="1:16" ht="15">
      <c r="A35" s="12"/>
      <c r="B35" s="25">
        <v>338</v>
      </c>
      <c r="C35" s="20" t="s">
        <v>40</v>
      </c>
      <c r="D35" s="46">
        <v>32742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32742</v>
      </c>
      <c r="O35" s="47">
        <f t="shared" si="1"/>
        <v>1.0306597834298665</v>
      </c>
      <c r="P35" s="9"/>
    </row>
    <row r="36" spans="1:16" ht="15.75">
      <c r="A36" s="29" t="s">
        <v>45</v>
      </c>
      <c r="B36" s="30"/>
      <c r="C36" s="31"/>
      <c r="D36" s="32">
        <f aca="true" t="shared" si="7" ref="D36:M36">SUM(D37:D49)</f>
        <v>4649862</v>
      </c>
      <c r="E36" s="32">
        <f t="shared" si="7"/>
        <v>38264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13955808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18643934</v>
      </c>
      <c r="O36" s="45">
        <f t="shared" si="1"/>
        <v>586.8778015613195</v>
      </c>
      <c r="P36" s="10"/>
    </row>
    <row r="37" spans="1:16" ht="15">
      <c r="A37" s="12"/>
      <c r="B37" s="25">
        <v>341.9</v>
      </c>
      <c r="C37" s="20" t="s">
        <v>121</v>
      </c>
      <c r="D37" s="46">
        <v>123539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9">SUM(D37:M37)</f>
        <v>123539</v>
      </c>
      <c r="O37" s="47">
        <f aca="true" t="shared" si="9" ref="O37:O64">(N37/O$66)</f>
        <v>3.888787459078318</v>
      </c>
      <c r="P37" s="9"/>
    </row>
    <row r="38" spans="1:16" ht="15">
      <c r="A38" s="12"/>
      <c r="B38" s="25">
        <v>342.2</v>
      </c>
      <c r="C38" s="20" t="s">
        <v>49</v>
      </c>
      <c r="D38" s="46">
        <v>40400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40400</v>
      </c>
      <c r="O38" s="47">
        <f t="shared" si="9"/>
        <v>1.2717199697809116</v>
      </c>
      <c r="P38" s="9"/>
    </row>
    <row r="39" spans="1:16" ht="15">
      <c r="A39" s="12"/>
      <c r="B39" s="25">
        <v>342.5</v>
      </c>
      <c r="C39" s="20" t="s">
        <v>96</v>
      </c>
      <c r="D39" s="46">
        <v>722333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722333</v>
      </c>
      <c r="O39" s="47">
        <f t="shared" si="9"/>
        <v>22.737754973558296</v>
      </c>
      <c r="P39" s="9"/>
    </row>
    <row r="40" spans="1:16" ht="15">
      <c r="A40" s="12"/>
      <c r="B40" s="25">
        <v>342.6</v>
      </c>
      <c r="C40" s="20" t="s">
        <v>50</v>
      </c>
      <c r="D40" s="46">
        <v>921806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921806</v>
      </c>
      <c r="O40" s="47">
        <f t="shared" si="9"/>
        <v>29.0168093679174</v>
      </c>
      <c r="P40" s="9"/>
    </row>
    <row r="41" spans="1:16" ht="15">
      <c r="A41" s="12"/>
      <c r="B41" s="25">
        <v>342.9</v>
      </c>
      <c r="C41" s="20" t="s">
        <v>85</v>
      </c>
      <c r="D41" s="46">
        <v>20100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20100</v>
      </c>
      <c r="O41" s="47">
        <f t="shared" si="9"/>
        <v>0.6327121631830773</v>
      </c>
      <c r="P41" s="9"/>
    </row>
    <row r="42" spans="1:16" ht="15">
      <c r="A42" s="12"/>
      <c r="B42" s="25">
        <v>343.3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5828372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5828372</v>
      </c>
      <c r="O42" s="47">
        <f t="shared" si="9"/>
        <v>183.4667590027701</v>
      </c>
      <c r="P42" s="9"/>
    </row>
    <row r="43" spans="1:16" ht="15">
      <c r="A43" s="12"/>
      <c r="B43" s="25">
        <v>343.4</v>
      </c>
      <c r="C43" s="20" t="s">
        <v>86</v>
      </c>
      <c r="D43" s="46">
        <v>2541557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2541557</v>
      </c>
      <c r="O43" s="47">
        <f t="shared" si="9"/>
        <v>80.00368295139764</v>
      </c>
      <c r="P43" s="9"/>
    </row>
    <row r="44" spans="1:16" ht="15">
      <c r="A44" s="12"/>
      <c r="B44" s="25">
        <v>343.5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6882688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6882688</v>
      </c>
      <c r="O44" s="47">
        <f t="shared" si="9"/>
        <v>216.65474691513472</v>
      </c>
      <c r="P44" s="9"/>
    </row>
    <row r="45" spans="1:16" ht="15">
      <c r="A45" s="12"/>
      <c r="B45" s="25">
        <v>343.8</v>
      </c>
      <c r="C45" s="20" t="s">
        <v>53</v>
      </c>
      <c r="D45" s="46">
        <v>52296</v>
      </c>
      <c r="E45" s="46">
        <v>38264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90560</v>
      </c>
      <c r="O45" s="47">
        <f t="shared" si="9"/>
        <v>2.8506673382019643</v>
      </c>
      <c r="P45" s="9"/>
    </row>
    <row r="46" spans="1:16" ht="15">
      <c r="A46" s="12"/>
      <c r="B46" s="25">
        <v>343.9</v>
      </c>
      <c r="C46" s="20" t="s">
        <v>54</v>
      </c>
      <c r="D46" s="46">
        <v>5417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5417</v>
      </c>
      <c r="O46" s="47">
        <f t="shared" si="9"/>
        <v>0.17051750188869302</v>
      </c>
      <c r="P46" s="9"/>
    </row>
    <row r="47" spans="1:16" ht="15">
      <c r="A47" s="12"/>
      <c r="B47" s="25">
        <v>344.5</v>
      </c>
      <c r="C47" s="20" t="s">
        <v>122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1244748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1244748</v>
      </c>
      <c r="O47" s="47">
        <f t="shared" si="9"/>
        <v>39.18244774615966</v>
      </c>
      <c r="P47" s="9"/>
    </row>
    <row r="48" spans="1:16" ht="15">
      <c r="A48" s="12"/>
      <c r="B48" s="25">
        <v>347.2</v>
      </c>
      <c r="C48" s="20" t="s">
        <v>56</v>
      </c>
      <c r="D48" s="46">
        <v>221014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221014</v>
      </c>
      <c r="O48" s="47">
        <f t="shared" si="9"/>
        <v>6.957126668345505</v>
      </c>
      <c r="P48" s="9"/>
    </row>
    <row r="49" spans="1:16" ht="15">
      <c r="A49" s="12"/>
      <c r="B49" s="25">
        <v>347.4</v>
      </c>
      <c r="C49" s="20" t="s">
        <v>88</v>
      </c>
      <c r="D49" s="46">
        <v>1400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1400</v>
      </c>
      <c r="O49" s="47">
        <f t="shared" si="9"/>
        <v>0.04406950390329892</v>
      </c>
      <c r="P49" s="9"/>
    </row>
    <row r="50" spans="1:16" ht="15.75">
      <c r="A50" s="29" t="s">
        <v>46</v>
      </c>
      <c r="B50" s="30"/>
      <c r="C50" s="31"/>
      <c r="D50" s="32">
        <f aca="true" t="shared" si="10" ref="D50:M50">SUM(D51:D52)</f>
        <v>496691</v>
      </c>
      <c r="E50" s="32">
        <f t="shared" si="10"/>
        <v>58211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191519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64">SUM(D50:M50)</f>
        <v>746421</v>
      </c>
      <c r="O50" s="45">
        <f t="shared" si="9"/>
        <v>23.496002266431628</v>
      </c>
      <c r="P50" s="10"/>
    </row>
    <row r="51" spans="1:16" ht="15">
      <c r="A51" s="13"/>
      <c r="B51" s="39">
        <v>351.1</v>
      </c>
      <c r="C51" s="21" t="s">
        <v>59</v>
      </c>
      <c r="D51" s="46">
        <v>83661</v>
      </c>
      <c r="E51" s="46">
        <v>58211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141872</v>
      </c>
      <c r="O51" s="47">
        <f t="shared" si="9"/>
        <v>4.465877612692017</v>
      </c>
      <c r="P51" s="9"/>
    </row>
    <row r="52" spans="1:16" ht="15">
      <c r="A52" s="13"/>
      <c r="B52" s="39">
        <v>354</v>
      </c>
      <c r="C52" s="21" t="s">
        <v>60</v>
      </c>
      <c r="D52" s="46">
        <v>413030</v>
      </c>
      <c r="E52" s="46">
        <v>0</v>
      </c>
      <c r="F52" s="46">
        <v>0</v>
      </c>
      <c r="G52" s="46">
        <v>0</v>
      </c>
      <c r="H52" s="46">
        <v>0</v>
      </c>
      <c r="I52" s="46">
        <v>191519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604549</v>
      </c>
      <c r="O52" s="47">
        <f t="shared" si="9"/>
        <v>19.030124653739612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SUM(D54:D59)</f>
        <v>3048731</v>
      </c>
      <c r="E53" s="32">
        <f t="shared" si="12"/>
        <v>937192</v>
      </c>
      <c r="F53" s="32">
        <f t="shared" si="12"/>
        <v>900</v>
      </c>
      <c r="G53" s="32">
        <f t="shared" si="12"/>
        <v>0</v>
      </c>
      <c r="H53" s="32">
        <f t="shared" si="12"/>
        <v>0</v>
      </c>
      <c r="I53" s="32">
        <f t="shared" si="12"/>
        <v>2606859</v>
      </c>
      <c r="J53" s="32">
        <f t="shared" si="12"/>
        <v>0</v>
      </c>
      <c r="K53" s="32">
        <f t="shared" si="12"/>
        <v>14125503</v>
      </c>
      <c r="L53" s="32">
        <f t="shared" si="12"/>
        <v>811289</v>
      </c>
      <c r="M53" s="32">
        <f t="shared" si="12"/>
        <v>0</v>
      </c>
      <c r="N53" s="32">
        <f t="shared" si="11"/>
        <v>21530474</v>
      </c>
      <c r="O53" s="45">
        <f t="shared" si="9"/>
        <v>677.7409342734827</v>
      </c>
      <c r="P53" s="10"/>
    </row>
    <row r="54" spans="1:16" ht="15">
      <c r="A54" s="12"/>
      <c r="B54" s="25">
        <v>361.1</v>
      </c>
      <c r="C54" s="20" t="s">
        <v>61</v>
      </c>
      <c r="D54" s="46">
        <v>1025022</v>
      </c>
      <c r="E54" s="46">
        <v>103544</v>
      </c>
      <c r="F54" s="46">
        <v>900</v>
      </c>
      <c r="G54" s="46">
        <v>0</v>
      </c>
      <c r="H54" s="46">
        <v>0</v>
      </c>
      <c r="I54" s="46">
        <v>533492</v>
      </c>
      <c r="J54" s="46">
        <v>0</v>
      </c>
      <c r="K54" s="46">
        <v>2027324</v>
      </c>
      <c r="L54" s="46">
        <v>1428715</v>
      </c>
      <c r="M54" s="46">
        <v>0</v>
      </c>
      <c r="N54" s="46">
        <f t="shared" si="11"/>
        <v>5118997</v>
      </c>
      <c r="O54" s="47">
        <f t="shared" si="9"/>
        <v>161.1368987660539</v>
      </c>
      <c r="P54" s="9"/>
    </row>
    <row r="55" spans="1:16" ht="15">
      <c r="A55" s="12"/>
      <c r="B55" s="25">
        <v>361.3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1090387</v>
      </c>
      <c r="L55" s="46">
        <v>-892426</v>
      </c>
      <c r="M55" s="46">
        <v>0</v>
      </c>
      <c r="N55" s="46">
        <f t="shared" si="11"/>
        <v>197961</v>
      </c>
      <c r="O55" s="47">
        <f t="shared" si="9"/>
        <v>6.231459330143541</v>
      </c>
      <c r="P55" s="9"/>
    </row>
    <row r="56" spans="1:16" ht="15">
      <c r="A56" s="12"/>
      <c r="B56" s="25">
        <v>362</v>
      </c>
      <c r="C56" s="20" t="s">
        <v>63</v>
      </c>
      <c r="D56" s="46">
        <v>710507</v>
      </c>
      <c r="E56" s="46">
        <v>0</v>
      </c>
      <c r="F56" s="46">
        <v>0</v>
      </c>
      <c r="G56" s="46">
        <v>0</v>
      </c>
      <c r="H56" s="46">
        <v>0</v>
      </c>
      <c r="I56" s="46">
        <v>1050666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1761173</v>
      </c>
      <c r="O56" s="47">
        <f t="shared" si="9"/>
        <v>55.438585998489046</v>
      </c>
      <c r="P56" s="9"/>
    </row>
    <row r="57" spans="1:16" ht="15">
      <c r="A57" s="12"/>
      <c r="B57" s="25">
        <v>364</v>
      </c>
      <c r="C57" s="20" t="s">
        <v>124</v>
      </c>
      <c r="D57" s="46">
        <v>68330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68330</v>
      </c>
      <c r="O57" s="47">
        <f t="shared" si="9"/>
        <v>2.150906572651725</v>
      </c>
      <c r="P57" s="9"/>
    </row>
    <row r="58" spans="1:16" ht="15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10931770</v>
      </c>
      <c r="L58" s="46">
        <v>275000</v>
      </c>
      <c r="M58" s="46">
        <v>0</v>
      </c>
      <c r="N58" s="46">
        <f t="shared" si="11"/>
        <v>11206770</v>
      </c>
      <c r="O58" s="47">
        <f t="shared" si="9"/>
        <v>352.76913875598086</v>
      </c>
      <c r="P58" s="9"/>
    </row>
    <row r="59" spans="1:16" ht="15">
      <c r="A59" s="12"/>
      <c r="B59" s="25">
        <v>369.9</v>
      </c>
      <c r="C59" s="20" t="s">
        <v>68</v>
      </c>
      <c r="D59" s="46">
        <v>1244872</v>
      </c>
      <c r="E59" s="46">
        <v>833648</v>
      </c>
      <c r="F59" s="46">
        <v>0</v>
      </c>
      <c r="G59" s="46">
        <v>0</v>
      </c>
      <c r="H59" s="46">
        <v>0</v>
      </c>
      <c r="I59" s="46">
        <v>1022701</v>
      </c>
      <c r="J59" s="46">
        <v>0</v>
      </c>
      <c r="K59" s="46">
        <v>76022</v>
      </c>
      <c r="L59" s="46">
        <v>0</v>
      </c>
      <c r="M59" s="46">
        <v>0</v>
      </c>
      <c r="N59" s="46">
        <f t="shared" si="11"/>
        <v>3177243</v>
      </c>
      <c r="O59" s="47">
        <f t="shared" si="9"/>
        <v>100.01394485016368</v>
      </c>
      <c r="P59" s="9"/>
    </row>
    <row r="60" spans="1:16" ht="15.75">
      <c r="A60" s="29" t="s">
        <v>47</v>
      </c>
      <c r="B60" s="30"/>
      <c r="C60" s="31"/>
      <c r="D60" s="32">
        <f aca="true" t="shared" si="13" ref="D60:M60">SUM(D61:D63)</f>
        <v>5260317</v>
      </c>
      <c r="E60" s="32">
        <f t="shared" si="13"/>
        <v>1748839</v>
      </c>
      <c r="F60" s="32">
        <f t="shared" si="13"/>
        <v>1063501</v>
      </c>
      <c r="G60" s="32">
        <f t="shared" si="13"/>
        <v>755187</v>
      </c>
      <c r="H60" s="32">
        <f t="shared" si="13"/>
        <v>0</v>
      </c>
      <c r="I60" s="32">
        <f t="shared" si="13"/>
        <v>405216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9233060</v>
      </c>
      <c r="O60" s="45">
        <f t="shared" si="9"/>
        <v>290.6402669352808</v>
      </c>
      <c r="P60" s="9"/>
    </row>
    <row r="61" spans="1:16" ht="15">
      <c r="A61" s="12"/>
      <c r="B61" s="25">
        <v>381</v>
      </c>
      <c r="C61" s="20" t="s">
        <v>69</v>
      </c>
      <c r="D61" s="46">
        <v>5260317</v>
      </c>
      <c r="E61" s="46">
        <v>1748839</v>
      </c>
      <c r="F61" s="46">
        <v>1063501</v>
      </c>
      <c r="G61" s="46">
        <v>755187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8827844</v>
      </c>
      <c r="O61" s="47">
        <f t="shared" si="9"/>
        <v>277.88478972550996</v>
      </c>
      <c r="P61" s="9"/>
    </row>
    <row r="62" spans="1:16" ht="15">
      <c r="A62" s="12"/>
      <c r="B62" s="25">
        <v>389.1</v>
      </c>
      <c r="C62" s="20" t="s">
        <v>142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361466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361466</v>
      </c>
      <c r="O62" s="47">
        <f t="shared" si="9"/>
        <v>11.378305212792748</v>
      </c>
      <c r="P62" s="9"/>
    </row>
    <row r="63" spans="1:16" ht="15.75" thickBot="1">
      <c r="A63" s="12"/>
      <c r="B63" s="25">
        <v>389.9</v>
      </c>
      <c r="C63" s="20" t="s">
        <v>145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43750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43750</v>
      </c>
      <c r="O63" s="47">
        <f t="shared" si="9"/>
        <v>1.3771719969780911</v>
      </c>
      <c r="P63" s="9"/>
    </row>
    <row r="64" spans="1:119" ht="16.5" thickBot="1">
      <c r="A64" s="14" t="s">
        <v>57</v>
      </c>
      <c r="B64" s="23"/>
      <c r="C64" s="22"/>
      <c r="D64" s="15">
        <f aca="true" t="shared" si="14" ref="D64:M64">SUM(D5,D17,D27,D36,D50,D53,D60)</f>
        <v>58920187</v>
      </c>
      <c r="E64" s="15">
        <f t="shared" si="14"/>
        <v>9204106</v>
      </c>
      <c r="F64" s="15">
        <f t="shared" si="14"/>
        <v>1064401</v>
      </c>
      <c r="G64" s="15">
        <f t="shared" si="14"/>
        <v>755187</v>
      </c>
      <c r="H64" s="15">
        <f t="shared" si="14"/>
        <v>0</v>
      </c>
      <c r="I64" s="15">
        <f t="shared" si="14"/>
        <v>19527189</v>
      </c>
      <c r="J64" s="15">
        <f t="shared" si="14"/>
        <v>0</v>
      </c>
      <c r="K64" s="15">
        <f t="shared" si="14"/>
        <v>14125503</v>
      </c>
      <c r="L64" s="15">
        <f t="shared" si="14"/>
        <v>811289</v>
      </c>
      <c r="M64" s="15">
        <f t="shared" si="14"/>
        <v>0</v>
      </c>
      <c r="N64" s="15">
        <f t="shared" si="11"/>
        <v>104407862</v>
      </c>
      <c r="O64" s="38">
        <f t="shared" si="9"/>
        <v>3286.5733442457818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146</v>
      </c>
      <c r="M66" s="48"/>
      <c r="N66" s="48"/>
      <c r="O66" s="43">
        <v>31768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29683430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29683430</v>
      </c>
      <c r="O5" s="33">
        <f aca="true" t="shared" si="1" ref="O5:O36">(N5/O$68)</f>
        <v>934.7639741772949</v>
      </c>
      <c r="P5" s="6"/>
    </row>
    <row r="6" spans="1:16" ht="15">
      <c r="A6" s="12"/>
      <c r="B6" s="25">
        <v>311</v>
      </c>
      <c r="C6" s="20" t="s">
        <v>3</v>
      </c>
      <c r="D6" s="46">
        <v>23028779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23028779</v>
      </c>
      <c r="O6" s="47">
        <f t="shared" si="1"/>
        <v>725.2016690284994</v>
      </c>
      <c r="P6" s="9"/>
    </row>
    <row r="7" spans="1:16" ht="15">
      <c r="A7" s="12"/>
      <c r="B7" s="25">
        <v>312.41</v>
      </c>
      <c r="C7" s="20" t="s">
        <v>12</v>
      </c>
      <c r="D7" s="46">
        <v>333409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333409</v>
      </c>
      <c r="O7" s="47">
        <f t="shared" si="1"/>
        <v>10.499417414580382</v>
      </c>
      <c r="P7" s="9"/>
    </row>
    <row r="8" spans="1:16" ht="15">
      <c r="A8" s="12"/>
      <c r="B8" s="25">
        <v>312.42</v>
      </c>
      <c r="C8" s="20" t="s">
        <v>11</v>
      </c>
      <c r="D8" s="46">
        <v>303854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303854</v>
      </c>
      <c r="O8" s="47">
        <f t="shared" si="1"/>
        <v>9.568697842859391</v>
      </c>
      <c r="P8" s="9"/>
    </row>
    <row r="9" spans="1:16" ht="15">
      <c r="A9" s="12"/>
      <c r="B9" s="25">
        <v>312.51</v>
      </c>
      <c r="C9" s="20" t="s">
        <v>78</v>
      </c>
      <c r="D9" s="46">
        <v>141123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141123</v>
      </c>
      <c r="O9" s="47">
        <f t="shared" si="1"/>
        <v>4.444119036372225</v>
      </c>
      <c r="P9" s="9"/>
    </row>
    <row r="10" spans="1:16" ht="15">
      <c r="A10" s="12"/>
      <c r="B10" s="25">
        <v>312.52</v>
      </c>
      <c r="C10" s="20" t="s">
        <v>114</v>
      </c>
      <c r="D10" s="46">
        <v>250051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250051</v>
      </c>
      <c r="O10" s="47">
        <f t="shared" si="1"/>
        <v>7.874381987088648</v>
      </c>
      <c r="P10" s="9"/>
    </row>
    <row r="11" spans="1:16" ht="15">
      <c r="A11" s="12"/>
      <c r="B11" s="25">
        <v>314.1</v>
      </c>
      <c r="C11" s="20" t="s">
        <v>13</v>
      </c>
      <c r="D11" s="46">
        <v>2990336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2990336</v>
      </c>
      <c r="O11" s="47">
        <f t="shared" si="1"/>
        <v>94.16898126279327</v>
      </c>
      <c r="P11" s="9"/>
    </row>
    <row r="12" spans="1:16" ht="15">
      <c r="A12" s="12"/>
      <c r="B12" s="25">
        <v>314.3</v>
      </c>
      <c r="C12" s="20" t="s">
        <v>14</v>
      </c>
      <c r="D12" s="46">
        <v>866230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866230</v>
      </c>
      <c r="O12" s="47">
        <f t="shared" si="1"/>
        <v>27.27853881278539</v>
      </c>
      <c r="P12" s="9"/>
    </row>
    <row r="13" spans="1:16" ht="15">
      <c r="A13" s="12"/>
      <c r="B13" s="25">
        <v>314.4</v>
      </c>
      <c r="C13" s="20" t="s">
        <v>83</v>
      </c>
      <c r="D13" s="46">
        <v>22394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22394</v>
      </c>
      <c r="O13" s="47">
        <f t="shared" si="1"/>
        <v>0.7052117776728074</v>
      </c>
      <c r="P13" s="9"/>
    </row>
    <row r="14" spans="1:16" ht="15">
      <c r="A14" s="12"/>
      <c r="B14" s="25">
        <v>314.8</v>
      </c>
      <c r="C14" s="20" t="s">
        <v>16</v>
      </c>
      <c r="D14" s="46">
        <v>30163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30163</v>
      </c>
      <c r="O14" s="47">
        <f t="shared" si="1"/>
        <v>0.9498661628090065</v>
      </c>
      <c r="P14" s="9"/>
    </row>
    <row r="15" spans="1:16" ht="15">
      <c r="A15" s="12"/>
      <c r="B15" s="25">
        <v>315</v>
      </c>
      <c r="C15" s="20" t="s">
        <v>115</v>
      </c>
      <c r="D15" s="46">
        <v>1055424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1055424</v>
      </c>
      <c r="O15" s="47">
        <f t="shared" si="1"/>
        <v>33.23646669815777</v>
      </c>
      <c r="P15" s="9"/>
    </row>
    <row r="16" spans="1:16" ht="15">
      <c r="A16" s="12"/>
      <c r="B16" s="25">
        <v>316</v>
      </c>
      <c r="C16" s="20" t="s">
        <v>116</v>
      </c>
      <c r="D16" s="46">
        <v>661667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661667</v>
      </c>
      <c r="O16" s="47">
        <f t="shared" si="1"/>
        <v>20.836624153676585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SUM(D18:D28)</f>
        <v>9962336</v>
      </c>
      <c r="E17" s="32">
        <f t="shared" si="3"/>
        <v>4213182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2358956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16534474</v>
      </c>
      <c r="O17" s="45">
        <f t="shared" si="1"/>
        <v>520.688836403716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3105518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3105518</v>
      </c>
      <c r="O18" s="47">
        <f t="shared" si="1"/>
        <v>97.79618957644466</v>
      </c>
      <c r="P18" s="9"/>
    </row>
    <row r="19" spans="1:16" ht="15">
      <c r="A19" s="12"/>
      <c r="B19" s="25">
        <v>323.1</v>
      </c>
      <c r="C19" s="20" t="s">
        <v>20</v>
      </c>
      <c r="D19" s="46">
        <v>2123497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7">SUM(D19:M19)</f>
        <v>2123497</v>
      </c>
      <c r="O19" s="47">
        <f t="shared" si="1"/>
        <v>66.8712643678161</v>
      </c>
      <c r="P19" s="9"/>
    </row>
    <row r="20" spans="1:16" ht="15">
      <c r="A20" s="12"/>
      <c r="B20" s="25">
        <v>323.4</v>
      </c>
      <c r="C20" s="20" t="s">
        <v>21</v>
      </c>
      <c r="D20" s="46">
        <v>19743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19743</v>
      </c>
      <c r="O20" s="47">
        <f t="shared" si="1"/>
        <v>0.621728861596599</v>
      </c>
      <c r="P20" s="9"/>
    </row>
    <row r="21" spans="1:16" ht="15">
      <c r="A21" s="12"/>
      <c r="B21" s="25">
        <v>323.7</v>
      </c>
      <c r="C21" s="20" t="s">
        <v>22</v>
      </c>
      <c r="D21" s="46">
        <v>612374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612374</v>
      </c>
      <c r="O21" s="47">
        <f t="shared" si="1"/>
        <v>19.284333175877816</v>
      </c>
      <c r="P21" s="9"/>
    </row>
    <row r="22" spans="1:16" ht="15">
      <c r="A22" s="12"/>
      <c r="B22" s="25">
        <v>324.12</v>
      </c>
      <c r="C22" s="20" t="s">
        <v>23</v>
      </c>
      <c r="D22" s="46">
        <v>502328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502328</v>
      </c>
      <c r="O22" s="47">
        <f t="shared" si="1"/>
        <v>15.818863171154149</v>
      </c>
      <c r="P22" s="9"/>
    </row>
    <row r="23" spans="1:16" ht="15">
      <c r="A23" s="12"/>
      <c r="B23" s="25">
        <v>324.21</v>
      </c>
      <c r="C23" s="20" t="s">
        <v>140</v>
      </c>
      <c r="D23" s="46">
        <v>0</v>
      </c>
      <c r="E23" s="46">
        <v>6528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6528</v>
      </c>
      <c r="O23" s="47">
        <f t="shared" si="1"/>
        <v>0.20557392536608407</v>
      </c>
      <c r="P23" s="9"/>
    </row>
    <row r="24" spans="1:16" ht="15">
      <c r="A24" s="12"/>
      <c r="B24" s="25">
        <v>324.22</v>
      </c>
      <c r="C24" s="20" t="s">
        <v>84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383147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383147</v>
      </c>
      <c r="O24" s="47">
        <f t="shared" si="1"/>
        <v>12.065721933553771</v>
      </c>
      <c r="P24" s="9"/>
    </row>
    <row r="25" spans="1:16" ht="15">
      <c r="A25" s="12"/>
      <c r="B25" s="25">
        <v>324.32</v>
      </c>
      <c r="C25" s="20" t="s">
        <v>135</v>
      </c>
      <c r="D25" s="46">
        <v>0</v>
      </c>
      <c r="E25" s="46">
        <v>78000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78000</v>
      </c>
      <c r="O25" s="47">
        <f t="shared" si="1"/>
        <v>2.4563060935285783</v>
      </c>
      <c r="P25" s="9"/>
    </row>
    <row r="26" spans="1:16" ht="15">
      <c r="A26" s="12"/>
      <c r="B26" s="25">
        <v>324.72</v>
      </c>
      <c r="C26" s="20" t="s">
        <v>24</v>
      </c>
      <c r="D26" s="46">
        <v>142020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142020</v>
      </c>
      <c r="O26" s="47">
        <f t="shared" si="1"/>
        <v>4.4723665564478035</v>
      </c>
      <c r="P26" s="9"/>
    </row>
    <row r="27" spans="1:16" ht="15">
      <c r="A27" s="12"/>
      <c r="B27" s="25">
        <v>325.2</v>
      </c>
      <c r="C27" s="20" t="s">
        <v>25</v>
      </c>
      <c r="D27" s="46">
        <v>6249500</v>
      </c>
      <c r="E27" s="46">
        <v>0</v>
      </c>
      <c r="F27" s="46">
        <v>0</v>
      </c>
      <c r="G27" s="46">
        <v>0</v>
      </c>
      <c r="H27" s="46">
        <v>0</v>
      </c>
      <c r="I27" s="46">
        <v>1968080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8217580</v>
      </c>
      <c r="O27" s="47">
        <f t="shared" si="1"/>
        <v>258.7806644622894</v>
      </c>
      <c r="P27" s="9"/>
    </row>
    <row r="28" spans="1:16" ht="15">
      <c r="A28" s="12"/>
      <c r="B28" s="25">
        <v>329</v>
      </c>
      <c r="C28" s="20" t="s">
        <v>26</v>
      </c>
      <c r="D28" s="46">
        <v>312874</v>
      </c>
      <c r="E28" s="46">
        <v>1023136</v>
      </c>
      <c r="F28" s="46">
        <v>0</v>
      </c>
      <c r="G28" s="46">
        <v>0</v>
      </c>
      <c r="H28" s="46">
        <v>0</v>
      </c>
      <c r="I28" s="46">
        <v>7729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1343739</v>
      </c>
      <c r="O28" s="47">
        <f t="shared" si="1"/>
        <v>42.315824279641</v>
      </c>
      <c r="P28" s="9"/>
    </row>
    <row r="29" spans="1:16" ht="15.75">
      <c r="A29" s="29" t="s">
        <v>28</v>
      </c>
      <c r="B29" s="30"/>
      <c r="C29" s="31"/>
      <c r="D29" s="32">
        <f aca="true" t="shared" si="5" ref="D29:M29">SUM(D30:D37)</f>
        <v>3453960</v>
      </c>
      <c r="E29" s="32">
        <f t="shared" si="5"/>
        <v>135492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3589452</v>
      </c>
      <c r="O29" s="45">
        <f t="shared" si="1"/>
        <v>113.03580538497874</v>
      </c>
      <c r="P29" s="10"/>
    </row>
    <row r="30" spans="1:16" ht="15">
      <c r="A30" s="12"/>
      <c r="B30" s="25">
        <v>335.12</v>
      </c>
      <c r="C30" s="20" t="s">
        <v>117</v>
      </c>
      <c r="D30" s="46">
        <v>906299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906299</v>
      </c>
      <c r="O30" s="47">
        <f t="shared" si="1"/>
        <v>28.540355849472522</v>
      </c>
      <c r="P30" s="9"/>
    </row>
    <row r="31" spans="1:16" ht="15">
      <c r="A31" s="12"/>
      <c r="B31" s="25">
        <v>335.14</v>
      </c>
      <c r="C31" s="20" t="s">
        <v>118</v>
      </c>
      <c r="D31" s="46">
        <v>2391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2391</v>
      </c>
      <c r="O31" s="47">
        <f t="shared" si="1"/>
        <v>0.07529522909777987</v>
      </c>
      <c r="P31" s="9"/>
    </row>
    <row r="32" spans="1:16" ht="15">
      <c r="A32" s="12"/>
      <c r="B32" s="25">
        <v>335.15</v>
      </c>
      <c r="C32" s="20" t="s">
        <v>119</v>
      </c>
      <c r="D32" s="46">
        <v>27416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27416</v>
      </c>
      <c r="O32" s="47">
        <f t="shared" si="1"/>
        <v>0.863360100771532</v>
      </c>
      <c r="P32" s="9"/>
    </row>
    <row r="33" spans="1:16" ht="15">
      <c r="A33" s="12"/>
      <c r="B33" s="25">
        <v>335.18</v>
      </c>
      <c r="C33" s="20" t="s">
        <v>120</v>
      </c>
      <c r="D33" s="46">
        <v>2205840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2205840</v>
      </c>
      <c r="O33" s="47">
        <f t="shared" si="1"/>
        <v>69.4643363249882</v>
      </c>
      <c r="P33" s="9"/>
    </row>
    <row r="34" spans="1:16" ht="15">
      <c r="A34" s="12"/>
      <c r="B34" s="25">
        <v>335.49</v>
      </c>
      <c r="C34" s="20" t="s">
        <v>37</v>
      </c>
      <c r="D34" s="46">
        <v>5570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5570</v>
      </c>
      <c r="O34" s="47">
        <f t="shared" si="1"/>
        <v>0.17540544796095103</v>
      </c>
      <c r="P34" s="9"/>
    </row>
    <row r="35" spans="1:16" ht="15">
      <c r="A35" s="12"/>
      <c r="B35" s="25">
        <v>335.9</v>
      </c>
      <c r="C35" s="20" t="s">
        <v>94</v>
      </c>
      <c r="D35" s="46">
        <v>275830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275830</v>
      </c>
      <c r="O35" s="47">
        <f t="shared" si="1"/>
        <v>8.686191150999843</v>
      </c>
      <c r="P35" s="9"/>
    </row>
    <row r="36" spans="1:16" ht="15">
      <c r="A36" s="12"/>
      <c r="B36" s="25">
        <v>337.3</v>
      </c>
      <c r="C36" s="20" t="s">
        <v>141</v>
      </c>
      <c r="D36" s="46">
        <v>0</v>
      </c>
      <c r="E36" s="46">
        <v>135492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135492</v>
      </c>
      <c r="O36" s="47">
        <f t="shared" si="1"/>
        <v>4.266792631081719</v>
      </c>
      <c r="P36" s="9"/>
    </row>
    <row r="37" spans="1:16" ht="15">
      <c r="A37" s="12"/>
      <c r="B37" s="25">
        <v>338</v>
      </c>
      <c r="C37" s="20" t="s">
        <v>40</v>
      </c>
      <c r="D37" s="46">
        <v>30614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30614</v>
      </c>
      <c r="O37" s="47">
        <f aca="true" t="shared" si="7" ref="O37:O66">(N37/O$68)</f>
        <v>0.9640686506062037</v>
      </c>
      <c r="P37" s="9"/>
    </row>
    <row r="38" spans="1:16" ht="15.75">
      <c r="A38" s="29" t="s">
        <v>45</v>
      </c>
      <c r="B38" s="30"/>
      <c r="C38" s="31"/>
      <c r="D38" s="32">
        <f aca="true" t="shared" si="8" ref="D38:M38">SUM(D39:D51)</f>
        <v>4393137</v>
      </c>
      <c r="E38" s="32">
        <f t="shared" si="8"/>
        <v>36170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13808538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18237845</v>
      </c>
      <c r="O38" s="45">
        <f t="shared" si="7"/>
        <v>574.3298693119194</v>
      </c>
      <c r="P38" s="10"/>
    </row>
    <row r="39" spans="1:16" ht="15">
      <c r="A39" s="12"/>
      <c r="B39" s="25">
        <v>341.9</v>
      </c>
      <c r="C39" s="20" t="s">
        <v>121</v>
      </c>
      <c r="D39" s="46">
        <v>143063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1">SUM(D39:M39)</f>
        <v>143063</v>
      </c>
      <c r="O39" s="47">
        <f t="shared" si="7"/>
        <v>4.505211777672807</v>
      </c>
      <c r="P39" s="9"/>
    </row>
    <row r="40" spans="1:16" ht="15">
      <c r="A40" s="12"/>
      <c r="B40" s="25">
        <v>342.2</v>
      </c>
      <c r="C40" s="20" t="s">
        <v>49</v>
      </c>
      <c r="D40" s="46">
        <v>40575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40575</v>
      </c>
      <c r="O40" s="47">
        <f t="shared" si="7"/>
        <v>1.2777515351913085</v>
      </c>
      <c r="P40" s="9"/>
    </row>
    <row r="41" spans="1:16" ht="15">
      <c r="A41" s="12"/>
      <c r="B41" s="25">
        <v>342.5</v>
      </c>
      <c r="C41" s="20" t="s">
        <v>96</v>
      </c>
      <c r="D41" s="46">
        <v>405384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405384</v>
      </c>
      <c r="O41" s="47">
        <f t="shared" si="7"/>
        <v>12.765989607935758</v>
      </c>
      <c r="P41" s="9"/>
    </row>
    <row r="42" spans="1:16" ht="15">
      <c r="A42" s="12"/>
      <c r="B42" s="25">
        <v>342.6</v>
      </c>
      <c r="C42" s="20" t="s">
        <v>50</v>
      </c>
      <c r="D42" s="46">
        <v>1042925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1042925</v>
      </c>
      <c r="O42" s="47">
        <f t="shared" si="7"/>
        <v>32.8428593922217</v>
      </c>
      <c r="P42" s="9"/>
    </row>
    <row r="43" spans="1:16" ht="15">
      <c r="A43" s="12"/>
      <c r="B43" s="25">
        <v>342.9</v>
      </c>
      <c r="C43" s="20" t="s">
        <v>85</v>
      </c>
      <c r="D43" s="46">
        <v>18576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18576</v>
      </c>
      <c r="O43" s="47">
        <f t="shared" si="7"/>
        <v>0.5849787435049598</v>
      </c>
      <c r="P43" s="9"/>
    </row>
    <row r="44" spans="1:16" ht="15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5763790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5763790</v>
      </c>
      <c r="O44" s="47">
        <f t="shared" si="7"/>
        <v>181.50810895921902</v>
      </c>
      <c r="P44" s="9"/>
    </row>
    <row r="45" spans="1:16" ht="15">
      <c r="A45" s="12"/>
      <c r="B45" s="25">
        <v>343.4</v>
      </c>
      <c r="C45" s="20" t="s">
        <v>86</v>
      </c>
      <c r="D45" s="46">
        <v>2499069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2499069</v>
      </c>
      <c r="O45" s="47">
        <f t="shared" si="7"/>
        <v>78.69844119036372</v>
      </c>
      <c r="P45" s="9"/>
    </row>
    <row r="46" spans="1:16" ht="15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6755689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6755689</v>
      </c>
      <c r="O46" s="47">
        <f t="shared" si="7"/>
        <v>212.74410329082033</v>
      </c>
      <c r="P46" s="9"/>
    </row>
    <row r="47" spans="1:16" ht="15">
      <c r="A47" s="12"/>
      <c r="B47" s="25">
        <v>343.8</v>
      </c>
      <c r="C47" s="20" t="s">
        <v>53</v>
      </c>
      <c r="D47" s="46">
        <v>50770</v>
      </c>
      <c r="E47" s="46">
        <v>36170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86940</v>
      </c>
      <c r="O47" s="47">
        <f t="shared" si="7"/>
        <v>2.737836561171469</v>
      </c>
      <c r="P47" s="9"/>
    </row>
    <row r="48" spans="1:16" ht="15">
      <c r="A48" s="12"/>
      <c r="B48" s="25">
        <v>343.9</v>
      </c>
      <c r="C48" s="20" t="s">
        <v>54</v>
      </c>
      <c r="D48" s="46">
        <v>3224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3224</v>
      </c>
      <c r="O48" s="47">
        <f t="shared" si="7"/>
        <v>0.10152731853251457</v>
      </c>
      <c r="P48" s="9"/>
    </row>
    <row r="49" spans="1:16" ht="15">
      <c r="A49" s="12"/>
      <c r="B49" s="25">
        <v>344.5</v>
      </c>
      <c r="C49" s="20" t="s">
        <v>122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1289059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1289059</v>
      </c>
      <c r="O49" s="47">
        <f t="shared" si="7"/>
        <v>40.59389072586994</v>
      </c>
      <c r="P49" s="9"/>
    </row>
    <row r="50" spans="1:16" ht="15">
      <c r="A50" s="12"/>
      <c r="B50" s="25">
        <v>347.2</v>
      </c>
      <c r="C50" s="20" t="s">
        <v>56</v>
      </c>
      <c r="D50" s="46">
        <v>183842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183842</v>
      </c>
      <c r="O50" s="47">
        <f t="shared" si="7"/>
        <v>5.789387498031806</v>
      </c>
      <c r="P50" s="9"/>
    </row>
    <row r="51" spans="1:16" ht="15">
      <c r="A51" s="12"/>
      <c r="B51" s="25">
        <v>347.4</v>
      </c>
      <c r="C51" s="20" t="s">
        <v>88</v>
      </c>
      <c r="D51" s="46">
        <v>5709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5709</v>
      </c>
      <c r="O51" s="47">
        <f t="shared" si="7"/>
        <v>0.179782711384034</v>
      </c>
      <c r="P51" s="9"/>
    </row>
    <row r="52" spans="1:16" ht="15.75">
      <c r="A52" s="29" t="s">
        <v>46</v>
      </c>
      <c r="B52" s="30"/>
      <c r="C52" s="31"/>
      <c r="D52" s="32">
        <f aca="true" t="shared" si="10" ref="D52:M52">SUM(D53:D54)</f>
        <v>382418</v>
      </c>
      <c r="E52" s="32">
        <f t="shared" si="10"/>
        <v>4533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227552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614503</v>
      </c>
      <c r="O52" s="45">
        <f t="shared" si="7"/>
        <v>19.35137773578964</v>
      </c>
      <c r="P52" s="10"/>
    </row>
    <row r="53" spans="1:16" ht="15">
      <c r="A53" s="13"/>
      <c r="B53" s="39">
        <v>351.1</v>
      </c>
      <c r="C53" s="21" t="s">
        <v>59</v>
      </c>
      <c r="D53" s="46">
        <v>88083</v>
      </c>
      <c r="E53" s="46">
        <v>4533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92616</v>
      </c>
      <c r="O53" s="47">
        <f t="shared" si="7"/>
        <v>2.916580066131318</v>
      </c>
      <c r="P53" s="9"/>
    </row>
    <row r="54" spans="1:16" ht="15">
      <c r="A54" s="13"/>
      <c r="B54" s="39">
        <v>354</v>
      </c>
      <c r="C54" s="21" t="s">
        <v>60</v>
      </c>
      <c r="D54" s="46">
        <v>294335</v>
      </c>
      <c r="E54" s="46">
        <v>0</v>
      </c>
      <c r="F54" s="46">
        <v>0</v>
      </c>
      <c r="G54" s="46">
        <v>0</v>
      </c>
      <c r="H54" s="46">
        <v>0</v>
      </c>
      <c r="I54" s="46">
        <v>227552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521887</v>
      </c>
      <c r="O54" s="47">
        <f t="shared" si="7"/>
        <v>16.434797669658323</v>
      </c>
      <c r="P54" s="9"/>
    </row>
    <row r="55" spans="1:16" ht="15.75">
      <c r="A55" s="29" t="s">
        <v>4</v>
      </c>
      <c r="B55" s="30"/>
      <c r="C55" s="31"/>
      <c r="D55" s="32">
        <f aca="true" t="shared" si="11" ref="D55:M55">SUM(D56:D62)</f>
        <v>2797432</v>
      </c>
      <c r="E55" s="32">
        <f t="shared" si="11"/>
        <v>267425</v>
      </c>
      <c r="F55" s="32">
        <f t="shared" si="11"/>
        <v>409</v>
      </c>
      <c r="G55" s="32">
        <f t="shared" si="11"/>
        <v>0</v>
      </c>
      <c r="H55" s="32">
        <f t="shared" si="11"/>
        <v>0</v>
      </c>
      <c r="I55" s="32">
        <f t="shared" si="11"/>
        <v>2203490</v>
      </c>
      <c r="J55" s="32">
        <f t="shared" si="11"/>
        <v>0</v>
      </c>
      <c r="K55" s="32">
        <f t="shared" si="11"/>
        <v>16793966</v>
      </c>
      <c r="L55" s="32">
        <f t="shared" si="11"/>
        <v>488896</v>
      </c>
      <c r="M55" s="32">
        <f t="shared" si="11"/>
        <v>0</v>
      </c>
      <c r="N55" s="32">
        <f>SUM(D55:M55)</f>
        <v>22551618</v>
      </c>
      <c r="O55" s="45">
        <f t="shared" si="7"/>
        <v>710.1753424657534</v>
      </c>
      <c r="P55" s="10"/>
    </row>
    <row r="56" spans="1:16" ht="15">
      <c r="A56" s="12"/>
      <c r="B56" s="25">
        <v>361.1</v>
      </c>
      <c r="C56" s="20" t="s">
        <v>61</v>
      </c>
      <c r="D56" s="46">
        <v>659470</v>
      </c>
      <c r="E56" s="46">
        <v>69489</v>
      </c>
      <c r="F56" s="46">
        <v>409</v>
      </c>
      <c r="G56" s="46">
        <v>0</v>
      </c>
      <c r="H56" s="46">
        <v>0</v>
      </c>
      <c r="I56" s="46">
        <v>348390</v>
      </c>
      <c r="J56" s="46">
        <v>0</v>
      </c>
      <c r="K56" s="46">
        <v>1793970</v>
      </c>
      <c r="L56" s="46">
        <v>781405</v>
      </c>
      <c r="M56" s="46">
        <v>0</v>
      </c>
      <c r="N56" s="46">
        <f>SUM(D56:M56)</f>
        <v>3653133</v>
      </c>
      <c r="O56" s="47">
        <f t="shared" si="7"/>
        <v>115.04119036372225</v>
      </c>
      <c r="P56" s="9"/>
    </row>
    <row r="57" spans="1:16" ht="15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4903777</v>
      </c>
      <c r="L57" s="46">
        <v>-292509</v>
      </c>
      <c r="M57" s="46">
        <v>0</v>
      </c>
      <c r="N57" s="46">
        <f aca="true" t="shared" si="12" ref="N57:N62">SUM(D57:M57)</f>
        <v>4611268</v>
      </c>
      <c r="O57" s="47">
        <f t="shared" si="7"/>
        <v>145.21391906786332</v>
      </c>
      <c r="P57" s="9"/>
    </row>
    <row r="58" spans="1:16" ht="15">
      <c r="A58" s="12"/>
      <c r="B58" s="25">
        <v>362</v>
      </c>
      <c r="C58" s="20" t="s">
        <v>63</v>
      </c>
      <c r="D58" s="46">
        <v>881589</v>
      </c>
      <c r="E58" s="46">
        <v>0</v>
      </c>
      <c r="F58" s="46">
        <v>0</v>
      </c>
      <c r="G58" s="46">
        <v>0</v>
      </c>
      <c r="H58" s="46">
        <v>0</v>
      </c>
      <c r="I58" s="46">
        <v>983120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1864709</v>
      </c>
      <c r="O58" s="47">
        <f t="shared" si="7"/>
        <v>58.72174460714848</v>
      </c>
      <c r="P58" s="9"/>
    </row>
    <row r="59" spans="1:16" ht="15">
      <c r="A59" s="12"/>
      <c r="B59" s="25">
        <v>364</v>
      </c>
      <c r="C59" s="20" t="s">
        <v>124</v>
      </c>
      <c r="D59" s="46">
        <v>73170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73170</v>
      </c>
      <c r="O59" s="47">
        <f t="shared" si="7"/>
        <v>2.3042040623523854</v>
      </c>
      <c r="P59" s="9"/>
    </row>
    <row r="60" spans="1:16" ht="15">
      <c r="A60" s="12"/>
      <c r="B60" s="25">
        <v>366</v>
      </c>
      <c r="C60" s="20" t="s">
        <v>65</v>
      </c>
      <c r="D60" s="46">
        <v>0</v>
      </c>
      <c r="E60" s="46">
        <v>350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350</v>
      </c>
      <c r="O60" s="47">
        <f t="shared" si="7"/>
        <v>0.011021886317115415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10073455</v>
      </c>
      <c r="L61" s="46">
        <v>0</v>
      </c>
      <c r="M61" s="46">
        <v>0</v>
      </c>
      <c r="N61" s="46">
        <f t="shared" si="12"/>
        <v>10073455</v>
      </c>
      <c r="O61" s="47">
        <f t="shared" si="7"/>
        <v>317.22421665879386</v>
      </c>
      <c r="P61" s="9"/>
    </row>
    <row r="62" spans="1:16" ht="15">
      <c r="A62" s="12"/>
      <c r="B62" s="25">
        <v>369.9</v>
      </c>
      <c r="C62" s="20" t="s">
        <v>68</v>
      </c>
      <c r="D62" s="46">
        <v>1183203</v>
      </c>
      <c r="E62" s="46">
        <v>197586</v>
      </c>
      <c r="F62" s="46">
        <v>0</v>
      </c>
      <c r="G62" s="46">
        <v>0</v>
      </c>
      <c r="H62" s="46">
        <v>0</v>
      </c>
      <c r="I62" s="46">
        <v>871980</v>
      </c>
      <c r="J62" s="46">
        <v>0</v>
      </c>
      <c r="K62" s="46">
        <v>22764</v>
      </c>
      <c r="L62" s="46">
        <v>0</v>
      </c>
      <c r="M62" s="46">
        <v>0</v>
      </c>
      <c r="N62" s="46">
        <f t="shared" si="12"/>
        <v>2275533</v>
      </c>
      <c r="O62" s="47">
        <f t="shared" si="7"/>
        <v>71.65904581955597</v>
      </c>
      <c r="P62" s="9"/>
    </row>
    <row r="63" spans="1:16" ht="15.75">
      <c r="A63" s="29" t="s">
        <v>47</v>
      </c>
      <c r="B63" s="30"/>
      <c r="C63" s="31"/>
      <c r="D63" s="32">
        <f aca="true" t="shared" si="13" ref="D63:M63">SUM(D64:D65)</f>
        <v>7614243</v>
      </c>
      <c r="E63" s="32">
        <f t="shared" si="13"/>
        <v>1419331</v>
      </c>
      <c r="F63" s="32">
        <f t="shared" si="13"/>
        <v>1085395</v>
      </c>
      <c r="G63" s="32">
        <f t="shared" si="13"/>
        <v>1133100</v>
      </c>
      <c r="H63" s="32">
        <f t="shared" si="13"/>
        <v>0</v>
      </c>
      <c r="I63" s="32">
        <f t="shared" si="13"/>
        <v>272414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11524483</v>
      </c>
      <c r="O63" s="45">
        <f t="shared" si="7"/>
        <v>362.91868997008345</v>
      </c>
      <c r="P63" s="9"/>
    </row>
    <row r="64" spans="1:16" ht="15">
      <c r="A64" s="12"/>
      <c r="B64" s="25">
        <v>381</v>
      </c>
      <c r="C64" s="20" t="s">
        <v>69</v>
      </c>
      <c r="D64" s="46">
        <v>7614243</v>
      </c>
      <c r="E64" s="46">
        <v>1419331</v>
      </c>
      <c r="F64" s="46">
        <v>1085395</v>
      </c>
      <c r="G64" s="46">
        <v>1133100</v>
      </c>
      <c r="H64" s="46">
        <v>0</v>
      </c>
      <c r="I64" s="46">
        <v>38900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11290969</v>
      </c>
      <c r="O64" s="47">
        <f t="shared" si="7"/>
        <v>355.56507636592664</v>
      </c>
      <c r="P64" s="9"/>
    </row>
    <row r="65" spans="1:16" ht="15.75" thickBot="1">
      <c r="A65" s="12"/>
      <c r="B65" s="25">
        <v>389.1</v>
      </c>
      <c r="C65" s="20" t="s">
        <v>142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233514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233514</v>
      </c>
      <c r="O65" s="47">
        <f t="shared" si="7"/>
        <v>7.353613604156826</v>
      </c>
      <c r="P65" s="9"/>
    </row>
    <row r="66" spans="1:119" ht="16.5" thickBot="1">
      <c r="A66" s="14" t="s">
        <v>57</v>
      </c>
      <c r="B66" s="23"/>
      <c r="C66" s="22"/>
      <c r="D66" s="15">
        <f aca="true" t="shared" si="14" ref="D66:M66">SUM(D5,D17,D29,D38,D52,D55,D63)</f>
        <v>58286956</v>
      </c>
      <c r="E66" s="15">
        <f t="shared" si="14"/>
        <v>6076133</v>
      </c>
      <c r="F66" s="15">
        <f t="shared" si="14"/>
        <v>1085804</v>
      </c>
      <c r="G66" s="15">
        <f t="shared" si="14"/>
        <v>1133100</v>
      </c>
      <c r="H66" s="15">
        <f t="shared" si="14"/>
        <v>0</v>
      </c>
      <c r="I66" s="15">
        <f t="shared" si="14"/>
        <v>18870950</v>
      </c>
      <c r="J66" s="15">
        <f t="shared" si="14"/>
        <v>0</v>
      </c>
      <c r="K66" s="15">
        <f t="shared" si="14"/>
        <v>16793966</v>
      </c>
      <c r="L66" s="15">
        <f t="shared" si="14"/>
        <v>488896</v>
      </c>
      <c r="M66" s="15">
        <f t="shared" si="14"/>
        <v>0</v>
      </c>
      <c r="N66" s="15">
        <f>SUM(D66:M66)</f>
        <v>102735805</v>
      </c>
      <c r="O66" s="38">
        <f t="shared" si="7"/>
        <v>3235.2638954495355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143</v>
      </c>
      <c r="M68" s="48"/>
      <c r="N68" s="48"/>
      <c r="O68" s="43">
        <v>31755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26202034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26202034</v>
      </c>
      <c r="O5" s="33">
        <f aca="true" t="shared" si="1" ref="O5:O36">(N5/O$67)</f>
        <v>832.5241953420392</v>
      </c>
      <c r="P5" s="6"/>
    </row>
    <row r="6" spans="1:16" ht="15">
      <c r="A6" s="12"/>
      <c r="B6" s="25">
        <v>311</v>
      </c>
      <c r="C6" s="20" t="s">
        <v>3</v>
      </c>
      <c r="D6" s="46">
        <v>19429124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19429124</v>
      </c>
      <c r="O6" s="47">
        <f t="shared" si="1"/>
        <v>617.3267244940107</v>
      </c>
      <c r="P6" s="9"/>
    </row>
    <row r="7" spans="1:16" ht="15">
      <c r="A7" s="12"/>
      <c r="B7" s="25">
        <v>312.41</v>
      </c>
      <c r="C7" s="20" t="s">
        <v>12</v>
      </c>
      <c r="D7" s="46">
        <v>329342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329342</v>
      </c>
      <c r="O7" s="47">
        <f t="shared" si="1"/>
        <v>10.464270962412227</v>
      </c>
      <c r="P7" s="9"/>
    </row>
    <row r="8" spans="1:16" ht="15">
      <c r="A8" s="12"/>
      <c r="B8" s="25">
        <v>312.42</v>
      </c>
      <c r="C8" s="20" t="s">
        <v>11</v>
      </c>
      <c r="D8" s="46">
        <v>317021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317021</v>
      </c>
      <c r="O8" s="47">
        <f t="shared" si="1"/>
        <v>10.072792552346456</v>
      </c>
      <c r="P8" s="9"/>
    </row>
    <row r="9" spans="1:16" ht="15">
      <c r="A9" s="12"/>
      <c r="B9" s="25">
        <v>312.51</v>
      </c>
      <c r="C9" s="20" t="s">
        <v>78</v>
      </c>
      <c r="D9" s="46">
        <v>204747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204747</v>
      </c>
      <c r="O9" s="47">
        <f t="shared" si="1"/>
        <v>6.505480888380516</v>
      </c>
      <c r="P9" s="9"/>
    </row>
    <row r="10" spans="1:16" ht="15">
      <c r="A10" s="12"/>
      <c r="B10" s="25">
        <v>312.52</v>
      </c>
      <c r="C10" s="20" t="s">
        <v>114</v>
      </c>
      <c r="D10" s="46">
        <v>244133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244133</v>
      </c>
      <c r="O10" s="47">
        <f t="shared" si="1"/>
        <v>7.756902742032853</v>
      </c>
      <c r="P10" s="9"/>
    </row>
    <row r="11" spans="1:16" ht="15">
      <c r="A11" s="12"/>
      <c r="B11" s="25">
        <v>314.1</v>
      </c>
      <c r="C11" s="20" t="s">
        <v>13</v>
      </c>
      <c r="D11" s="46">
        <v>2901406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2901406</v>
      </c>
      <c r="O11" s="47">
        <f t="shared" si="1"/>
        <v>92.18714453658691</v>
      </c>
      <c r="P11" s="9"/>
    </row>
    <row r="12" spans="1:16" ht="15">
      <c r="A12" s="12"/>
      <c r="B12" s="25">
        <v>314.3</v>
      </c>
      <c r="C12" s="20" t="s">
        <v>14</v>
      </c>
      <c r="D12" s="46">
        <v>887890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887890</v>
      </c>
      <c r="O12" s="47">
        <f t="shared" si="1"/>
        <v>28.211165125663268</v>
      </c>
      <c r="P12" s="9"/>
    </row>
    <row r="13" spans="1:16" ht="15">
      <c r="A13" s="12"/>
      <c r="B13" s="25">
        <v>314.4</v>
      </c>
      <c r="C13" s="20" t="s">
        <v>83</v>
      </c>
      <c r="D13" s="46">
        <v>21656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21656</v>
      </c>
      <c r="O13" s="47">
        <f t="shared" si="1"/>
        <v>0.6880818479331491</v>
      </c>
      <c r="P13" s="9"/>
    </row>
    <row r="14" spans="1:16" ht="15">
      <c r="A14" s="12"/>
      <c r="B14" s="25">
        <v>314.8</v>
      </c>
      <c r="C14" s="20" t="s">
        <v>16</v>
      </c>
      <c r="D14" s="46">
        <v>23237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23237</v>
      </c>
      <c r="O14" s="47">
        <f t="shared" si="1"/>
        <v>0.738315381438058</v>
      </c>
      <c r="P14" s="9"/>
    </row>
    <row r="15" spans="1:16" ht="15">
      <c r="A15" s="12"/>
      <c r="B15" s="25">
        <v>315</v>
      </c>
      <c r="C15" s="20" t="s">
        <v>115</v>
      </c>
      <c r="D15" s="46">
        <v>1162585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1162585</v>
      </c>
      <c r="O15" s="47">
        <f t="shared" si="1"/>
        <v>36.9391224223938</v>
      </c>
      <c r="P15" s="9"/>
    </row>
    <row r="16" spans="1:16" ht="15">
      <c r="A16" s="12"/>
      <c r="B16" s="25">
        <v>316</v>
      </c>
      <c r="C16" s="20" t="s">
        <v>116</v>
      </c>
      <c r="D16" s="46">
        <v>680893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680893</v>
      </c>
      <c r="O16" s="47">
        <f t="shared" si="1"/>
        <v>21.63419438884123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SUM(D18:D28)</f>
        <v>9799871</v>
      </c>
      <c r="E17" s="32">
        <f t="shared" si="3"/>
        <v>3372962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2316572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15489405</v>
      </c>
      <c r="O17" s="45">
        <f t="shared" si="1"/>
        <v>492.14898484415215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2777597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2777597</v>
      </c>
      <c r="O18" s="47">
        <f t="shared" si="1"/>
        <v>88.25332824961077</v>
      </c>
      <c r="P18" s="9"/>
    </row>
    <row r="19" spans="1:16" ht="15">
      <c r="A19" s="12"/>
      <c r="B19" s="25">
        <v>323.1</v>
      </c>
      <c r="C19" s="20" t="s">
        <v>20</v>
      </c>
      <c r="D19" s="46">
        <v>2144665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7">SUM(D19:M19)</f>
        <v>2144665</v>
      </c>
      <c r="O19" s="47">
        <f t="shared" si="1"/>
        <v>68.14301147014902</v>
      </c>
      <c r="P19" s="9"/>
    </row>
    <row r="20" spans="1:16" ht="15">
      <c r="A20" s="12"/>
      <c r="B20" s="25">
        <v>323.4</v>
      </c>
      <c r="C20" s="20" t="s">
        <v>21</v>
      </c>
      <c r="D20" s="46">
        <v>17607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17607</v>
      </c>
      <c r="O20" s="47">
        <f t="shared" si="1"/>
        <v>0.5594318940043848</v>
      </c>
      <c r="P20" s="9"/>
    </row>
    <row r="21" spans="1:16" ht="15">
      <c r="A21" s="12"/>
      <c r="B21" s="25">
        <v>323.7</v>
      </c>
      <c r="C21" s="20" t="s">
        <v>22</v>
      </c>
      <c r="D21" s="46">
        <v>510983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510983</v>
      </c>
      <c r="O21" s="47">
        <f t="shared" si="1"/>
        <v>16.23559876719728</v>
      </c>
      <c r="P21" s="9"/>
    </row>
    <row r="22" spans="1:16" ht="15">
      <c r="A22" s="12"/>
      <c r="B22" s="25">
        <v>324.12</v>
      </c>
      <c r="C22" s="20" t="s">
        <v>23</v>
      </c>
      <c r="D22" s="46">
        <v>192463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192463</v>
      </c>
      <c r="O22" s="47">
        <f t="shared" si="1"/>
        <v>6.115178089155784</v>
      </c>
      <c r="P22" s="9"/>
    </row>
    <row r="23" spans="1:16" ht="15">
      <c r="A23" s="12"/>
      <c r="B23" s="25">
        <v>324.22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287537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287537</v>
      </c>
      <c r="O23" s="47">
        <f t="shared" si="1"/>
        <v>9.135989578368761</v>
      </c>
      <c r="P23" s="9"/>
    </row>
    <row r="24" spans="1:16" ht="15">
      <c r="A24" s="12"/>
      <c r="B24" s="25">
        <v>324.31</v>
      </c>
      <c r="C24" s="20" t="s">
        <v>131</v>
      </c>
      <c r="D24" s="46">
        <v>0</v>
      </c>
      <c r="E24" s="46">
        <v>44326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44326</v>
      </c>
      <c r="O24" s="47">
        <f t="shared" si="1"/>
        <v>1.4083817875639437</v>
      </c>
      <c r="P24" s="9"/>
    </row>
    <row r="25" spans="1:16" ht="15">
      <c r="A25" s="12"/>
      <c r="B25" s="25">
        <v>324.32</v>
      </c>
      <c r="C25" s="20" t="s">
        <v>135</v>
      </c>
      <c r="D25" s="46">
        <v>0</v>
      </c>
      <c r="E25" s="46">
        <v>13000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13000</v>
      </c>
      <c r="O25" s="47">
        <f t="shared" si="1"/>
        <v>0.41305245766212306</v>
      </c>
      <c r="P25" s="9"/>
    </row>
    <row r="26" spans="1:16" ht="15">
      <c r="A26" s="12"/>
      <c r="B26" s="25">
        <v>324.72</v>
      </c>
      <c r="C26" s="20" t="s">
        <v>24</v>
      </c>
      <c r="D26" s="46">
        <v>54414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54414</v>
      </c>
      <c r="O26" s="47">
        <f t="shared" si="1"/>
        <v>1.7289104947097511</v>
      </c>
      <c r="P26" s="9"/>
    </row>
    <row r="27" spans="1:16" ht="15">
      <c r="A27" s="12"/>
      <c r="B27" s="25">
        <v>325.2</v>
      </c>
      <c r="C27" s="20" t="s">
        <v>25</v>
      </c>
      <c r="D27" s="46">
        <v>6356104</v>
      </c>
      <c r="E27" s="46">
        <v>0</v>
      </c>
      <c r="F27" s="46">
        <v>0</v>
      </c>
      <c r="G27" s="46">
        <v>0</v>
      </c>
      <c r="H27" s="46">
        <v>0</v>
      </c>
      <c r="I27" s="46">
        <v>1993884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8349988</v>
      </c>
      <c r="O27" s="47">
        <f t="shared" si="1"/>
        <v>265.30638960378735</v>
      </c>
      <c r="P27" s="9"/>
    </row>
    <row r="28" spans="1:16" ht="15">
      <c r="A28" s="12"/>
      <c r="B28" s="25">
        <v>329</v>
      </c>
      <c r="C28" s="20" t="s">
        <v>26</v>
      </c>
      <c r="D28" s="46">
        <v>523635</v>
      </c>
      <c r="E28" s="46">
        <v>538039</v>
      </c>
      <c r="F28" s="46">
        <v>0</v>
      </c>
      <c r="G28" s="46">
        <v>0</v>
      </c>
      <c r="H28" s="46">
        <v>0</v>
      </c>
      <c r="I28" s="46">
        <v>35151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1096825</v>
      </c>
      <c r="O28" s="47">
        <f t="shared" si="1"/>
        <v>34.849712451942935</v>
      </c>
      <c r="P28" s="9"/>
    </row>
    <row r="29" spans="1:16" ht="15.75">
      <c r="A29" s="29" t="s">
        <v>28</v>
      </c>
      <c r="B29" s="30"/>
      <c r="C29" s="31"/>
      <c r="D29" s="32">
        <f aca="true" t="shared" si="5" ref="D29:M29">SUM(D30:D37)</f>
        <v>3309613</v>
      </c>
      <c r="E29" s="32">
        <f t="shared" si="5"/>
        <v>175491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3485104</v>
      </c>
      <c r="O29" s="45">
        <f t="shared" si="1"/>
        <v>110.7331363390843</v>
      </c>
      <c r="P29" s="10"/>
    </row>
    <row r="30" spans="1:16" ht="15">
      <c r="A30" s="12"/>
      <c r="B30" s="25">
        <v>335.12</v>
      </c>
      <c r="C30" s="20" t="s">
        <v>117</v>
      </c>
      <c r="D30" s="46">
        <v>951899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951899</v>
      </c>
      <c r="O30" s="47">
        <f t="shared" si="1"/>
        <v>30.24494010739364</v>
      </c>
      <c r="P30" s="9"/>
    </row>
    <row r="31" spans="1:16" ht="15">
      <c r="A31" s="12"/>
      <c r="B31" s="25">
        <v>335.14</v>
      </c>
      <c r="C31" s="20" t="s">
        <v>118</v>
      </c>
      <c r="D31" s="46">
        <v>3175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3175</v>
      </c>
      <c r="O31" s="47">
        <f t="shared" si="1"/>
        <v>0.10088011946748006</v>
      </c>
      <c r="P31" s="9"/>
    </row>
    <row r="32" spans="1:16" ht="15">
      <c r="A32" s="12"/>
      <c r="B32" s="25">
        <v>335.15</v>
      </c>
      <c r="C32" s="20" t="s">
        <v>119</v>
      </c>
      <c r="D32" s="46">
        <v>13774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13774</v>
      </c>
      <c r="O32" s="47">
        <f t="shared" si="1"/>
        <v>0.4376449655260064</v>
      </c>
      <c r="P32" s="9"/>
    </row>
    <row r="33" spans="1:16" ht="15">
      <c r="A33" s="12"/>
      <c r="B33" s="25">
        <v>335.18</v>
      </c>
      <c r="C33" s="20" t="s">
        <v>120</v>
      </c>
      <c r="D33" s="46">
        <v>2041599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2041599</v>
      </c>
      <c r="O33" s="47">
        <f t="shared" si="1"/>
        <v>64.86826803927175</v>
      </c>
      <c r="P33" s="9"/>
    </row>
    <row r="34" spans="1:16" ht="15">
      <c r="A34" s="12"/>
      <c r="B34" s="25">
        <v>335.49</v>
      </c>
      <c r="C34" s="20" t="s">
        <v>37</v>
      </c>
      <c r="D34" s="46">
        <v>6656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6656</v>
      </c>
      <c r="O34" s="47">
        <f t="shared" si="1"/>
        <v>0.21148285832300703</v>
      </c>
      <c r="P34" s="9"/>
    </row>
    <row r="35" spans="1:16" ht="15">
      <c r="A35" s="12"/>
      <c r="B35" s="25">
        <v>335.9</v>
      </c>
      <c r="C35" s="20" t="s">
        <v>94</v>
      </c>
      <c r="D35" s="46">
        <v>261395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261395</v>
      </c>
      <c r="O35" s="47">
        <f t="shared" si="1"/>
        <v>8.305372859276204</v>
      </c>
      <c r="P35" s="9"/>
    </row>
    <row r="36" spans="1:16" ht="15">
      <c r="A36" s="12"/>
      <c r="B36" s="25">
        <v>337.9</v>
      </c>
      <c r="C36" s="20" t="s">
        <v>39</v>
      </c>
      <c r="D36" s="46">
        <v>0</v>
      </c>
      <c r="E36" s="46">
        <v>175491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175491</v>
      </c>
      <c r="O36" s="47">
        <f t="shared" si="1"/>
        <v>5.575922219044895</v>
      </c>
      <c r="P36" s="9"/>
    </row>
    <row r="37" spans="1:16" ht="15">
      <c r="A37" s="12"/>
      <c r="B37" s="25">
        <v>338</v>
      </c>
      <c r="C37" s="20" t="s">
        <v>40</v>
      </c>
      <c r="D37" s="46">
        <v>31115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31115</v>
      </c>
      <c r="O37" s="47">
        <f aca="true" t="shared" si="7" ref="O37:O65">(N37/O$67)</f>
        <v>0.9886251707813046</v>
      </c>
      <c r="P37" s="9"/>
    </row>
    <row r="38" spans="1:16" ht="15.75">
      <c r="A38" s="29" t="s">
        <v>45</v>
      </c>
      <c r="B38" s="30"/>
      <c r="C38" s="31"/>
      <c r="D38" s="32">
        <f aca="true" t="shared" si="8" ref="D38:M38">SUM(D39:D51)</f>
        <v>4123317</v>
      </c>
      <c r="E38" s="32">
        <f t="shared" si="8"/>
        <v>39150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13547837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17710304</v>
      </c>
      <c r="O38" s="45">
        <f t="shared" si="7"/>
        <v>562.7141994725638</v>
      </c>
      <c r="P38" s="10"/>
    </row>
    <row r="39" spans="1:16" ht="15">
      <c r="A39" s="12"/>
      <c r="B39" s="25">
        <v>341.9</v>
      </c>
      <c r="C39" s="20" t="s">
        <v>121</v>
      </c>
      <c r="D39" s="46">
        <v>125049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1">SUM(D39:M39)</f>
        <v>125049</v>
      </c>
      <c r="O39" s="47">
        <f t="shared" si="7"/>
        <v>3.97321513678391</v>
      </c>
      <c r="P39" s="9"/>
    </row>
    <row r="40" spans="1:16" ht="15">
      <c r="A40" s="12"/>
      <c r="B40" s="25">
        <v>342.2</v>
      </c>
      <c r="C40" s="20" t="s">
        <v>49</v>
      </c>
      <c r="D40" s="46">
        <v>32100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32100</v>
      </c>
      <c r="O40" s="47">
        <f t="shared" si="7"/>
        <v>1.019921837765704</v>
      </c>
      <c r="P40" s="9"/>
    </row>
    <row r="41" spans="1:16" ht="15">
      <c r="A41" s="12"/>
      <c r="B41" s="25">
        <v>342.5</v>
      </c>
      <c r="C41" s="20" t="s">
        <v>96</v>
      </c>
      <c r="D41" s="46">
        <v>343107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343107</v>
      </c>
      <c r="O41" s="47">
        <f t="shared" si="7"/>
        <v>10.901629968544468</v>
      </c>
      <c r="P41" s="9"/>
    </row>
    <row r="42" spans="1:16" ht="15">
      <c r="A42" s="12"/>
      <c r="B42" s="25">
        <v>342.6</v>
      </c>
      <c r="C42" s="20" t="s">
        <v>50</v>
      </c>
      <c r="D42" s="46">
        <v>908204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908204</v>
      </c>
      <c r="O42" s="47">
        <f t="shared" si="7"/>
        <v>28.856607250659295</v>
      </c>
      <c r="P42" s="9"/>
    </row>
    <row r="43" spans="1:16" ht="15">
      <c r="A43" s="12"/>
      <c r="B43" s="25">
        <v>342.9</v>
      </c>
      <c r="C43" s="20" t="s">
        <v>85</v>
      </c>
      <c r="D43" s="46">
        <v>26445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26445</v>
      </c>
      <c r="O43" s="47">
        <f t="shared" si="7"/>
        <v>0.8402440186826804</v>
      </c>
      <c r="P43" s="9"/>
    </row>
    <row r="44" spans="1:16" ht="15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5560634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5560634</v>
      </c>
      <c r="O44" s="47">
        <f t="shared" si="7"/>
        <v>176.67950306612016</v>
      </c>
      <c r="P44" s="9"/>
    </row>
    <row r="45" spans="1:16" ht="15">
      <c r="A45" s="12"/>
      <c r="B45" s="25">
        <v>343.4</v>
      </c>
      <c r="C45" s="20" t="s">
        <v>86</v>
      </c>
      <c r="D45" s="46">
        <v>2465251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2465251</v>
      </c>
      <c r="O45" s="47">
        <f t="shared" si="7"/>
        <v>78.32907571569281</v>
      </c>
      <c r="P45" s="9"/>
    </row>
    <row r="46" spans="1:16" ht="15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6532540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6532540</v>
      </c>
      <c r="O46" s="47">
        <f t="shared" si="7"/>
        <v>207.5601309058558</v>
      </c>
      <c r="P46" s="9"/>
    </row>
    <row r="47" spans="1:16" ht="15">
      <c r="A47" s="12"/>
      <c r="B47" s="25">
        <v>343.8</v>
      </c>
      <c r="C47" s="20" t="s">
        <v>53</v>
      </c>
      <c r="D47" s="46">
        <v>52110</v>
      </c>
      <c r="E47" s="46">
        <v>39150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91260</v>
      </c>
      <c r="O47" s="47">
        <f t="shared" si="7"/>
        <v>2.899628252788104</v>
      </c>
      <c r="P47" s="9"/>
    </row>
    <row r="48" spans="1:16" ht="15">
      <c r="A48" s="12"/>
      <c r="B48" s="25">
        <v>343.9</v>
      </c>
      <c r="C48" s="20" t="s">
        <v>54</v>
      </c>
      <c r="D48" s="46">
        <v>4599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4599</v>
      </c>
      <c r="O48" s="47">
        <f t="shared" si="7"/>
        <v>0.14612525021446954</v>
      </c>
      <c r="P48" s="9"/>
    </row>
    <row r="49" spans="1:16" ht="15">
      <c r="A49" s="12"/>
      <c r="B49" s="25">
        <v>344.5</v>
      </c>
      <c r="C49" s="20" t="s">
        <v>122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1454663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1454663</v>
      </c>
      <c r="O49" s="47">
        <f t="shared" si="7"/>
        <v>46.21939440155054</v>
      </c>
      <c r="P49" s="9"/>
    </row>
    <row r="50" spans="1:16" ht="15">
      <c r="A50" s="12"/>
      <c r="B50" s="25">
        <v>347.2</v>
      </c>
      <c r="C50" s="20" t="s">
        <v>56</v>
      </c>
      <c r="D50" s="46">
        <v>162542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162542</v>
      </c>
      <c r="O50" s="47">
        <f t="shared" si="7"/>
        <v>5.164490197947447</v>
      </c>
      <c r="P50" s="9"/>
    </row>
    <row r="51" spans="1:16" ht="15">
      <c r="A51" s="12"/>
      <c r="B51" s="25">
        <v>347.4</v>
      </c>
      <c r="C51" s="20" t="s">
        <v>88</v>
      </c>
      <c r="D51" s="46">
        <v>3910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3910</v>
      </c>
      <c r="O51" s="47">
        <f t="shared" si="7"/>
        <v>0.12423346995837702</v>
      </c>
      <c r="P51" s="9"/>
    </row>
    <row r="52" spans="1:16" ht="15.75">
      <c r="A52" s="29" t="s">
        <v>46</v>
      </c>
      <c r="B52" s="30"/>
      <c r="C52" s="31"/>
      <c r="D52" s="32">
        <f aca="true" t="shared" si="10" ref="D52:M52">SUM(D53:D54)</f>
        <v>510095</v>
      </c>
      <c r="E52" s="32">
        <f t="shared" si="10"/>
        <v>28383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230301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768779</v>
      </c>
      <c r="O52" s="45">
        <f t="shared" si="7"/>
        <v>24.426619642233025</v>
      </c>
      <c r="P52" s="10"/>
    </row>
    <row r="53" spans="1:16" ht="15">
      <c r="A53" s="13"/>
      <c r="B53" s="39">
        <v>351.1</v>
      </c>
      <c r="C53" s="21" t="s">
        <v>59</v>
      </c>
      <c r="D53" s="46">
        <v>65344</v>
      </c>
      <c r="E53" s="46">
        <v>28383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93727</v>
      </c>
      <c r="O53" s="47">
        <f t="shared" si="7"/>
        <v>2.9780128999459854</v>
      </c>
      <c r="P53" s="9"/>
    </row>
    <row r="54" spans="1:16" ht="15">
      <c r="A54" s="13"/>
      <c r="B54" s="39">
        <v>354</v>
      </c>
      <c r="C54" s="21" t="s">
        <v>60</v>
      </c>
      <c r="D54" s="46">
        <v>444751</v>
      </c>
      <c r="E54" s="46">
        <v>0</v>
      </c>
      <c r="F54" s="46">
        <v>0</v>
      </c>
      <c r="G54" s="46">
        <v>0</v>
      </c>
      <c r="H54" s="46">
        <v>0</v>
      </c>
      <c r="I54" s="46">
        <v>230301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675052</v>
      </c>
      <c r="O54" s="47">
        <f t="shared" si="7"/>
        <v>21.44860674228704</v>
      </c>
      <c r="P54" s="9"/>
    </row>
    <row r="55" spans="1:16" ht="15.75">
      <c r="A55" s="29" t="s">
        <v>4</v>
      </c>
      <c r="B55" s="30"/>
      <c r="C55" s="31"/>
      <c r="D55" s="32">
        <f aca="true" t="shared" si="11" ref="D55:M55">SUM(D56:D62)</f>
        <v>3252849</v>
      </c>
      <c r="E55" s="32">
        <f t="shared" si="11"/>
        <v>318586</v>
      </c>
      <c r="F55" s="32">
        <f t="shared" si="11"/>
        <v>225</v>
      </c>
      <c r="G55" s="32">
        <f t="shared" si="11"/>
        <v>0</v>
      </c>
      <c r="H55" s="32">
        <f t="shared" si="11"/>
        <v>0</v>
      </c>
      <c r="I55" s="32">
        <f t="shared" si="11"/>
        <v>1629854</v>
      </c>
      <c r="J55" s="32">
        <f t="shared" si="11"/>
        <v>0</v>
      </c>
      <c r="K55" s="32">
        <f t="shared" si="11"/>
        <v>17754746</v>
      </c>
      <c r="L55" s="32">
        <f t="shared" si="11"/>
        <v>890582</v>
      </c>
      <c r="M55" s="32">
        <f t="shared" si="11"/>
        <v>0</v>
      </c>
      <c r="N55" s="32">
        <f>SUM(D55:M55)</f>
        <v>23846842</v>
      </c>
      <c r="O55" s="45">
        <f t="shared" si="7"/>
        <v>757.69205350618</v>
      </c>
      <c r="P55" s="10"/>
    </row>
    <row r="56" spans="1:16" ht="15">
      <c r="A56" s="12"/>
      <c r="B56" s="25">
        <v>361.1</v>
      </c>
      <c r="C56" s="20" t="s">
        <v>61</v>
      </c>
      <c r="D56" s="46">
        <v>485250</v>
      </c>
      <c r="E56" s="46">
        <v>48732</v>
      </c>
      <c r="F56" s="46">
        <v>225</v>
      </c>
      <c r="G56" s="46">
        <v>0</v>
      </c>
      <c r="H56" s="46">
        <v>0</v>
      </c>
      <c r="I56" s="46">
        <v>161320</v>
      </c>
      <c r="J56" s="46">
        <v>0</v>
      </c>
      <c r="K56" s="46">
        <v>1484024</v>
      </c>
      <c r="L56" s="46">
        <v>0</v>
      </c>
      <c r="M56" s="46">
        <v>0</v>
      </c>
      <c r="N56" s="46">
        <f>SUM(D56:M56)</f>
        <v>2179551</v>
      </c>
      <c r="O56" s="47">
        <f t="shared" si="7"/>
        <v>69.2514536269183</v>
      </c>
      <c r="P56" s="9"/>
    </row>
    <row r="57" spans="1:16" ht="15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5984178</v>
      </c>
      <c r="L57" s="46">
        <v>890582</v>
      </c>
      <c r="M57" s="46">
        <v>0</v>
      </c>
      <c r="N57" s="46">
        <f aca="true" t="shared" si="12" ref="N57:N62">SUM(D57:M57)</f>
        <v>6874760</v>
      </c>
      <c r="O57" s="47">
        <f t="shared" si="7"/>
        <v>218.43357798748133</v>
      </c>
      <c r="P57" s="9"/>
    </row>
    <row r="58" spans="1:16" ht="15">
      <c r="A58" s="12"/>
      <c r="B58" s="25">
        <v>362</v>
      </c>
      <c r="C58" s="20" t="s">
        <v>63</v>
      </c>
      <c r="D58" s="46">
        <v>1250570</v>
      </c>
      <c r="E58" s="46">
        <v>0</v>
      </c>
      <c r="F58" s="46">
        <v>0</v>
      </c>
      <c r="G58" s="46">
        <v>0</v>
      </c>
      <c r="H58" s="46">
        <v>0</v>
      </c>
      <c r="I58" s="46">
        <v>902157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2152727</v>
      </c>
      <c r="O58" s="47">
        <f t="shared" si="7"/>
        <v>68.39916754043148</v>
      </c>
      <c r="P58" s="9"/>
    </row>
    <row r="59" spans="1:16" ht="15">
      <c r="A59" s="12"/>
      <c r="B59" s="25">
        <v>364</v>
      </c>
      <c r="C59" s="20" t="s">
        <v>124</v>
      </c>
      <c r="D59" s="46">
        <v>61700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61700</v>
      </c>
      <c r="O59" s="47">
        <f t="shared" si="7"/>
        <v>1.9604105105963843</v>
      </c>
      <c r="P59" s="9"/>
    </row>
    <row r="60" spans="1:16" ht="15">
      <c r="A60" s="12"/>
      <c r="B60" s="25">
        <v>366</v>
      </c>
      <c r="C60" s="20" t="s">
        <v>65</v>
      </c>
      <c r="D60" s="46">
        <v>357825</v>
      </c>
      <c r="E60" s="46">
        <v>2000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359825</v>
      </c>
      <c r="O60" s="47">
        <f t="shared" si="7"/>
        <v>11.432815429097957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10277339</v>
      </c>
      <c r="L61" s="46">
        <v>0</v>
      </c>
      <c r="M61" s="46">
        <v>0</v>
      </c>
      <c r="N61" s="46">
        <f t="shared" si="12"/>
        <v>10277339</v>
      </c>
      <c r="O61" s="47">
        <f t="shared" si="7"/>
        <v>326.5446255520605</v>
      </c>
      <c r="P61" s="9"/>
    </row>
    <row r="62" spans="1:16" ht="15">
      <c r="A62" s="12"/>
      <c r="B62" s="25">
        <v>369.9</v>
      </c>
      <c r="C62" s="20" t="s">
        <v>68</v>
      </c>
      <c r="D62" s="46">
        <v>1097504</v>
      </c>
      <c r="E62" s="46">
        <v>267854</v>
      </c>
      <c r="F62" s="46">
        <v>0</v>
      </c>
      <c r="G62" s="46">
        <v>0</v>
      </c>
      <c r="H62" s="46">
        <v>0</v>
      </c>
      <c r="I62" s="46">
        <v>566377</v>
      </c>
      <c r="J62" s="46">
        <v>0</v>
      </c>
      <c r="K62" s="46">
        <v>9205</v>
      </c>
      <c r="L62" s="46">
        <v>0</v>
      </c>
      <c r="M62" s="46">
        <v>0</v>
      </c>
      <c r="N62" s="46">
        <f t="shared" si="12"/>
        <v>1940940</v>
      </c>
      <c r="O62" s="47">
        <f t="shared" si="7"/>
        <v>61.670002859593936</v>
      </c>
      <c r="P62" s="9"/>
    </row>
    <row r="63" spans="1:16" ht="15.75">
      <c r="A63" s="29" t="s">
        <v>47</v>
      </c>
      <c r="B63" s="30"/>
      <c r="C63" s="31"/>
      <c r="D63" s="32">
        <f aca="true" t="shared" si="13" ref="D63:M63">SUM(D64:D64)</f>
        <v>4244826</v>
      </c>
      <c r="E63" s="32">
        <f t="shared" si="13"/>
        <v>1390284</v>
      </c>
      <c r="F63" s="32">
        <f t="shared" si="13"/>
        <v>1140709</v>
      </c>
      <c r="G63" s="32">
        <f t="shared" si="13"/>
        <v>475000</v>
      </c>
      <c r="H63" s="32">
        <f t="shared" si="13"/>
        <v>0</v>
      </c>
      <c r="I63" s="32">
        <f t="shared" si="13"/>
        <v>32871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7283690</v>
      </c>
      <c r="O63" s="45">
        <f t="shared" si="7"/>
        <v>231.42661964223302</v>
      </c>
      <c r="P63" s="9"/>
    </row>
    <row r="64" spans="1:16" ht="15.75" thickBot="1">
      <c r="A64" s="12"/>
      <c r="B64" s="25">
        <v>381</v>
      </c>
      <c r="C64" s="20" t="s">
        <v>69</v>
      </c>
      <c r="D64" s="46">
        <v>4244826</v>
      </c>
      <c r="E64" s="46">
        <v>1390284</v>
      </c>
      <c r="F64" s="46">
        <v>1140709</v>
      </c>
      <c r="G64" s="46">
        <v>475000</v>
      </c>
      <c r="H64" s="46">
        <v>0</v>
      </c>
      <c r="I64" s="46">
        <v>32871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7283690</v>
      </c>
      <c r="O64" s="47">
        <f t="shared" si="7"/>
        <v>231.42661964223302</v>
      </c>
      <c r="P64" s="9"/>
    </row>
    <row r="65" spans="1:119" ht="16.5" thickBot="1">
      <c r="A65" s="14" t="s">
        <v>57</v>
      </c>
      <c r="B65" s="23"/>
      <c r="C65" s="22"/>
      <c r="D65" s="15">
        <f aca="true" t="shared" si="14" ref="D65:M65">SUM(D5,D17,D29,D38,D52,D55,D63)</f>
        <v>51442605</v>
      </c>
      <c r="E65" s="15">
        <f t="shared" si="14"/>
        <v>5324856</v>
      </c>
      <c r="F65" s="15">
        <f t="shared" si="14"/>
        <v>1140934</v>
      </c>
      <c r="G65" s="15">
        <f t="shared" si="14"/>
        <v>475000</v>
      </c>
      <c r="H65" s="15">
        <f t="shared" si="14"/>
        <v>0</v>
      </c>
      <c r="I65" s="15">
        <f t="shared" si="14"/>
        <v>17757435</v>
      </c>
      <c r="J65" s="15">
        <f t="shared" si="14"/>
        <v>0</v>
      </c>
      <c r="K65" s="15">
        <f t="shared" si="14"/>
        <v>17754746</v>
      </c>
      <c r="L65" s="15">
        <f t="shared" si="14"/>
        <v>890582</v>
      </c>
      <c r="M65" s="15">
        <f t="shared" si="14"/>
        <v>0</v>
      </c>
      <c r="N65" s="15">
        <f>SUM(D65:M65)</f>
        <v>94786158</v>
      </c>
      <c r="O65" s="38">
        <f t="shared" si="7"/>
        <v>3011.6658087884853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138</v>
      </c>
      <c r="M67" s="48"/>
      <c r="N67" s="48"/>
      <c r="O67" s="43">
        <v>31473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92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24330944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24330944</v>
      </c>
      <c r="O5" s="33">
        <f aca="true" t="shared" si="1" ref="O5:O36">(N5/O$68)</f>
        <v>782.5215965008201</v>
      </c>
      <c r="P5" s="6"/>
    </row>
    <row r="6" spans="1:16" ht="15">
      <c r="A6" s="12"/>
      <c r="B6" s="25">
        <v>311</v>
      </c>
      <c r="C6" s="20" t="s">
        <v>3</v>
      </c>
      <c r="D6" s="46">
        <v>17835092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17835092</v>
      </c>
      <c r="O6" s="47">
        <f t="shared" si="1"/>
        <v>573.6047341845432</v>
      </c>
      <c r="P6" s="9"/>
    </row>
    <row r="7" spans="1:16" ht="15">
      <c r="A7" s="12"/>
      <c r="B7" s="25">
        <v>312.41</v>
      </c>
      <c r="C7" s="20" t="s">
        <v>12</v>
      </c>
      <c r="D7" s="46">
        <v>319968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319968</v>
      </c>
      <c r="O7" s="47">
        <f t="shared" si="1"/>
        <v>10.290676358022706</v>
      </c>
      <c r="P7" s="9"/>
    </row>
    <row r="8" spans="1:16" ht="15">
      <c r="A8" s="12"/>
      <c r="B8" s="25">
        <v>312.42</v>
      </c>
      <c r="C8" s="20" t="s">
        <v>11</v>
      </c>
      <c r="D8" s="46">
        <v>309125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309125</v>
      </c>
      <c r="O8" s="47">
        <f t="shared" si="1"/>
        <v>9.941948348502878</v>
      </c>
      <c r="P8" s="9"/>
    </row>
    <row r="9" spans="1:16" ht="15">
      <c r="A9" s="12"/>
      <c r="B9" s="25">
        <v>312.51</v>
      </c>
      <c r="C9" s="20" t="s">
        <v>78</v>
      </c>
      <c r="D9" s="46">
        <v>219789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219789</v>
      </c>
      <c r="O9" s="47">
        <f t="shared" si="1"/>
        <v>7.068761457562795</v>
      </c>
      <c r="P9" s="9"/>
    </row>
    <row r="10" spans="1:16" ht="15">
      <c r="A10" s="12"/>
      <c r="B10" s="25">
        <v>312.52</v>
      </c>
      <c r="C10" s="20" t="s">
        <v>114</v>
      </c>
      <c r="D10" s="46">
        <v>226991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226991</v>
      </c>
      <c r="O10" s="47">
        <f t="shared" si="1"/>
        <v>7.300389155115299</v>
      </c>
      <c r="P10" s="9"/>
    </row>
    <row r="11" spans="1:16" ht="15">
      <c r="A11" s="12"/>
      <c r="B11" s="25">
        <v>314.1</v>
      </c>
      <c r="C11" s="20" t="s">
        <v>13</v>
      </c>
      <c r="D11" s="46">
        <v>2824380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2824380</v>
      </c>
      <c r="O11" s="47">
        <f t="shared" si="1"/>
        <v>90.83652268999454</v>
      </c>
      <c r="P11" s="9"/>
    </row>
    <row r="12" spans="1:16" ht="15">
      <c r="A12" s="12"/>
      <c r="B12" s="25">
        <v>314.3</v>
      </c>
      <c r="C12" s="20" t="s">
        <v>14</v>
      </c>
      <c r="D12" s="46">
        <v>765775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765775</v>
      </c>
      <c r="O12" s="47">
        <f t="shared" si="1"/>
        <v>24.628533753577976</v>
      </c>
      <c r="P12" s="9"/>
    </row>
    <row r="13" spans="1:16" ht="15">
      <c r="A13" s="12"/>
      <c r="B13" s="25">
        <v>314.4</v>
      </c>
      <c r="C13" s="20" t="s">
        <v>83</v>
      </c>
      <c r="D13" s="46">
        <v>27213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27213</v>
      </c>
      <c r="O13" s="47">
        <f t="shared" si="1"/>
        <v>0.8752130704660213</v>
      </c>
      <c r="P13" s="9"/>
    </row>
    <row r="14" spans="1:16" ht="15">
      <c r="A14" s="12"/>
      <c r="B14" s="25">
        <v>314.8</v>
      </c>
      <c r="C14" s="20" t="s">
        <v>16</v>
      </c>
      <c r="D14" s="46">
        <v>10017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10017</v>
      </c>
      <c r="O14" s="47">
        <f t="shared" si="1"/>
        <v>0.3221625446241919</v>
      </c>
      <c r="P14" s="9"/>
    </row>
    <row r="15" spans="1:16" ht="15">
      <c r="A15" s="12"/>
      <c r="B15" s="25">
        <v>315</v>
      </c>
      <c r="C15" s="20" t="s">
        <v>115</v>
      </c>
      <c r="D15" s="46">
        <v>1167514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1167514</v>
      </c>
      <c r="O15" s="47">
        <f t="shared" si="1"/>
        <v>37.54909465152928</v>
      </c>
      <c r="P15" s="9"/>
    </row>
    <row r="16" spans="1:16" ht="15">
      <c r="A16" s="12"/>
      <c r="B16" s="25">
        <v>316</v>
      </c>
      <c r="C16" s="20" t="s">
        <v>116</v>
      </c>
      <c r="D16" s="46">
        <v>625080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625080</v>
      </c>
      <c r="O16" s="47">
        <f t="shared" si="1"/>
        <v>20.10356028688129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SUM(D18:D27)</f>
        <v>8956351</v>
      </c>
      <c r="E17" s="32">
        <f t="shared" si="3"/>
        <v>2192179</v>
      </c>
      <c r="F17" s="32">
        <f t="shared" si="3"/>
        <v>494</v>
      </c>
      <c r="G17" s="32">
        <f t="shared" si="3"/>
        <v>0</v>
      </c>
      <c r="H17" s="32">
        <f t="shared" si="3"/>
        <v>0</v>
      </c>
      <c r="I17" s="32">
        <f t="shared" si="3"/>
        <v>2110145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13259169</v>
      </c>
      <c r="O17" s="45">
        <f t="shared" si="1"/>
        <v>426.4358215675554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1613053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1613053</v>
      </c>
      <c r="O18" s="47">
        <f t="shared" si="1"/>
        <v>51.87833274370437</v>
      </c>
      <c r="P18" s="9"/>
    </row>
    <row r="19" spans="1:16" ht="15">
      <c r="A19" s="12"/>
      <c r="B19" s="25">
        <v>323.1</v>
      </c>
      <c r="C19" s="20" t="s">
        <v>20</v>
      </c>
      <c r="D19" s="46">
        <v>2045658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2045658</v>
      </c>
      <c r="O19" s="47">
        <f t="shared" si="1"/>
        <v>65.79159296304634</v>
      </c>
      <c r="P19" s="9"/>
    </row>
    <row r="20" spans="1:16" ht="15">
      <c r="A20" s="12"/>
      <c r="B20" s="25">
        <v>323.4</v>
      </c>
      <c r="C20" s="20" t="s">
        <v>21</v>
      </c>
      <c r="D20" s="46">
        <v>16204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16204</v>
      </c>
      <c r="O20" s="47">
        <f t="shared" si="1"/>
        <v>0.5211462387032451</v>
      </c>
      <c r="P20" s="9"/>
    </row>
    <row r="21" spans="1:16" ht="15">
      <c r="A21" s="12"/>
      <c r="B21" s="25">
        <v>323.7</v>
      </c>
      <c r="C21" s="20" t="s">
        <v>22</v>
      </c>
      <c r="D21" s="46">
        <v>510088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510088</v>
      </c>
      <c r="O21" s="47">
        <f t="shared" si="1"/>
        <v>16.405235905187663</v>
      </c>
      <c r="P21" s="9"/>
    </row>
    <row r="22" spans="1:16" ht="15">
      <c r="A22" s="12"/>
      <c r="B22" s="25">
        <v>324.12</v>
      </c>
      <c r="C22" s="20" t="s">
        <v>23</v>
      </c>
      <c r="D22" s="46">
        <v>70479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70479</v>
      </c>
      <c r="O22" s="47">
        <f t="shared" si="1"/>
        <v>2.266715981088991</v>
      </c>
      <c r="P22" s="9"/>
    </row>
    <row r="23" spans="1:16" ht="15">
      <c r="A23" s="12"/>
      <c r="B23" s="25">
        <v>324.22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160131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160131</v>
      </c>
      <c r="O23" s="47">
        <f t="shared" si="1"/>
        <v>5.150065931238543</v>
      </c>
      <c r="P23" s="9"/>
    </row>
    <row r="24" spans="1:16" ht="15">
      <c r="A24" s="12"/>
      <c r="B24" s="25">
        <v>324.32</v>
      </c>
      <c r="C24" s="20" t="s">
        <v>135</v>
      </c>
      <c r="D24" s="46">
        <v>0</v>
      </c>
      <c r="E24" s="46">
        <v>60118</v>
      </c>
      <c r="F24" s="46">
        <v>494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60612</v>
      </c>
      <c r="O24" s="47">
        <f t="shared" si="1"/>
        <v>1.9493776734313188</v>
      </c>
      <c r="P24" s="9"/>
    </row>
    <row r="25" spans="1:16" ht="15">
      <c r="A25" s="12"/>
      <c r="B25" s="25">
        <v>324.72</v>
      </c>
      <c r="C25" s="20" t="s">
        <v>24</v>
      </c>
      <c r="D25" s="46">
        <v>19926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19926</v>
      </c>
      <c r="O25" s="47">
        <f t="shared" si="1"/>
        <v>0.6408516386324896</v>
      </c>
      <c r="P25" s="9"/>
    </row>
    <row r="26" spans="1:16" ht="15">
      <c r="A26" s="12"/>
      <c r="B26" s="25">
        <v>325.2</v>
      </c>
      <c r="C26" s="20" t="s">
        <v>25</v>
      </c>
      <c r="D26" s="46">
        <v>5821427</v>
      </c>
      <c r="E26" s="46">
        <v>0</v>
      </c>
      <c r="F26" s="46">
        <v>0</v>
      </c>
      <c r="G26" s="46">
        <v>0</v>
      </c>
      <c r="H26" s="46">
        <v>0</v>
      </c>
      <c r="I26" s="46">
        <v>1931420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7752847</v>
      </c>
      <c r="O26" s="47">
        <f t="shared" si="1"/>
        <v>249.34380728781397</v>
      </c>
      <c r="P26" s="9"/>
    </row>
    <row r="27" spans="1:16" ht="15">
      <c r="A27" s="12"/>
      <c r="B27" s="25">
        <v>329</v>
      </c>
      <c r="C27" s="20" t="s">
        <v>26</v>
      </c>
      <c r="D27" s="46">
        <v>472569</v>
      </c>
      <c r="E27" s="46">
        <v>519008</v>
      </c>
      <c r="F27" s="46">
        <v>0</v>
      </c>
      <c r="G27" s="46">
        <v>0</v>
      </c>
      <c r="H27" s="46">
        <v>0</v>
      </c>
      <c r="I27" s="46">
        <v>18594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1010171</v>
      </c>
      <c r="O27" s="47">
        <f t="shared" si="1"/>
        <v>32.488695204708456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SUM(D29:D36)</f>
        <v>3185222</v>
      </c>
      <c r="E28" s="32">
        <f t="shared" si="5"/>
        <v>531213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3716435</v>
      </c>
      <c r="O28" s="45">
        <f t="shared" si="1"/>
        <v>119.52642073778664</v>
      </c>
      <c r="P28" s="10"/>
    </row>
    <row r="29" spans="1:16" ht="15">
      <c r="A29" s="12"/>
      <c r="B29" s="25">
        <v>335.12</v>
      </c>
      <c r="C29" s="20" t="s">
        <v>117</v>
      </c>
      <c r="D29" s="46">
        <v>888468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888468</v>
      </c>
      <c r="O29" s="47">
        <f t="shared" si="1"/>
        <v>28.574534461132732</v>
      </c>
      <c r="P29" s="9"/>
    </row>
    <row r="30" spans="1:16" ht="15">
      <c r="A30" s="12"/>
      <c r="B30" s="25">
        <v>335.14</v>
      </c>
      <c r="C30" s="20" t="s">
        <v>118</v>
      </c>
      <c r="D30" s="46">
        <v>2785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2785</v>
      </c>
      <c r="O30" s="47">
        <f t="shared" si="1"/>
        <v>0.08956999967838421</v>
      </c>
      <c r="P30" s="9"/>
    </row>
    <row r="31" spans="1:16" ht="15">
      <c r="A31" s="12"/>
      <c r="B31" s="25">
        <v>335.15</v>
      </c>
      <c r="C31" s="20" t="s">
        <v>119</v>
      </c>
      <c r="D31" s="46">
        <v>13963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13963</v>
      </c>
      <c r="O31" s="47">
        <f t="shared" si="1"/>
        <v>0.44907213842343935</v>
      </c>
      <c r="P31" s="9"/>
    </row>
    <row r="32" spans="1:16" ht="15">
      <c r="A32" s="12"/>
      <c r="B32" s="25">
        <v>335.18</v>
      </c>
      <c r="C32" s="20" t="s">
        <v>120</v>
      </c>
      <c r="D32" s="46">
        <v>1999502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1999502</v>
      </c>
      <c r="O32" s="47">
        <f t="shared" si="1"/>
        <v>64.30714308686842</v>
      </c>
      <c r="P32" s="9"/>
    </row>
    <row r="33" spans="1:16" ht="15">
      <c r="A33" s="12"/>
      <c r="B33" s="25">
        <v>335.49</v>
      </c>
      <c r="C33" s="20" t="s">
        <v>37</v>
      </c>
      <c r="D33" s="46">
        <v>3097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3097</v>
      </c>
      <c r="O33" s="47">
        <f t="shared" si="1"/>
        <v>0.09960441256874537</v>
      </c>
      <c r="P33" s="9"/>
    </row>
    <row r="34" spans="1:16" ht="15">
      <c r="A34" s="12"/>
      <c r="B34" s="25">
        <v>335.9</v>
      </c>
      <c r="C34" s="20" t="s">
        <v>94</v>
      </c>
      <c r="D34" s="46">
        <v>245547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245547</v>
      </c>
      <c r="O34" s="47">
        <f t="shared" si="1"/>
        <v>7.897179429453574</v>
      </c>
      <c r="P34" s="9"/>
    </row>
    <row r="35" spans="1:16" ht="15">
      <c r="A35" s="12"/>
      <c r="B35" s="25">
        <v>337.9</v>
      </c>
      <c r="C35" s="20" t="s">
        <v>39</v>
      </c>
      <c r="D35" s="46">
        <v>0</v>
      </c>
      <c r="E35" s="46">
        <v>531213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531213</v>
      </c>
      <c r="O35" s="47">
        <f t="shared" si="1"/>
        <v>17.084649277972535</v>
      </c>
      <c r="P35" s="9"/>
    </row>
    <row r="36" spans="1:16" ht="15">
      <c r="A36" s="12"/>
      <c r="B36" s="25">
        <v>338</v>
      </c>
      <c r="C36" s="20" t="s">
        <v>40</v>
      </c>
      <c r="D36" s="46">
        <v>31860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31860</v>
      </c>
      <c r="O36" s="47">
        <f t="shared" si="1"/>
        <v>1.0246679316888045</v>
      </c>
      <c r="P36" s="9"/>
    </row>
    <row r="37" spans="1:16" ht="15.75">
      <c r="A37" s="29" t="s">
        <v>45</v>
      </c>
      <c r="B37" s="30"/>
      <c r="C37" s="31"/>
      <c r="D37" s="32">
        <f aca="true" t="shared" si="7" ref="D37:M37">SUM(D38:D50)</f>
        <v>4188086</v>
      </c>
      <c r="E37" s="32">
        <f t="shared" si="7"/>
        <v>31500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13419939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17639525</v>
      </c>
      <c r="O37" s="45">
        <f aca="true" t="shared" si="8" ref="O37:O66">(N37/O$68)</f>
        <v>567.314990512334</v>
      </c>
      <c r="P37" s="10"/>
    </row>
    <row r="38" spans="1:16" ht="15">
      <c r="A38" s="12"/>
      <c r="B38" s="25">
        <v>341.9</v>
      </c>
      <c r="C38" s="20" t="s">
        <v>121</v>
      </c>
      <c r="D38" s="46">
        <v>121765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50">SUM(D38:M38)</f>
        <v>121765</v>
      </c>
      <c r="O38" s="47">
        <f t="shared" si="8"/>
        <v>3.916154761521886</v>
      </c>
      <c r="P38" s="9"/>
    </row>
    <row r="39" spans="1:16" ht="15">
      <c r="A39" s="12"/>
      <c r="B39" s="25">
        <v>342.2</v>
      </c>
      <c r="C39" s="20" t="s">
        <v>49</v>
      </c>
      <c r="D39" s="46">
        <v>29675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29675</v>
      </c>
      <c r="O39" s="47">
        <f t="shared" si="8"/>
        <v>0.9543948798764995</v>
      </c>
      <c r="P39" s="9"/>
    </row>
    <row r="40" spans="1:16" ht="15">
      <c r="A40" s="12"/>
      <c r="B40" s="25">
        <v>342.5</v>
      </c>
      <c r="C40" s="20" t="s">
        <v>96</v>
      </c>
      <c r="D40" s="46">
        <v>366784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366784</v>
      </c>
      <c r="O40" s="47">
        <f t="shared" si="8"/>
        <v>11.79635287685331</v>
      </c>
      <c r="P40" s="9"/>
    </row>
    <row r="41" spans="1:16" ht="15">
      <c r="A41" s="12"/>
      <c r="B41" s="25">
        <v>342.6</v>
      </c>
      <c r="C41" s="20" t="s">
        <v>50</v>
      </c>
      <c r="D41" s="46">
        <v>994317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994317</v>
      </c>
      <c r="O41" s="47">
        <f t="shared" si="8"/>
        <v>31.97880551892709</v>
      </c>
      <c r="P41" s="9"/>
    </row>
    <row r="42" spans="1:16" ht="15">
      <c r="A42" s="12"/>
      <c r="B42" s="25">
        <v>342.9</v>
      </c>
      <c r="C42" s="20" t="s">
        <v>85</v>
      </c>
      <c r="D42" s="46">
        <v>31397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31397</v>
      </c>
      <c r="O42" s="47">
        <f t="shared" si="8"/>
        <v>1.0097771202521468</v>
      </c>
      <c r="P42" s="9"/>
    </row>
    <row r="43" spans="1:16" ht="15">
      <c r="A43" s="12"/>
      <c r="B43" s="25">
        <v>343.3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5436608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5436608</v>
      </c>
      <c r="O43" s="47">
        <f t="shared" si="8"/>
        <v>174.84990190718167</v>
      </c>
      <c r="P43" s="9"/>
    </row>
    <row r="44" spans="1:16" ht="15">
      <c r="A44" s="12"/>
      <c r="B44" s="25">
        <v>343.4</v>
      </c>
      <c r="C44" s="20" t="s">
        <v>86</v>
      </c>
      <c r="D44" s="46">
        <v>2421172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2421172</v>
      </c>
      <c r="O44" s="47">
        <f t="shared" si="8"/>
        <v>77.8687164313511</v>
      </c>
      <c r="P44" s="9"/>
    </row>
    <row r="45" spans="1:16" ht="15">
      <c r="A45" s="12"/>
      <c r="B45" s="25">
        <v>343.5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6605268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6605268</v>
      </c>
      <c r="O45" s="47">
        <f t="shared" si="8"/>
        <v>212.43585372913518</v>
      </c>
      <c r="P45" s="9"/>
    </row>
    <row r="46" spans="1:16" ht="15">
      <c r="A46" s="12"/>
      <c r="B46" s="25">
        <v>343.8</v>
      </c>
      <c r="C46" s="20" t="s">
        <v>53</v>
      </c>
      <c r="D46" s="46">
        <v>48095</v>
      </c>
      <c r="E46" s="46">
        <v>31500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79595</v>
      </c>
      <c r="O46" s="47">
        <f t="shared" si="8"/>
        <v>2.5599009423342873</v>
      </c>
      <c r="P46" s="9"/>
    </row>
    <row r="47" spans="1:16" ht="15">
      <c r="A47" s="12"/>
      <c r="B47" s="25">
        <v>343.9</v>
      </c>
      <c r="C47" s="20" t="s">
        <v>54</v>
      </c>
      <c r="D47" s="46">
        <v>10340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10340</v>
      </c>
      <c r="O47" s="47">
        <f t="shared" si="8"/>
        <v>0.3325507348920979</v>
      </c>
      <c r="P47" s="9"/>
    </row>
    <row r="48" spans="1:16" ht="15">
      <c r="A48" s="12"/>
      <c r="B48" s="25">
        <v>344.5</v>
      </c>
      <c r="C48" s="20" t="s">
        <v>122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1378063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1378063</v>
      </c>
      <c r="O48" s="47">
        <f t="shared" si="8"/>
        <v>44.32068311195446</v>
      </c>
      <c r="P48" s="9"/>
    </row>
    <row r="49" spans="1:16" ht="15">
      <c r="A49" s="12"/>
      <c r="B49" s="25">
        <v>347.2</v>
      </c>
      <c r="C49" s="20" t="s">
        <v>56</v>
      </c>
      <c r="D49" s="46">
        <v>160361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160361</v>
      </c>
      <c r="O49" s="47">
        <f t="shared" si="8"/>
        <v>5.157463094587206</v>
      </c>
      <c r="P49" s="9"/>
    </row>
    <row r="50" spans="1:16" ht="15">
      <c r="A50" s="12"/>
      <c r="B50" s="25">
        <v>347.4</v>
      </c>
      <c r="C50" s="20" t="s">
        <v>88</v>
      </c>
      <c r="D50" s="46">
        <v>4180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4180</v>
      </c>
      <c r="O50" s="47">
        <f t="shared" si="8"/>
        <v>0.1344354034670183</v>
      </c>
      <c r="P50" s="9"/>
    </row>
    <row r="51" spans="1:16" ht="15.75">
      <c r="A51" s="29" t="s">
        <v>46</v>
      </c>
      <c r="B51" s="30"/>
      <c r="C51" s="31"/>
      <c r="D51" s="32">
        <f aca="true" t="shared" si="10" ref="D51:M51">SUM(D52:D53)</f>
        <v>463642</v>
      </c>
      <c r="E51" s="32">
        <f t="shared" si="10"/>
        <v>49041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307004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819687</v>
      </c>
      <c r="O51" s="45">
        <f t="shared" si="8"/>
        <v>26.362428842504745</v>
      </c>
      <c r="P51" s="10"/>
    </row>
    <row r="52" spans="1:16" ht="15">
      <c r="A52" s="13"/>
      <c r="B52" s="39">
        <v>351.1</v>
      </c>
      <c r="C52" s="21" t="s">
        <v>59</v>
      </c>
      <c r="D52" s="46">
        <v>109319</v>
      </c>
      <c r="E52" s="46">
        <v>49041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158360</v>
      </c>
      <c r="O52" s="47">
        <f t="shared" si="8"/>
        <v>5.093107773453832</v>
      </c>
      <c r="P52" s="9"/>
    </row>
    <row r="53" spans="1:16" ht="15">
      <c r="A53" s="13"/>
      <c r="B53" s="39">
        <v>354</v>
      </c>
      <c r="C53" s="21" t="s">
        <v>60</v>
      </c>
      <c r="D53" s="46">
        <v>354323</v>
      </c>
      <c r="E53" s="46">
        <v>0</v>
      </c>
      <c r="F53" s="46">
        <v>0</v>
      </c>
      <c r="G53" s="46">
        <v>0</v>
      </c>
      <c r="H53" s="46">
        <v>0</v>
      </c>
      <c r="I53" s="46">
        <v>307004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661327</v>
      </c>
      <c r="O53" s="47">
        <f t="shared" si="8"/>
        <v>21.26932106905091</v>
      </c>
      <c r="P53" s="9"/>
    </row>
    <row r="54" spans="1:16" ht="15.75">
      <c r="A54" s="29" t="s">
        <v>4</v>
      </c>
      <c r="B54" s="30"/>
      <c r="C54" s="31"/>
      <c r="D54" s="32">
        <f aca="true" t="shared" si="11" ref="D54:M54">SUM(D55:D62)</f>
        <v>2434462</v>
      </c>
      <c r="E54" s="32">
        <f t="shared" si="11"/>
        <v>292896</v>
      </c>
      <c r="F54" s="32">
        <f t="shared" si="11"/>
        <v>100</v>
      </c>
      <c r="G54" s="32">
        <f t="shared" si="11"/>
        <v>0</v>
      </c>
      <c r="H54" s="32">
        <f t="shared" si="11"/>
        <v>0</v>
      </c>
      <c r="I54" s="32">
        <f t="shared" si="11"/>
        <v>1464538</v>
      </c>
      <c r="J54" s="32">
        <f t="shared" si="11"/>
        <v>0</v>
      </c>
      <c r="K54" s="32">
        <f t="shared" si="11"/>
        <v>14352033</v>
      </c>
      <c r="L54" s="32">
        <f t="shared" si="11"/>
        <v>0</v>
      </c>
      <c r="M54" s="32">
        <f t="shared" si="11"/>
        <v>0</v>
      </c>
      <c r="N54" s="32">
        <f>SUM(D54:M54)</f>
        <v>18544029</v>
      </c>
      <c r="O54" s="45">
        <f t="shared" si="8"/>
        <v>596.4052680667675</v>
      </c>
      <c r="P54" s="10"/>
    </row>
    <row r="55" spans="1:16" ht="15">
      <c r="A55" s="12"/>
      <c r="B55" s="25">
        <v>361.1</v>
      </c>
      <c r="C55" s="20" t="s">
        <v>61</v>
      </c>
      <c r="D55" s="46">
        <v>230963</v>
      </c>
      <c r="E55" s="46">
        <v>22432</v>
      </c>
      <c r="F55" s="46">
        <v>100</v>
      </c>
      <c r="G55" s="46">
        <v>0</v>
      </c>
      <c r="H55" s="46">
        <v>0</v>
      </c>
      <c r="I55" s="46">
        <v>67555</v>
      </c>
      <c r="J55" s="46">
        <v>0</v>
      </c>
      <c r="K55" s="46">
        <v>1914527</v>
      </c>
      <c r="L55" s="46">
        <v>0</v>
      </c>
      <c r="M55" s="46">
        <v>0</v>
      </c>
      <c r="N55" s="46">
        <f>SUM(D55:M55)</f>
        <v>2235577</v>
      </c>
      <c r="O55" s="47">
        <f t="shared" si="8"/>
        <v>71.89968803267617</v>
      </c>
      <c r="P55" s="9"/>
    </row>
    <row r="56" spans="1:16" ht="15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-362384</v>
      </c>
      <c r="L56" s="46">
        <v>0</v>
      </c>
      <c r="M56" s="46">
        <v>0</v>
      </c>
      <c r="N56" s="46">
        <f aca="true" t="shared" si="12" ref="N56:N62">SUM(D56:M56)</f>
        <v>-362384</v>
      </c>
      <c r="O56" s="47">
        <f t="shared" si="8"/>
        <v>-11.654841925835397</v>
      </c>
      <c r="P56" s="9"/>
    </row>
    <row r="57" spans="1:16" ht="15">
      <c r="A57" s="12"/>
      <c r="B57" s="25">
        <v>361.4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2625960</v>
      </c>
      <c r="L57" s="46">
        <v>0</v>
      </c>
      <c r="M57" s="46">
        <v>0</v>
      </c>
      <c r="N57" s="46">
        <f t="shared" si="12"/>
        <v>2625960</v>
      </c>
      <c r="O57" s="47">
        <f t="shared" si="8"/>
        <v>84.45502203068214</v>
      </c>
      <c r="P57" s="9"/>
    </row>
    <row r="58" spans="1:16" ht="15">
      <c r="A58" s="12"/>
      <c r="B58" s="25">
        <v>362</v>
      </c>
      <c r="C58" s="20" t="s">
        <v>63</v>
      </c>
      <c r="D58" s="46">
        <v>1036694</v>
      </c>
      <c r="E58" s="46">
        <v>0</v>
      </c>
      <c r="F58" s="46">
        <v>0</v>
      </c>
      <c r="G58" s="46">
        <v>0</v>
      </c>
      <c r="H58" s="46">
        <v>0</v>
      </c>
      <c r="I58" s="46">
        <v>861501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1898195</v>
      </c>
      <c r="O58" s="47">
        <f t="shared" si="8"/>
        <v>61.048949924420285</v>
      </c>
      <c r="P58" s="9"/>
    </row>
    <row r="59" spans="1:16" ht="15">
      <c r="A59" s="12"/>
      <c r="B59" s="25">
        <v>364</v>
      </c>
      <c r="C59" s="20" t="s">
        <v>124</v>
      </c>
      <c r="D59" s="46">
        <v>58100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58100</v>
      </c>
      <c r="O59" s="47">
        <f t="shared" si="8"/>
        <v>1.8685877850320007</v>
      </c>
      <c r="P59" s="9"/>
    </row>
    <row r="60" spans="1:16" ht="15">
      <c r="A60" s="12"/>
      <c r="B60" s="25">
        <v>366</v>
      </c>
      <c r="C60" s="20" t="s">
        <v>65</v>
      </c>
      <c r="D60" s="46">
        <v>390878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390878</v>
      </c>
      <c r="O60" s="47">
        <f t="shared" si="8"/>
        <v>12.571253979995497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10119318</v>
      </c>
      <c r="L61" s="46">
        <v>0</v>
      </c>
      <c r="M61" s="46">
        <v>0</v>
      </c>
      <c r="N61" s="46">
        <f t="shared" si="12"/>
        <v>10119318</v>
      </c>
      <c r="O61" s="47">
        <f t="shared" si="8"/>
        <v>325.4532531437944</v>
      </c>
      <c r="P61" s="9"/>
    </row>
    <row r="62" spans="1:16" ht="15">
      <c r="A62" s="12"/>
      <c r="B62" s="25">
        <v>369.9</v>
      </c>
      <c r="C62" s="20" t="s">
        <v>68</v>
      </c>
      <c r="D62" s="46">
        <v>717827</v>
      </c>
      <c r="E62" s="46">
        <v>270464</v>
      </c>
      <c r="F62" s="46">
        <v>0</v>
      </c>
      <c r="G62" s="46">
        <v>0</v>
      </c>
      <c r="H62" s="46">
        <v>0</v>
      </c>
      <c r="I62" s="46">
        <v>535482</v>
      </c>
      <c r="J62" s="46">
        <v>0</v>
      </c>
      <c r="K62" s="46">
        <v>54612</v>
      </c>
      <c r="L62" s="46">
        <v>0</v>
      </c>
      <c r="M62" s="46">
        <v>0</v>
      </c>
      <c r="N62" s="46">
        <f t="shared" si="12"/>
        <v>1578385</v>
      </c>
      <c r="O62" s="47">
        <f t="shared" si="8"/>
        <v>50.763355096002314</v>
      </c>
      <c r="P62" s="9"/>
    </row>
    <row r="63" spans="1:16" ht="15.75">
      <c r="A63" s="29" t="s">
        <v>47</v>
      </c>
      <c r="B63" s="30"/>
      <c r="C63" s="31"/>
      <c r="D63" s="32">
        <f aca="true" t="shared" si="13" ref="D63:M63">SUM(D64:D65)</f>
        <v>5370889</v>
      </c>
      <c r="E63" s="32">
        <f t="shared" si="13"/>
        <v>1319170</v>
      </c>
      <c r="F63" s="32">
        <f t="shared" si="13"/>
        <v>4151260</v>
      </c>
      <c r="G63" s="32">
        <f t="shared" si="13"/>
        <v>1340000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12181319</v>
      </c>
      <c r="O63" s="45">
        <f t="shared" si="8"/>
        <v>391.770462805133</v>
      </c>
      <c r="P63" s="9"/>
    </row>
    <row r="64" spans="1:16" ht="15">
      <c r="A64" s="12"/>
      <c r="B64" s="25">
        <v>381</v>
      </c>
      <c r="C64" s="20" t="s">
        <v>69</v>
      </c>
      <c r="D64" s="46">
        <v>5370889</v>
      </c>
      <c r="E64" s="46">
        <v>1319170</v>
      </c>
      <c r="F64" s="46">
        <v>1269351</v>
      </c>
      <c r="G64" s="46">
        <v>1340000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9299410</v>
      </c>
      <c r="O64" s="47">
        <f t="shared" si="8"/>
        <v>299.083716592159</v>
      </c>
      <c r="P64" s="9"/>
    </row>
    <row r="65" spans="1:16" ht="15.75" thickBot="1">
      <c r="A65" s="12"/>
      <c r="B65" s="25">
        <v>384</v>
      </c>
      <c r="C65" s="20" t="s">
        <v>70</v>
      </c>
      <c r="D65" s="46">
        <v>0</v>
      </c>
      <c r="E65" s="46">
        <v>0</v>
      </c>
      <c r="F65" s="46">
        <v>2881909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2881909</v>
      </c>
      <c r="O65" s="47">
        <f t="shared" si="8"/>
        <v>92.68674621297399</v>
      </c>
      <c r="P65" s="9"/>
    </row>
    <row r="66" spans="1:119" ht="16.5" thickBot="1">
      <c r="A66" s="14" t="s">
        <v>57</v>
      </c>
      <c r="B66" s="23"/>
      <c r="C66" s="22"/>
      <c r="D66" s="15">
        <f aca="true" t="shared" si="14" ref="D66:M66">SUM(D5,D17,D28,D37,D51,D54,D63)</f>
        <v>48929596</v>
      </c>
      <c r="E66" s="15">
        <f t="shared" si="14"/>
        <v>4415999</v>
      </c>
      <c r="F66" s="15">
        <f t="shared" si="14"/>
        <v>4151854</v>
      </c>
      <c r="G66" s="15">
        <f t="shared" si="14"/>
        <v>1340000</v>
      </c>
      <c r="H66" s="15">
        <f t="shared" si="14"/>
        <v>0</v>
      </c>
      <c r="I66" s="15">
        <f t="shared" si="14"/>
        <v>17301626</v>
      </c>
      <c r="J66" s="15">
        <f t="shared" si="14"/>
        <v>0</v>
      </c>
      <c r="K66" s="15">
        <f t="shared" si="14"/>
        <v>14352033</v>
      </c>
      <c r="L66" s="15">
        <f t="shared" si="14"/>
        <v>0</v>
      </c>
      <c r="M66" s="15">
        <f t="shared" si="14"/>
        <v>0</v>
      </c>
      <c r="N66" s="15">
        <f>SUM(D66:M66)</f>
        <v>90491108</v>
      </c>
      <c r="O66" s="38">
        <f t="shared" si="8"/>
        <v>2910.3369890329013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136</v>
      </c>
      <c r="M68" s="48"/>
      <c r="N68" s="48"/>
      <c r="O68" s="43">
        <v>31093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23372462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23372462</v>
      </c>
      <c r="O5" s="33">
        <f aca="true" t="shared" si="1" ref="O5:O36">(N5/O$68)</f>
        <v>762.7092416133664</v>
      </c>
      <c r="P5" s="6"/>
    </row>
    <row r="6" spans="1:16" ht="15">
      <c r="A6" s="12"/>
      <c r="B6" s="25">
        <v>311</v>
      </c>
      <c r="C6" s="20" t="s">
        <v>3</v>
      </c>
      <c r="D6" s="46">
        <v>16650291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16650291</v>
      </c>
      <c r="O6" s="47">
        <f t="shared" si="1"/>
        <v>543.3458752121134</v>
      </c>
      <c r="P6" s="9"/>
    </row>
    <row r="7" spans="1:16" ht="15">
      <c r="A7" s="12"/>
      <c r="B7" s="25">
        <v>312.41</v>
      </c>
      <c r="C7" s="20" t="s">
        <v>12</v>
      </c>
      <c r="D7" s="46">
        <v>313920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313920</v>
      </c>
      <c r="O7" s="47">
        <f t="shared" si="1"/>
        <v>10.244093460383763</v>
      </c>
      <c r="P7" s="9"/>
    </row>
    <row r="8" spans="1:16" ht="15">
      <c r="A8" s="12"/>
      <c r="B8" s="25">
        <v>312.42</v>
      </c>
      <c r="C8" s="20" t="s">
        <v>11</v>
      </c>
      <c r="D8" s="46">
        <v>306014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306014</v>
      </c>
      <c r="O8" s="47">
        <f t="shared" si="1"/>
        <v>9.986098420571727</v>
      </c>
      <c r="P8" s="9"/>
    </row>
    <row r="9" spans="1:16" ht="15">
      <c r="A9" s="12"/>
      <c r="B9" s="25">
        <v>312.51</v>
      </c>
      <c r="C9" s="20" t="s">
        <v>78</v>
      </c>
      <c r="D9" s="46">
        <v>236793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236793</v>
      </c>
      <c r="O9" s="47">
        <f t="shared" si="1"/>
        <v>7.72722229473959</v>
      </c>
      <c r="P9" s="9"/>
    </row>
    <row r="10" spans="1:16" ht="15">
      <c r="A10" s="12"/>
      <c r="B10" s="25">
        <v>312.52</v>
      </c>
      <c r="C10" s="20" t="s">
        <v>114</v>
      </c>
      <c r="D10" s="46">
        <v>205099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205099</v>
      </c>
      <c r="O10" s="47">
        <f t="shared" si="1"/>
        <v>6.692957838402298</v>
      </c>
      <c r="P10" s="9"/>
    </row>
    <row r="11" spans="1:16" ht="15">
      <c r="A11" s="12"/>
      <c r="B11" s="25">
        <v>314.1</v>
      </c>
      <c r="C11" s="20" t="s">
        <v>13</v>
      </c>
      <c r="D11" s="46">
        <v>2750822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2750822</v>
      </c>
      <c r="O11" s="47">
        <f t="shared" si="1"/>
        <v>89.76706696253753</v>
      </c>
      <c r="P11" s="9"/>
    </row>
    <row r="12" spans="1:16" ht="15">
      <c r="A12" s="12"/>
      <c r="B12" s="25">
        <v>314.3</v>
      </c>
      <c r="C12" s="20" t="s">
        <v>14</v>
      </c>
      <c r="D12" s="46">
        <v>790832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790832</v>
      </c>
      <c r="O12" s="47">
        <f t="shared" si="1"/>
        <v>25.80707479441326</v>
      </c>
      <c r="P12" s="9"/>
    </row>
    <row r="13" spans="1:16" ht="15">
      <c r="A13" s="12"/>
      <c r="B13" s="25">
        <v>314.4</v>
      </c>
      <c r="C13" s="20" t="s">
        <v>83</v>
      </c>
      <c r="D13" s="46">
        <v>29659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29659</v>
      </c>
      <c r="O13" s="47">
        <f t="shared" si="1"/>
        <v>0.9678566766740634</v>
      </c>
      <c r="P13" s="9"/>
    </row>
    <row r="14" spans="1:16" ht="15">
      <c r="A14" s="12"/>
      <c r="B14" s="25">
        <v>314.8</v>
      </c>
      <c r="C14" s="20" t="s">
        <v>16</v>
      </c>
      <c r="D14" s="46">
        <v>11296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11296</v>
      </c>
      <c r="O14" s="47">
        <f t="shared" si="1"/>
        <v>0.36862028455815166</v>
      </c>
      <c r="P14" s="9"/>
    </row>
    <row r="15" spans="1:16" ht="15">
      <c r="A15" s="12"/>
      <c r="B15" s="25">
        <v>315</v>
      </c>
      <c r="C15" s="20" t="s">
        <v>115</v>
      </c>
      <c r="D15" s="46">
        <v>1226037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1226037</v>
      </c>
      <c r="O15" s="47">
        <f t="shared" si="1"/>
        <v>40.009039289909936</v>
      </c>
      <c r="P15" s="9"/>
    </row>
    <row r="16" spans="1:16" ht="15">
      <c r="A16" s="12"/>
      <c r="B16" s="25">
        <v>316</v>
      </c>
      <c r="C16" s="20" t="s">
        <v>116</v>
      </c>
      <c r="D16" s="46">
        <v>851699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851699</v>
      </c>
      <c r="O16" s="47">
        <f t="shared" si="1"/>
        <v>27.793336379062787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SUM(D18:D27)</f>
        <v>8363508</v>
      </c>
      <c r="E17" s="32">
        <f t="shared" si="3"/>
        <v>2676393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2148703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13188604</v>
      </c>
      <c r="O17" s="45">
        <f t="shared" si="1"/>
        <v>430.38128181699517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2253587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2253587</v>
      </c>
      <c r="O18" s="47">
        <f t="shared" si="1"/>
        <v>73.54088891789584</v>
      </c>
      <c r="P18" s="9"/>
    </row>
    <row r="19" spans="1:16" ht="15">
      <c r="A19" s="12"/>
      <c r="B19" s="25">
        <v>323.1</v>
      </c>
      <c r="C19" s="20" t="s">
        <v>20</v>
      </c>
      <c r="D19" s="46">
        <v>2119605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6">SUM(D19:M19)</f>
        <v>2119605</v>
      </c>
      <c r="O19" s="47">
        <f t="shared" si="1"/>
        <v>69.16867902362615</v>
      </c>
      <c r="P19" s="9"/>
    </row>
    <row r="20" spans="1:16" ht="15">
      <c r="A20" s="12"/>
      <c r="B20" s="25">
        <v>323.4</v>
      </c>
      <c r="C20" s="20" t="s">
        <v>21</v>
      </c>
      <c r="D20" s="46">
        <v>21544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21544</v>
      </c>
      <c r="O20" s="47">
        <f t="shared" si="1"/>
        <v>0.7030413784101293</v>
      </c>
      <c r="P20" s="9"/>
    </row>
    <row r="21" spans="1:16" ht="15">
      <c r="A21" s="12"/>
      <c r="B21" s="25">
        <v>323.7</v>
      </c>
      <c r="C21" s="20" t="s">
        <v>22</v>
      </c>
      <c r="D21" s="46">
        <v>473460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473460</v>
      </c>
      <c r="O21" s="47">
        <f t="shared" si="1"/>
        <v>15.450332854718706</v>
      </c>
      <c r="P21" s="9"/>
    </row>
    <row r="22" spans="1:16" ht="15">
      <c r="A22" s="12"/>
      <c r="B22" s="25">
        <v>324.12</v>
      </c>
      <c r="C22" s="20" t="s">
        <v>23</v>
      </c>
      <c r="D22" s="46">
        <v>236967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236967</v>
      </c>
      <c r="O22" s="47">
        <f t="shared" si="1"/>
        <v>7.732900404646913</v>
      </c>
      <c r="P22" s="9"/>
    </row>
    <row r="23" spans="1:16" ht="15">
      <c r="A23" s="12"/>
      <c r="B23" s="25">
        <v>324.22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114756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114756</v>
      </c>
      <c r="O23" s="47">
        <f t="shared" si="1"/>
        <v>3.744811382326067</v>
      </c>
      <c r="P23" s="9"/>
    </row>
    <row r="24" spans="1:16" ht="15">
      <c r="A24" s="12"/>
      <c r="B24" s="25">
        <v>324.31</v>
      </c>
      <c r="C24" s="20" t="s">
        <v>131</v>
      </c>
      <c r="D24" s="46">
        <v>0</v>
      </c>
      <c r="E24" s="46">
        <v>957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957</v>
      </c>
      <c r="O24" s="47">
        <f t="shared" si="1"/>
        <v>0.031229604490275422</v>
      </c>
      <c r="P24" s="9"/>
    </row>
    <row r="25" spans="1:16" ht="15">
      <c r="A25" s="12"/>
      <c r="B25" s="25">
        <v>324.72</v>
      </c>
      <c r="C25" s="20" t="s">
        <v>24</v>
      </c>
      <c r="D25" s="46">
        <v>57863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57863</v>
      </c>
      <c r="O25" s="47">
        <f t="shared" si="1"/>
        <v>1.888232606709307</v>
      </c>
      <c r="P25" s="9"/>
    </row>
    <row r="26" spans="1:16" ht="15">
      <c r="A26" s="12"/>
      <c r="B26" s="25">
        <v>325.2</v>
      </c>
      <c r="C26" s="20" t="s">
        <v>25</v>
      </c>
      <c r="D26" s="46">
        <v>5081535</v>
      </c>
      <c r="E26" s="46">
        <v>0</v>
      </c>
      <c r="F26" s="46">
        <v>0</v>
      </c>
      <c r="G26" s="46">
        <v>0</v>
      </c>
      <c r="H26" s="46">
        <v>0</v>
      </c>
      <c r="I26" s="46">
        <v>1934494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7016029</v>
      </c>
      <c r="O26" s="47">
        <f t="shared" si="1"/>
        <v>228.95278031588566</v>
      </c>
      <c r="P26" s="9"/>
    </row>
    <row r="27" spans="1:16" ht="15">
      <c r="A27" s="12"/>
      <c r="B27" s="25">
        <v>329</v>
      </c>
      <c r="C27" s="20" t="s">
        <v>26</v>
      </c>
      <c r="D27" s="46">
        <v>372534</v>
      </c>
      <c r="E27" s="46">
        <v>421849</v>
      </c>
      <c r="F27" s="46">
        <v>0</v>
      </c>
      <c r="G27" s="46">
        <v>0</v>
      </c>
      <c r="H27" s="46">
        <v>0</v>
      </c>
      <c r="I27" s="46">
        <v>99453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893836</v>
      </c>
      <c r="O27" s="47">
        <f t="shared" si="1"/>
        <v>29.168385328286124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SUM(D29:D37)</f>
        <v>3092022</v>
      </c>
      <c r="E28" s="32">
        <f t="shared" si="5"/>
        <v>1206491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4298513</v>
      </c>
      <c r="O28" s="45">
        <f t="shared" si="1"/>
        <v>140.27258190836704</v>
      </c>
      <c r="P28" s="10"/>
    </row>
    <row r="29" spans="1:16" ht="15">
      <c r="A29" s="12"/>
      <c r="B29" s="25">
        <v>335.12</v>
      </c>
      <c r="C29" s="20" t="s">
        <v>117</v>
      </c>
      <c r="D29" s="46">
        <v>858743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858743</v>
      </c>
      <c r="O29" s="47">
        <f t="shared" si="1"/>
        <v>28.02320193186268</v>
      </c>
      <c r="P29" s="9"/>
    </row>
    <row r="30" spans="1:16" ht="15">
      <c r="A30" s="12"/>
      <c r="B30" s="25">
        <v>335.14</v>
      </c>
      <c r="C30" s="20" t="s">
        <v>118</v>
      </c>
      <c r="D30" s="46">
        <v>3111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3111</v>
      </c>
      <c r="O30" s="47">
        <f t="shared" si="1"/>
        <v>0.10152068920506462</v>
      </c>
      <c r="P30" s="9"/>
    </row>
    <row r="31" spans="1:16" ht="15">
      <c r="A31" s="12"/>
      <c r="B31" s="25">
        <v>335.15</v>
      </c>
      <c r="C31" s="20" t="s">
        <v>119</v>
      </c>
      <c r="D31" s="46">
        <v>14940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14940</v>
      </c>
      <c r="O31" s="47">
        <f t="shared" si="1"/>
        <v>0.4875342644563373</v>
      </c>
      <c r="P31" s="9"/>
    </row>
    <row r="32" spans="1:16" ht="15">
      <c r="A32" s="12"/>
      <c r="B32" s="25">
        <v>335.18</v>
      </c>
      <c r="C32" s="20" t="s">
        <v>120</v>
      </c>
      <c r="D32" s="46">
        <v>1943593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1943593</v>
      </c>
      <c r="O32" s="47">
        <f t="shared" si="1"/>
        <v>63.42491189139799</v>
      </c>
      <c r="P32" s="9"/>
    </row>
    <row r="33" spans="1:16" ht="15">
      <c r="A33" s="12"/>
      <c r="B33" s="25">
        <v>335.49</v>
      </c>
      <c r="C33" s="20" t="s">
        <v>37</v>
      </c>
      <c r="D33" s="46">
        <v>4228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4228</v>
      </c>
      <c r="O33" s="47">
        <f t="shared" si="1"/>
        <v>0.13797154418483226</v>
      </c>
      <c r="P33" s="9"/>
    </row>
    <row r="34" spans="1:16" ht="15">
      <c r="A34" s="12"/>
      <c r="B34" s="25">
        <v>335.9</v>
      </c>
      <c r="C34" s="20" t="s">
        <v>94</v>
      </c>
      <c r="D34" s="46">
        <v>229582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229582</v>
      </c>
      <c r="O34" s="47">
        <f t="shared" si="1"/>
        <v>7.491907061741287</v>
      </c>
      <c r="P34" s="9"/>
    </row>
    <row r="35" spans="1:16" ht="15">
      <c r="A35" s="12"/>
      <c r="B35" s="25">
        <v>337.5</v>
      </c>
      <c r="C35" s="20" t="s">
        <v>132</v>
      </c>
      <c r="D35" s="46">
        <v>0</v>
      </c>
      <c r="E35" s="46">
        <v>30000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30000</v>
      </c>
      <c r="O35" s="47">
        <f t="shared" si="1"/>
        <v>0.9789844667797938</v>
      </c>
      <c r="P35" s="9"/>
    </row>
    <row r="36" spans="1:16" ht="15">
      <c r="A36" s="12"/>
      <c r="B36" s="25">
        <v>337.9</v>
      </c>
      <c r="C36" s="20" t="s">
        <v>39</v>
      </c>
      <c r="D36" s="46">
        <v>0</v>
      </c>
      <c r="E36" s="46">
        <v>1176491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1176491</v>
      </c>
      <c r="O36" s="47">
        <f t="shared" si="1"/>
        <v>38.392213810207544</v>
      </c>
      <c r="P36" s="9"/>
    </row>
    <row r="37" spans="1:16" ht="15">
      <c r="A37" s="12"/>
      <c r="B37" s="25">
        <v>338</v>
      </c>
      <c r="C37" s="20" t="s">
        <v>40</v>
      </c>
      <c r="D37" s="46">
        <v>37825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37825</v>
      </c>
      <c r="O37" s="47">
        <f aca="true" t="shared" si="7" ref="O37:O66">(N37/O$68)</f>
        <v>1.2343362485315232</v>
      </c>
      <c r="P37" s="9"/>
    </row>
    <row r="38" spans="1:16" ht="15.75">
      <c r="A38" s="29" t="s">
        <v>45</v>
      </c>
      <c r="B38" s="30"/>
      <c r="C38" s="31"/>
      <c r="D38" s="32">
        <f aca="true" t="shared" si="8" ref="D38:M38">SUM(D39:D51)</f>
        <v>3638794</v>
      </c>
      <c r="E38" s="32">
        <f t="shared" si="8"/>
        <v>31100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13497661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17167555</v>
      </c>
      <c r="O38" s="45">
        <f t="shared" si="7"/>
        <v>560.2256559195928</v>
      </c>
      <c r="P38" s="10"/>
    </row>
    <row r="39" spans="1:16" ht="15">
      <c r="A39" s="12"/>
      <c r="B39" s="25">
        <v>341.9</v>
      </c>
      <c r="C39" s="20" t="s">
        <v>121</v>
      </c>
      <c r="D39" s="46">
        <v>125675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1">SUM(D39:M39)</f>
        <v>125675</v>
      </c>
      <c r="O39" s="47">
        <f t="shared" si="7"/>
        <v>4.101129095418353</v>
      </c>
      <c r="P39" s="9"/>
    </row>
    <row r="40" spans="1:16" ht="15">
      <c r="A40" s="12"/>
      <c r="B40" s="25">
        <v>342.2</v>
      </c>
      <c r="C40" s="20" t="s">
        <v>49</v>
      </c>
      <c r="D40" s="46">
        <v>28100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28100</v>
      </c>
      <c r="O40" s="47">
        <f t="shared" si="7"/>
        <v>0.9169821172170735</v>
      </c>
      <c r="P40" s="9"/>
    </row>
    <row r="41" spans="1:16" ht="15">
      <c r="A41" s="12"/>
      <c r="B41" s="25">
        <v>342.5</v>
      </c>
      <c r="C41" s="20" t="s">
        <v>96</v>
      </c>
      <c r="D41" s="46">
        <v>328764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328764</v>
      </c>
      <c r="O41" s="47">
        <f t="shared" si="7"/>
        <v>10.728494974546404</v>
      </c>
      <c r="P41" s="9"/>
    </row>
    <row r="42" spans="1:16" ht="15">
      <c r="A42" s="12"/>
      <c r="B42" s="25">
        <v>342.6</v>
      </c>
      <c r="C42" s="20" t="s">
        <v>50</v>
      </c>
      <c r="D42" s="46">
        <v>951424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951424</v>
      </c>
      <c r="O42" s="47">
        <f t="shared" si="7"/>
        <v>31.047643910716616</v>
      </c>
      <c r="P42" s="9"/>
    </row>
    <row r="43" spans="1:16" ht="15">
      <c r="A43" s="12"/>
      <c r="B43" s="25">
        <v>342.9</v>
      </c>
      <c r="C43" s="20" t="s">
        <v>85</v>
      </c>
      <c r="D43" s="46">
        <v>29548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29548</v>
      </c>
      <c r="O43" s="47">
        <f t="shared" si="7"/>
        <v>0.9642344341469782</v>
      </c>
      <c r="P43" s="9"/>
    </row>
    <row r="44" spans="1:16" ht="15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5483834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5483834</v>
      </c>
      <c r="O44" s="47">
        <f t="shared" si="7"/>
        <v>178.95294347996344</v>
      </c>
      <c r="P44" s="9"/>
    </row>
    <row r="45" spans="1:16" ht="15">
      <c r="A45" s="12"/>
      <c r="B45" s="25">
        <v>343.4</v>
      </c>
      <c r="C45" s="20" t="s">
        <v>86</v>
      </c>
      <c r="D45" s="46">
        <v>1975784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1975784</v>
      </c>
      <c r="O45" s="47">
        <f t="shared" si="7"/>
        <v>64.47539485706827</v>
      </c>
      <c r="P45" s="9"/>
    </row>
    <row r="46" spans="1:16" ht="15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6594752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6594752</v>
      </c>
      <c r="O46" s="47">
        <f t="shared" si="7"/>
        <v>215.2053256754993</v>
      </c>
      <c r="P46" s="9"/>
    </row>
    <row r="47" spans="1:16" ht="15">
      <c r="A47" s="12"/>
      <c r="B47" s="25">
        <v>343.8</v>
      </c>
      <c r="C47" s="20" t="s">
        <v>53</v>
      </c>
      <c r="D47" s="46">
        <v>49000</v>
      </c>
      <c r="E47" s="46">
        <v>31100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80100</v>
      </c>
      <c r="O47" s="47">
        <f t="shared" si="7"/>
        <v>2.6138885263020493</v>
      </c>
      <c r="P47" s="9"/>
    </row>
    <row r="48" spans="1:16" ht="15">
      <c r="A48" s="12"/>
      <c r="B48" s="25">
        <v>343.9</v>
      </c>
      <c r="C48" s="20" t="s">
        <v>54</v>
      </c>
      <c r="D48" s="46">
        <v>6030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6030</v>
      </c>
      <c r="O48" s="47">
        <f t="shared" si="7"/>
        <v>0.19677587782273856</v>
      </c>
      <c r="P48" s="9"/>
    </row>
    <row r="49" spans="1:16" ht="15">
      <c r="A49" s="12"/>
      <c r="B49" s="25">
        <v>344.5</v>
      </c>
      <c r="C49" s="20" t="s">
        <v>122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1419075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1419075</v>
      </c>
      <c r="O49" s="47">
        <f t="shared" si="7"/>
        <v>46.30841273985119</v>
      </c>
      <c r="P49" s="9"/>
    </row>
    <row r="50" spans="1:16" ht="15">
      <c r="A50" s="12"/>
      <c r="B50" s="25">
        <v>347.2</v>
      </c>
      <c r="C50" s="20" t="s">
        <v>56</v>
      </c>
      <c r="D50" s="46">
        <v>138474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138474</v>
      </c>
      <c r="O50" s="47">
        <f t="shared" si="7"/>
        <v>4.518796501762172</v>
      </c>
      <c r="P50" s="9"/>
    </row>
    <row r="51" spans="1:16" ht="15">
      <c r="A51" s="12"/>
      <c r="B51" s="25">
        <v>347.4</v>
      </c>
      <c r="C51" s="20" t="s">
        <v>88</v>
      </c>
      <c r="D51" s="46">
        <v>5995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5995</v>
      </c>
      <c r="O51" s="47">
        <f t="shared" si="7"/>
        <v>0.1956337292781621</v>
      </c>
      <c r="P51" s="9"/>
    </row>
    <row r="52" spans="1:16" ht="15.75">
      <c r="A52" s="29" t="s">
        <v>46</v>
      </c>
      <c r="B52" s="30"/>
      <c r="C52" s="31"/>
      <c r="D52" s="32">
        <f aca="true" t="shared" si="10" ref="D52:M52">SUM(D53:D54)</f>
        <v>513704</v>
      </c>
      <c r="E52" s="32">
        <f t="shared" si="10"/>
        <v>51787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224925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790416</v>
      </c>
      <c r="O52" s="45">
        <f t="shared" si="7"/>
        <v>25.793499543140584</v>
      </c>
      <c r="P52" s="10"/>
    </row>
    <row r="53" spans="1:16" ht="15">
      <c r="A53" s="13"/>
      <c r="B53" s="39">
        <v>351.1</v>
      </c>
      <c r="C53" s="21" t="s">
        <v>59</v>
      </c>
      <c r="D53" s="46">
        <v>135360</v>
      </c>
      <c r="E53" s="46">
        <v>51787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187147</v>
      </c>
      <c r="O53" s="47">
        <f t="shared" si="7"/>
        <v>6.107133533481269</v>
      </c>
      <c r="P53" s="9"/>
    </row>
    <row r="54" spans="1:16" ht="15">
      <c r="A54" s="13"/>
      <c r="B54" s="39">
        <v>354</v>
      </c>
      <c r="C54" s="21" t="s">
        <v>60</v>
      </c>
      <c r="D54" s="46">
        <v>378344</v>
      </c>
      <c r="E54" s="46">
        <v>0</v>
      </c>
      <c r="F54" s="46">
        <v>0</v>
      </c>
      <c r="G54" s="46">
        <v>0</v>
      </c>
      <c r="H54" s="46">
        <v>0</v>
      </c>
      <c r="I54" s="46">
        <v>224925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603269</v>
      </c>
      <c r="O54" s="47">
        <f t="shared" si="7"/>
        <v>19.686366009659313</v>
      </c>
      <c r="P54" s="9"/>
    </row>
    <row r="55" spans="1:16" ht="15.75">
      <c r="A55" s="29" t="s">
        <v>4</v>
      </c>
      <c r="B55" s="30"/>
      <c r="C55" s="31"/>
      <c r="D55" s="32">
        <f aca="true" t="shared" si="11" ref="D55:M55">SUM(D56:D62)</f>
        <v>1833327</v>
      </c>
      <c r="E55" s="32">
        <f t="shared" si="11"/>
        <v>223178</v>
      </c>
      <c r="F55" s="32">
        <f t="shared" si="11"/>
        <v>71</v>
      </c>
      <c r="G55" s="32">
        <f t="shared" si="11"/>
        <v>0</v>
      </c>
      <c r="H55" s="32">
        <f t="shared" si="11"/>
        <v>0</v>
      </c>
      <c r="I55" s="32">
        <f t="shared" si="11"/>
        <v>1344799</v>
      </c>
      <c r="J55" s="32">
        <f t="shared" si="11"/>
        <v>0</v>
      </c>
      <c r="K55" s="32">
        <f t="shared" si="11"/>
        <v>6449511</v>
      </c>
      <c r="L55" s="32">
        <f t="shared" si="11"/>
        <v>-27202</v>
      </c>
      <c r="M55" s="32">
        <f t="shared" si="11"/>
        <v>0</v>
      </c>
      <c r="N55" s="32">
        <f>SUM(D55:M55)</f>
        <v>9823684</v>
      </c>
      <c r="O55" s="45">
        <f t="shared" si="7"/>
        <v>320.5744680851064</v>
      </c>
      <c r="P55" s="10"/>
    </row>
    <row r="56" spans="1:16" ht="15">
      <c r="A56" s="12"/>
      <c r="B56" s="25">
        <v>361.1</v>
      </c>
      <c r="C56" s="20" t="s">
        <v>61</v>
      </c>
      <c r="D56" s="46">
        <v>102330</v>
      </c>
      <c r="E56" s="46">
        <v>9178</v>
      </c>
      <c r="F56" s="46">
        <v>71</v>
      </c>
      <c r="G56" s="46">
        <v>0</v>
      </c>
      <c r="H56" s="46">
        <v>0</v>
      </c>
      <c r="I56" s="46">
        <v>24821</v>
      </c>
      <c r="J56" s="46">
        <v>0</v>
      </c>
      <c r="K56" s="46">
        <v>1115697</v>
      </c>
      <c r="L56" s="46">
        <v>581545</v>
      </c>
      <c r="M56" s="46">
        <v>0</v>
      </c>
      <c r="N56" s="46">
        <f>SUM(D56:M56)</f>
        <v>1833642</v>
      </c>
      <c r="O56" s="47">
        <f t="shared" si="7"/>
        <v>59.836901187834485</v>
      </c>
      <c r="P56" s="9"/>
    </row>
    <row r="57" spans="1:16" ht="15">
      <c r="A57" s="12"/>
      <c r="B57" s="25">
        <v>361.4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-1438074</v>
      </c>
      <c r="L57" s="46">
        <v>-608747</v>
      </c>
      <c r="M57" s="46">
        <v>0</v>
      </c>
      <c r="N57" s="46">
        <f aca="true" t="shared" si="12" ref="N57:N62">SUM(D57:M57)</f>
        <v>-2046821</v>
      </c>
      <c r="O57" s="47">
        <f t="shared" si="7"/>
        <v>-66.79353217595614</v>
      </c>
      <c r="P57" s="9"/>
    </row>
    <row r="58" spans="1:16" ht="15">
      <c r="A58" s="12"/>
      <c r="B58" s="25">
        <v>362</v>
      </c>
      <c r="C58" s="20" t="s">
        <v>63</v>
      </c>
      <c r="D58" s="46">
        <v>993758</v>
      </c>
      <c r="E58" s="46">
        <v>0</v>
      </c>
      <c r="F58" s="46">
        <v>0</v>
      </c>
      <c r="G58" s="46">
        <v>0</v>
      </c>
      <c r="H58" s="46">
        <v>0</v>
      </c>
      <c r="I58" s="46">
        <v>771706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1765464</v>
      </c>
      <c r="O58" s="47">
        <f t="shared" si="7"/>
        <v>57.612061088630725</v>
      </c>
      <c r="P58" s="9"/>
    </row>
    <row r="59" spans="1:16" ht="15">
      <c r="A59" s="12"/>
      <c r="B59" s="25">
        <v>364</v>
      </c>
      <c r="C59" s="20" t="s">
        <v>124</v>
      </c>
      <c r="D59" s="46">
        <v>50650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50650</v>
      </c>
      <c r="O59" s="47">
        <f t="shared" si="7"/>
        <v>1.652852108079885</v>
      </c>
      <c r="P59" s="9"/>
    </row>
    <row r="60" spans="1:16" ht="15">
      <c r="A60" s="12"/>
      <c r="B60" s="25">
        <v>366</v>
      </c>
      <c r="C60" s="20" t="s">
        <v>65</v>
      </c>
      <c r="D60" s="46">
        <v>352727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352727</v>
      </c>
      <c r="O60" s="47">
        <f t="shared" si="7"/>
        <v>11.510475133794543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6740103</v>
      </c>
      <c r="L61" s="46">
        <v>0</v>
      </c>
      <c r="M61" s="46">
        <v>0</v>
      </c>
      <c r="N61" s="46">
        <f t="shared" si="12"/>
        <v>6740103</v>
      </c>
      <c r="O61" s="47">
        <f t="shared" si="7"/>
        <v>219.94853804986295</v>
      </c>
      <c r="P61" s="9"/>
    </row>
    <row r="62" spans="1:16" ht="15">
      <c r="A62" s="12"/>
      <c r="B62" s="25">
        <v>369.9</v>
      </c>
      <c r="C62" s="20" t="s">
        <v>68</v>
      </c>
      <c r="D62" s="46">
        <v>333862</v>
      </c>
      <c r="E62" s="46">
        <v>214000</v>
      </c>
      <c r="F62" s="46">
        <v>0</v>
      </c>
      <c r="G62" s="46">
        <v>0</v>
      </c>
      <c r="H62" s="46">
        <v>0</v>
      </c>
      <c r="I62" s="46">
        <v>548272</v>
      </c>
      <c r="J62" s="46">
        <v>0</v>
      </c>
      <c r="K62" s="46">
        <v>31785</v>
      </c>
      <c r="L62" s="46">
        <v>0</v>
      </c>
      <c r="M62" s="46">
        <v>0</v>
      </c>
      <c r="N62" s="46">
        <f t="shared" si="12"/>
        <v>1127919</v>
      </c>
      <c r="O62" s="47">
        <f t="shared" si="7"/>
        <v>36.80717269285994</v>
      </c>
      <c r="P62" s="9"/>
    </row>
    <row r="63" spans="1:16" ht="15.75">
      <c r="A63" s="29" t="s">
        <v>47</v>
      </c>
      <c r="B63" s="30"/>
      <c r="C63" s="31"/>
      <c r="D63" s="32">
        <f aca="true" t="shared" si="13" ref="D63:M63">SUM(D64:D65)</f>
        <v>4821809</v>
      </c>
      <c r="E63" s="32">
        <f t="shared" si="13"/>
        <v>1352670</v>
      </c>
      <c r="F63" s="32">
        <f t="shared" si="13"/>
        <v>6854793</v>
      </c>
      <c r="G63" s="32">
        <f t="shared" si="13"/>
        <v>960000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13989272</v>
      </c>
      <c r="O63" s="45">
        <f t="shared" si="7"/>
        <v>456.50933298524996</v>
      </c>
      <c r="P63" s="9"/>
    </row>
    <row r="64" spans="1:16" ht="15">
      <c r="A64" s="12"/>
      <c r="B64" s="25">
        <v>381</v>
      </c>
      <c r="C64" s="20" t="s">
        <v>69</v>
      </c>
      <c r="D64" s="46">
        <v>4821809</v>
      </c>
      <c r="E64" s="46">
        <v>1352670</v>
      </c>
      <c r="F64" s="46">
        <v>1414020</v>
      </c>
      <c r="G64" s="46">
        <v>960000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8548499</v>
      </c>
      <c r="O64" s="47">
        <f t="shared" si="7"/>
        <v>278.9615911760867</v>
      </c>
      <c r="P64" s="9"/>
    </row>
    <row r="65" spans="1:16" ht="15.75" thickBot="1">
      <c r="A65" s="12"/>
      <c r="B65" s="25">
        <v>384</v>
      </c>
      <c r="C65" s="20" t="s">
        <v>70</v>
      </c>
      <c r="D65" s="46">
        <v>0</v>
      </c>
      <c r="E65" s="46">
        <v>0</v>
      </c>
      <c r="F65" s="46">
        <v>5440773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5440773</v>
      </c>
      <c r="O65" s="47">
        <f t="shared" si="7"/>
        <v>177.54774180916328</v>
      </c>
      <c r="P65" s="9"/>
    </row>
    <row r="66" spans="1:119" ht="16.5" thickBot="1">
      <c r="A66" s="14" t="s">
        <v>57</v>
      </c>
      <c r="B66" s="23"/>
      <c r="C66" s="22"/>
      <c r="D66" s="15">
        <f aca="true" t="shared" si="14" ref="D66:M66">SUM(D5,D17,D28,D38,D52,D55,D63)</f>
        <v>45635626</v>
      </c>
      <c r="E66" s="15">
        <f t="shared" si="14"/>
        <v>5541619</v>
      </c>
      <c r="F66" s="15">
        <f t="shared" si="14"/>
        <v>6854864</v>
      </c>
      <c r="G66" s="15">
        <f t="shared" si="14"/>
        <v>960000</v>
      </c>
      <c r="H66" s="15">
        <f t="shared" si="14"/>
        <v>0</v>
      </c>
      <c r="I66" s="15">
        <f t="shared" si="14"/>
        <v>17216088</v>
      </c>
      <c r="J66" s="15">
        <f t="shared" si="14"/>
        <v>0</v>
      </c>
      <c r="K66" s="15">
        <f t="shared" si="14"/>
        <v>6449511</v>
      </c>
      <c r="L66" s="15">
        <f t="shared" si="14"/>
        <v>-27202</v>
      </c>
      <c r="M66" s="15">
        <f t="shared" si="14"/>
        <v>0</v>
      </c>
      <c r="N66" s="15">
        <f>SUM(D66:M66)</f>
        <v>82630506</v>
      </c>
      <c r="O66" s="38">
        <f t="shared" si="7"/>
        <v>2696.4660618718185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133</v>
      </c>
      <c r="M68" s="48"/>
      <c r="N68" s="48"/>
      <c r="O68" s="43">
        <v>30644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22610262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22610262</v>
      </c>
      <c r="O5" s="33">
        <f aca="true" t="shared" si="1" ref="O5:O36">(N5/O$68)</f>
        <v>744.959375308886</v>
      </c>
      <c r="P5" s="6"/>
    </row>
    <row r="6" spans="1:16" ht="15">
      <c r="A6" s="12"/>
      <c r="B6" s="25">
        <v>311</v>
      </c>
      <c r="C6" s="20" t="s">
        <v>3</v>
      </c>
      <c r="D6" s="46">
        <v>16135270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16135270</v>
      </c>
      <c r="O6" s="47">
        <f t="shared" si="1"/>
        <v>531.6223518170735</v>
      </c>
      <c r="P6" s="9"/>
    </row>
    <row r="7" spans="1:16" ht="15">
      <c r="A7" s="12"/>
      <c r="B7" s="25">
        <v>312.41</v>
      </c>
      <c r="C7" s="20" t="s">
        <v>12</v>
      </c>
      <c r="D7" s="46">
        <v>300495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300495</v>
      </c>
      <c r="O7" s="47">
        <f t="shared" si="1"/>
        <v>9.900662251655628</v>
      </c>
      <c r="P7" s="9"/>
    </row>
    <row r="8" spans="1:16" ht="15">
      <c r="A8" s="12"/>
      <c r="B8" s="25">
        <v>312.42</v>
      </c>
      <c r="C8" s="20" t="s">
        <v>11</v>
      </c>
      <c r="D8" s="46">
        <v>300075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300075</v>
      </c>
      <c r="O8" s="47">
        <f t="shared" si="1"/>
        <v>9.886824157358902</v>
      </c>
      <c r="P8" s="9"/>
    </row>
    <row r="9" spans="1:16" ht="15">
      <c r="A9" s="12"/>
      <c r="B9" s="25">
        <v>312.51</v>
      </c>
      <c r="C9" s="20" t="s">
        <v>78</v>
      </c>
      <c r="D9" s="46">
        <v>252506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252506</v>
      </c>
      <c r="O9" s="47">
        <f t="shared" si="1"/>
        <v>8.319528186880168</v>
      </c>
      <c r="P9" s="9"/>
    </row>
    <row r="10" spans="1:16" ht="15">
      <c r="A10" s="12"/>
      <c r="B10" s="25">
        <v>312.52</v>
      </c>
      <c r="C10" s="20" t="s">
        <v>114</v>
      </c>
      <c r="D10" s="46">
        <v>213875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213875</v>
      </c>
      <c r="O10" s="47">
        <f t="shared" si="1"/>
        <v>7.04672004217324</v>
      </c>
      <c r="P10" s="9"/>
    </row>
    <row r="11" spans="1:16" ht="15">
      <c r="A11" s="12"/>
      <c r="B11" s="25">
        <v>314.1</v>
      </c>
      <c r="C11" s="20" t="s">
        <v>13</v>
      </c>
      <c r="D11" s="46">
        <v>2744101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2744101</v>
      </c>
      <c r="O11" s="47">
        <f t="shared" si="1"/>
        <v>90.41221047082469</v>
      </c>
      <c r="P11" s="9"/>
    </row>
    <row r="12" spans="1:16" ht="15">
      <c r="A12" s="12"/>
      <c r="B12" s="25">
        <v>314.3</v>
      </c>
      <c r="C12" s="20" t="s">
        <v>14</v>
      </c>
      <c r="D12" s="46">
        <v>761746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761746</v>
      </c>
      <c r="O12" s="47">
        <f t="shared" si="1"/>
        <v>25.09788804322757</v>
      </c>
      <c r="P12" s="9"/>
    </row>
    <row r="13" spans="1:16" ht="15">
      <c r="A13" s="12"/>
      <c r="B13" s="25">
        <v>314.4</v>
      </c>
      <c r="C13" s="20" t="s">
        <v>83</v>
      </c>
      <c r="D13" s="46">
        <v>25439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25439</v>
      </c>
      <c r="O13" s="47">
        <f t="shared" si="1"/>
        <v>0.8381601924154064</v>
      </c>
      <c r="P13" s="9"/>
    </row>
    <row r="14" spans="1:16" ht="15">
      <c r="A14" s="12"/>
      <c r="B14" s="25">
        <v>314.8</v>
      </c>
      <c r="C14" s="20" t="s">
        <v>16</v>
      </c>
      <c r="D14" s="46">
        <v>12011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12011</v>
      </c>
      <c r="O14" s="47">
        <f t="shared" si="1"/>
        <v>0.39573654904286515</v>
      </c>
      <c r="P14" s="9"/>
    </row>
    <row r="15" spans="1:16" ht="15">
      <c r="A15" s="12"/>
      <c r="B15" s="25">
        <v>315</v>
      </c>
      <c r="C15" s="20" t="s">
        <v>115</v>
      </c>
      <c r="D15" s="46">
        <v>1218831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1218831</v>
      </c>
      <c r="O15" s="47">
        <f t="shared" si="1"/>
        <v>40.157853118513394</v>
      </c>
      <c r="P15" s="9"/>
    </row>
    <row r="16" spans="1:16" ht="15">
      <c r="A16" s="12"/>
      <c r="B16" s="25">
        <v>316</v>
      </c>
      <c r="C16" s="20" t="s">
        <v>116</v>
      </c>
      <c r="D16" s="46">
        <v>645913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645913</v>
      </c>
      <c r="O16" s="47">
        <f t="shared" si="1"/>
        <v>21.2814404797206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SUM(D18:D26)</f>
        <v>8374813</v>
      </c>
      <c r="E17" s="32">
        <f t="shared" si="3"/>
        <v>1952985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2012127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12339925</v>
      </c>
      <c r="O17" s="45">
        <f t="shared" si="1"/>
        <v>406.57391848703503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1566840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1566840</v>
      </c>
      <c r="O18" s="47">
        <f t="shared" si="1"/>
        <v>51.62399920925176</v>
      </c>
      <c r="P18" s="9"/>
    </row>
    <row r="19" spans="1:16" ht="15">
      <c r="A19" s="12"/>
      <c r="B19" s="25">
        <v>323.1</v>
      </c>
      <c r="C19" s="20" t="s">
        <v>20</v>
      </c>
      <c r="D19" s="46">
        <v>2116905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2116905</v>
      </c>
      <c r="O19" s="47">
        <f t="shared" si="1"/>
        <v>69.7474547790847</v>
      </c>
      <c r="P19" s="9"/>
    </row>
    <row r="20" spans="1:16" ht="15">
      <c r="A20" s="12"/>
      <c r="B20" s="25">
        <v>323.4</v>
      </c>
      <c r="C20" s="20" t="s">
        <v>21</v>
      </c>
      <c r="D20" s="46">
        <v>22356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22356</v>
      </c>
      <c r="O20" s="47">
        <f t="shared" si="1"/>
        <v>0.7365819907087081</v>
      </c>
      <c r="P20" s="9"/>
    </row>
    <row r="21" spans="1:16" ht="15">
      <c r="A21" s="12"/>
      <c r="B21" s="25">
        <v>323.7</v>
      </c>
      <c r="C21" s="20" t="s">
        <v>22</v>
      </c>
      <c r="D21" s="46">
        <v>480673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480673</v>
      </c>
      <c r="O21" s="47">
        <f t="shared" si="1"/>
        <v>15.837138809264934</v>
      </c>
      <c r="P21" s="9"/>
    </row>
    <row r="22" spans="1:16" ht="15">
      <c r="A22" s="12"/>
      <c r="B22" s="25">
        <v>324.12</v>
      </c>
      <c r="C22" s="20" t="s">
        <v>23</v>
      </c>
      <c r="D22" s="46">
        <v>275612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275612</v>
      </c>
      <c r="O22" s="47">
        <f t="shared" si="1"/>
        <v>9.080821060261606</v>
      </c>
      <c r="P22" s="9"/>
    </row>
    <row r="23" spans="1:16" ht="15">
      <c r="A23" s="12"/>
      <c r="B23" s="25">
        <v>324.22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84644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84644</v>
      </c>
      <c r="O23" s="47">
        <f t="shared" si="1"/>
        <v>2.7888372706006392</v>
      </c>
      <c r="P23" s="9"/>
    </row>
    <row r="24" spans="1:16" ht="15">
      <c r="A24" s="12"/>
      <c r="B24" s="25">
        <v>324.72</v>
      </c>
      <c r="C24" s="20" t="s">
        <v>24</v>
      </c>
      <c r="D24" s="46">
        <v>87731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87731</v>
      </c>
      <c r="O24" s="47">
        <f t="shared" si="1"/>
        <v>2.890547263681592</v>
      </c>
      <c r="P24" s="9"/>
    </row>
    <row r="25" spans="1:16" ht="15">
      <c r="A25" s="12"/>
      <c r="B25" s="25">
        <v>325.2</v>
      </c>
      <c r="C25" s="20" t="s">
        <v>25</v>
      </c>
      <c r="D25" s="46">
        <v>5052071</v>
      </c>
      <c r="E25" s="46">
        <v>0</v>
      </c>
      <c r="F25" s="46">
        <v>0</v>
      </c>
      <c r="G25" s="46">
        <v>0</v>
      </c>
      <c r="H25" s="46">
        <v>0</v>
      </c>
      <c r="I25" s="46">
        <v>1927483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6979554</v>
      </c>
      <c r="O25" s="47">
        <f t="shared" si="1"/>
        <v>229.96125333596916</v>
      </c>
      <c r="P25" s="9"/>
    </row>
    <row r="26" spans="1:16" ht="15">
      <c r="A26" s="12"/>
      <c r="B26" s="25">
        <v>329</v>
      </c>
      <c r="C26" s="20" t="s">
        <v>26</v>
      </c>
      <c r="D26" s="46">
        <v>339465</v>
      </c>
      <c r="E26" s="46">
        <v>386145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725610</v>
      </c>
      <c r="O26" s="47">
        <f t="shared" si="1"/>
        <v>23.90728476821192</v>
      </c>
      <c r="P26" s="9"/>
    </row>
    <row r="27" spans="1:16" ht="15.75">
      <c r="A27" s="29" t="s">
        <v>28</v>
      </c>
      <c r="B27" s="30"/>
      <c r="C27" s="31"/>
      <c r="D27" s="32">
        <f aca="true" t="shared" si="5" ref="D27:M27">SUM(D28:D37)</f>
        <v>2879912</v>
      </c>
      <c r="E27" s="32">
        <f t="shared" si="5"/>
        <v>5382282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252221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8514415</v>
      </c>
      <c r="O27" s="45">
        <f t="shared" si="1"/>
        <v>280.53161345589933</v>
      </c>
      <c r="P27" s="10"/>
    </row>
    <row r="28" spans="1:16" ht="15">
      <c r="A28" s="12"/>
      <c r="B28" s="25">
        <v>334.35</v>
      </c>
      <c r="C28" s="20" t="s">
        <v>127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252221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252221</v>
      </c>
      <c r="O28" s="47">
        <f t="shared" si="1"/>
        <v>8.310138051464532</v>
      </c>
      <c r="P28" s="9"/>
    </row>
    <row r="29" spans="1:16" ht="15">
      <c r="A29" s="12"/>
      <c r="B29" s="25">
        <v>334.7</v>
      </c>
      <c r="C29" s="20" t="s">
        <v>101</v>
      </c>
      <c r="D29" s="46">
        <v>0</v>
      </c>
      <c r="E29" s="46">
        <v>3000000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3000000</v>
      </c>
      <c r="O29" s="47">
        <f t="shared" si="1"/>
        <v>98.84353069091628</v>
      </c>
      <c r="P29" s="9"/>
    </row>
    <row r="30" spans="1:16" ht="15">
      <c r="A30" s="12"/>
      <c r="B30" s="25">
        <v>335.12</v>
      </c>
      <c r="C30" s="20" t="s">
        <v>117</v>
      </c>
      <c r="D30" s="46">
        <v>769647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769647</v>
      </c>
      <c r="O30" s="47">
        <f t="shared" si="1"/>
        <v>25.35820895522388</v>
      </c>
      <c r="P30" s="9"/>
    </row>
    <row r="31" spans="1:16" ht="15">
      <c r="A31" s="12"/>
      <c r="B31" s="25">
        <v>335.14</v>
      </c>
      <c r="C31" s="20" t="s">
        <v>118</v>
      </c>
      <c r="D31" s="46">
        <v>3250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3250</v>
      </c>
      <c r="O31" s="47">
        <f t="shared" si="1"/>
        <v>0.10708049158182598</v>
      </c>
      <c r="P31" s="9"/>
    </row>
    <row r="32" spans="1:16" ht="15">
      <c r="A32" s="12"/>
      <c r="B32" s="25">
        <v>335.15</v>
      </c>
      <c r="C32" s="20" t="s">
        <v>119</v>
      </c>
      <c r="D32" s="46">
        <v>17147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17147</v>
      </c>
      <c r="O32" s="47">
        <f t="shared" si="1"/>
        <v>0.5649566735857138</v>
      </c>
      <c r="P32" s="9"/>
    </row>
    <row r="33" spans="1:16" ht="15">
      <c r="A33" s="12"/>
      <c r="B33" s="25">
        <v>335.18</v>
      </c>
      <c r="C33" s="20" t="s">
        <v>120</v>
      </c>
      <c r="D33" s="46">
        <v>1840115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1840115</v>
      </c>
      <c r="O33" s="47">
        <f t="shared" si="1"/>
        <v>60.62782115910514</v>
      </c>
      <c r="P33" s="9"/>
    </row>
    <row r="34" spans="1:16" ht="15">
      <c r="A34" s="12"/>
      <c r="B34" s="25">
        <v>335.49</v>
      </c>
      <c r="C34" s="20" t="s">
        <v>37</v>
      </c>
      <c r="D34" s="46">
        <v>4226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4226</v>
      </c>
      <c r="O34" s="47">
        <f t="shared" si="1"/>
        <v>0.1392375868999374</v>
      </c>
      <c r="P34" s="9"/>
    </row>
    <row r="35" spans="1:16" ht="15">
      <c r="A35" s="12"/>
      <c r="B35" s="25">
        <v>335.9</v>
      </c>
      <c r="C35" s="20" t="s">
        <v>94</v>
      </c>
      <c r="D35" s="46">
        <v>225199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225199</v>
      </c>
      <c r="O35" s="47">
        <f t="shared" si="1"/>
        <v>7.419821422687885</v>
      </c>
      <c r="P35" s="9"/>
    </row>
    <row r="36" spans="1:16" ht="15">
      <c r="A36" s="12"/>
      <c r="B36" s="25">
        <v>337.9</v>
      </c>
      <c r="C36" s="20" t="s">
        <v>39</v>
      </c>
      <c r="D36" s="46">
        <v>0</v>
      </c>
      <c r="E36" s="46">
        <v>2382282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2382282</v>
      </c>
      <c r="O36" s="47">
        <f t="shared" si="1"/>
        <v>78.49105466047247</v>
      </c>
      <c r="P36" s="9"/>
    </row>
    <row r="37" spans="1:16" ht="15">
      <c r="A37" s="12"/>
      <c r="B37" s="25">
        <v>338</v>
      </c>
      <c r="C37" s="20" t="s">
        <v>40</v>
      </c>
      <c r="D37" s="46">
        <v>20328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20328</v>
      </c>
      <c r="O37" s="47">
        <f aca="true" t="shared" si="7" ref="O37:O66">(N37/O$68)</f>
        <v>0.6697637639616487</v>
      </c>
      <c r="P37" s="9"/>
    </row>
    <row r="38" spans="1:16" ht="15.75">
      <c r="A38" s="29" t="s">
        <v>45</v>
      </c>
      <c r="B38" s="30"/>
      <c r="C38" s="31"/>
      <c r="D38" s="32">
        <f aca="true" t="shared" si="8" ref="D38:M38">SUM(D39:D51)</f>
        <v>3557682</v>
      </c>
      <c r="E38" s="32">
        <f t="shared" si="8"/>
        <v>24800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13251112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16833594</v>
      </c>
      <c r="O38" s="45">
        <f t="shared" si="7"/>
        <v>554.630621725808</v>
      </c>
      <c r="P38" s="10"/>
    </row>
    <row r="39" spans="1:16" ht="15">
      <c r="A39" s="12"/>
      <c r="B39" s="25">
        <v>341.9</v>
      </c>
      <c r="C39" s="20" t="s">
        <v>121</v>
      </c>
      <c r="D39" s="46">
        <v>113550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1">SUM(D39:M39)</f>
        <v>113550</v>
      </c>
      <c r="O39" s="47">
        <f t="shared" si="7"/>
        <v>3.741227636651181</v>
      </c>
      <c r="P39" s="9"/>
    </row>
    <row r="40" spans="1:16" ht="15">
      <c r="A40" s="12"/>
      <c r="B40" s="25">
        <v>342.2</v>
      </c>
      <c r="C40" s="20" t="s">
        <v>49</v>
      </c>
      <c r="D40" s="46">
        <v>27650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27650</v>
      </c>
      <c r="O40" s="47">
        <f t="shared" si="7"/>
        <v>0.9110078745346117</v>
      </c>
      <c r="P40" s="9"/>
    </row>
    <row r="41" spans="1:16" ht="15">
      <c r="A41" s="12"/>
      <c r="B41" s="25">
        <v>342.5</v>
      </c>
      <c r="C41" s="20" t="s">
        <v>96</v>
      </c>
      <c r="D41" s="46">
        <v>368532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368532</v>
      </c>
      <c r="O41" s="47">
        <f t="shared" si="7"/>
        <v>12.14233468419492</v>
      </c>
      <c r="P41" s="9"/>
    </row>
    <row r="42" spans="1:16" ht="15">
      <c r="A42" s="12"/>
      <c r="B42" s="25">
        <v>342.6</v>
      </c>
      <c r="C42" s="20" t="s">
        <v>50</v>
      </c>
      <c r="D42" s="46">
        <v>887079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887079</v>
      </c>
      <c r="O42" s="47">
        <f t="shared" si="7"/>
        <v>29.22734012058911</v>
      </c>
      <c r="P42" s="9"/>
    </row>
    <row r="43" spans="1:16" ht="15">
      <c r="A43" s="12"/>
      <c r="B43" s="25">
        <v>342.9</v>
      </c>
      <c r="C43" s="20" t="s">
        <v>85</v>
      </c>
      <c r="D43" s="46">
        <v>27176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27176</v>
      </c>
      <c r="O43" s="47">
        <f t="shared" si="7"/>
        <v>0.895390596685447</v>
      </c>
      <c r="P43" s="9"/>
    </row>
    <row r="44" spans="1:16" ht="15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5364115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5364115</v>
      </c>
      <c r="O44" s="47">
        <f t="shared" si="7"/>
        <v>176.73602187736813</v>
      </c>
      <c r="P44" s="9"/>
    </row>
    <row r="45" spans="1:16" ht="15">
      <c r="A45" s="12"/>
      <c r="B45" s="25">
        <v>343.4</v>
      </c>
      <c r="C45" s="20" t="s">
        <v>86</v>
      </c>
      <c r="D45" s="46">
        <v>1949447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1949447</v>
      </c>
      <c r="O45" s="47">
        <f t="shared" si="7"/>
        <v>64.23007479160489</v>
      </c>
      <c r="P45" s="9"/>
    </row>
    <row r="46" spans="1:16" ht="15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6630485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6630485</v>
      </c>
      <c r="O46" s="47">
        <f t="shared" si="7"/>
        <v>218.46018253105333</v>
      </c>
      <c r="P46" s="9"/>
    </row>
    <row r="47" spans="1:16" ht="15">
      <c r="A47" s="12"/>
      <c r="B47" s="25">
        <v>343.8</v>
      </c>
      <c r="C47" s="20" t="s">
        <v>53</v>
      </c>
      <c r="D47" s="46">
        <v>41640</v>
      </c>
      <c r="E47" s="46">
        <v>24800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66440</v>
      </c>
      <c r="O47" s="47">
        <f t="shared" si="7"/>
        <v>2.189054726368159</v>
      </c>
      <c r="P47" s="9"/>
    </row>
    <row r="48" spans="1:16" ht="15">
      <c r="A48" s="12"/>
      <c r="B48" s="25">
        <v>343.9</v>
      </c>
      <c r="C48" s="20" t="s">
        <v>54</v>
      </c>
      <c r="D48" s="46">
        <v>20959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20959</v>
      </c>
      <c r="O48" s="47">
        <f t="shared" si="7"/>
        <v>0.6905538532503047</v>
      </c>
      <c r="P48" s="9"/>
    </row>
    <row r="49" spans="1:16" ht="15">
      <c r="A49" s="12"/>
      <c r="B49" s="25">
        <v>344.5</v>
      </c>
      <c r="C49" s="20" t="s">
        <v>122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1256512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1256512</v>
      </c>
      <c r="O49" s="47">
        <f t="shared" si="7"/>
        <v>41.39936081183487</v>
      </c>
      <c r="P49" s="9"/>
    </row>
    <row r="50" spans="1:16" ht="15">
      <c r="A50" s="12"/>
      <c r="B50" s="25">
        <v>347.2</v>
      </c>
      <c r="C50" s="20" t="s">
        <v>56</v>
      </c>
      <c r="D50" s="46">
        <v>114529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114529</v>
      </c>
      <c r="O50" s="47">
        <f t="shared" si="7"/>
        <v>3.7734835754999834</v>
      </c>
      <c r="P50" s="9"/>
    </row>
    <row r="51" spans="1:16" ht="15">
      <c r="A51" s="12"/>
      <c r="B51" s="25">
        <v>347.4</v>
      </c>
      <c r="C51" s="20" t="s">
        <v>88</v>
      </c>
      <c r="D51" s="46">
        <v>7120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7120</v>
      </c>
      <c r="O51" s="47">
        <f t="shared" si="7"/>
        <v>0.23458864617310796</v>
      </c>
      <c r="P51" s="9"/>
    </row>
    <row r="52" spans="1:16" ht="15.75">
      <c r="A52" s="29" t="s">
        <v>46</v>
      </c>
      <c r="B52" s="30"/>
      <c r="C52" s="31"/>
      <c r="D52" s="32">
        <f aca="true" t="shared" si="10" ref="D52:M52">SUM(D53:D54)</f>
        <v>427084</v>
      </c>
      <c r="E52" s="32">
        <f t="shared" si="10"/>
        <v>34732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155085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616901</v>
      </c>
      <c r="O52" s="45">
        <f t="shared" si="7"/>
        <v>20.325557642252313</v>
      </c>
      <c r="P52" s="10"/>
    </row>
    <row r="53" spans="1:16" ht="15">
      <c r="A53" s="13"/>
      <c r="B53" s="39">
        <v>351.1</v>
      </c>
      <c r="C53" s="21" t="s">
        <v>59</v>
      </c>
      <c r="D53" s="46">
        <v>152961</v>
      </c>
      <c r="E53" s="46">
        <v>34732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187693</v>
      </c>
      <c r="O53" s="47">
        <f t="shared" si="7"/>
        <v>6.1840796019900495</v>
      </c>
      <c r="P53" s="9"/>
    </row>
    <row r="54" spans="1:16" ht="15">
      <c r="A54" s="13"/>
      <c r="B54" s="39">
        <v>354</v>
      </c>
      <c r="C54" s="21" t="s">
        <v>60</v>
      </c>
      <c r="D54" s="46">
        <v>274123</v>
      </c>
      <c r="E54" s="46">
        <v>0</v>
      </c>
      <c r="F54" s="46">
        <v>0</v>
      </c>
      <c r="G54" s="46">
        <v>0</v>
      </c>
      <c r="H54" s="46">
        <v>0</v>
      </c>
      <c r="I54" s="46">
        <v>155085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429208</v>
      </c>
      <c r="O54" s="47">
        <f t="shared" si="7"/>
        <v>14.141478040262264</v>
      </c>
      <c r="P54" s="9"/>
    </row>
    <row r="55" spans="1:16" ht="15.75">
      <c r="A55" s="29" t="s">
        <v>4</v>
      </c>
      <c r="B55" s="30"/>
      <c r="C55" s="31"/>
      <c r="D55" s="32">
        <f aca="true" t="shared" si="11" ref="D55:M55">SUM(D56:D62)</f>
        <v>1969438</v>
      </c>
      <c r="E55" s="32">
        <f t="shared" si="11"/>
        <v>165034</v>
      </c>
      <c r="F55" s="32">
        <f t="shared" si="11"/>
        <v>104</v>
      </c>
      <c r="G55" s="32">
        <f t="shared" si="11"/>
        <v>0</v>
      </c>
      <c r="H55" s="32">
        <f t="shared" si="11"/>
        <v>0</v>
      </c>
      <c r="I55" s="32">
        <f t="shared" si="11"/>
        <v>892083</v>
      </c>
      <c r="J55" s="32">
        <f t="shared" si="11"/>
        <v>0</v>
      </c>
      <c r="K55" s="32">
        <f t="shared" si="11"/>
        <v>9698243</v>
      </c>
      <c r="L55" s="32">
        <f t="shared" si="11"/>
        <v>535947</v>
      </c>
      <c r="M55" s="32">
        <f t="shared" si="11"/>
        <v>0</v>
      </c>
      <c r="N55" s="32">
        <f>SUM(D55:M55)</f>
        <v>13260849</v>
      </c>
      <c r="O55" s="45">
        <f t="shared" si="7"/>
        <v>436.91637837303546</v>
      </c>
      <c r="P55" s="10"/>
    </row>
    <row r="56" spans="1:16" ht="15">
      <c r="A56" s="12"/>
      <c r="B56" s="25">
        <v>361.1</v>
      </c>
      <c r="C56" s="20" t="s">
        <v>61</v>
      </c>
      <c r="D56" s="46">
        <v>58475</v>
      </c>
      <c r="E56" s="46">
        <v>4468</v>
      </c>
      <c r="F56" s="46">
        <v>104</v>
      </c>
      <c r="G56" s="46">
        <v>0</v>
      </c>
      <c r="H56" s="46">
        <v>0</v>
      </c>
      <c r="I56" s="46">
        <v>11529</v>
      </c>
      <c r="J56" s="46">
        <v>0</v>
      </c>
      <c r="K56" s="46">
        <v>1119160</v>
      </c>
      <c r="L56" s="46">
        <v>535947</v>
      </c>
      <c r="M56" s="46">
        <v>0</v>
      </c>
      <c r="N56" s="46">
        <f>SUM(D56:M56)</f>
        <v>1729683</v>
      </c>
      <c r="O56" s="47">
        <f t="shared" si="7"/>
        <v>56.98932489868538</v>
      </c>
      <c r="P56" s="9"/>
    </row>
    <row r="57" spans="1:16" ht="15">
      <c r="A57" s="12"/>
      <c r="B57" s="25">
        <v>361.4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2958634</v>
      </c>
      <c r="L57" s="46">
        <v>0</v>
      </c>
      <c r="M57" s="46">
        <v>0</v>
      </c>
      <c r="N57" s="46">
        <f aca="true" t="shared" si="12" ref="N57:N62">SUM(D57:M57)</f>
        <v>2958634</v>
      </c>
      <c r="O57" s="47">
        <f t="shared" si="7"/>
        <v>97.4806101940628</v>
      </c>
      <c r="P57" s="9"/>
    </row>
    <row r="58" spans="1:16" ht="15">
      <c r="A58" s="12"/>
      <c r="B58" s="25">
        <v>362</v>
      </c>
      <c r="C58" s="20" t="s">
        <v>63</v>
      </c>
      <c r="D58" s="46">
        <v>1037650</v>
      </c>
      <c r="E58" s="46">
        <v>0</v>
      </c>
      <c r="F58" s="46">
        <v>0</v>
      </c>
      <c r="G58" s="46">
        <v>0</v>
      </c>
      <c r="H58" s="46">
        <v>0</v>
      </c>
      <c r="I58" s="46">
        <v>302604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1340254</v>
      </c>
      <c r="O58" s="47">
        <f t="shared" si="7"/>
        <v>44.1584791275411</v>
      </c>
      <c r="P58" s="9"/>
    </row>
    <row r="59" spans="1:16" ht="15">
      <c r="A59" s="12"/>
      <c r="B59" s="25">
        <v>364</v>
      </c>
      <c r="C59" s="20" t="s">
        <v>124</v>
      </c>
      <c r="D59" s="46">
        <v>42100</v>
      </c>
      <c r="E59" s="46">
        <v>0</v>
      </c>
      <c r="F59" s="46">
        <v>0</v>
      </c>
      <c r="G59" s="46">
        <v>0</v>
      </c>
      <c r="H59" s="46">
        <v>0</v>
      </c>
      <c r="I59" s="46">
        <v>-15773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26327</v>
      </c>
      <c r="O59" s="47">
        <f t="shared" si="7"/>
        <v>0.8674178774999176</v>
      </c>
      <c r="P59" s="9"/>
    </row>
    <row r="60" spans="1:16" ht="15">
      <c r="A60" s="12"/>
      <c r="B60" s="25">
        <v>366</v>
      </c>
      <c r="C60" s="20" t="s">
        <v>65</v>
      </c>
      <c r="D60" s="46">
        <v>385526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385526</v>
      </c>
      <c r="O60" s="47">
        <f t="shared" si="7"/>
        <v>12.702250337715396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5607353</v>
      </c>
      <c r="L61" s="46">
        <v>0</v>
      </c>
      <c r="M61" s="46">
        <v>0</v>
      </c>
      <c r="N61" s="46">
        <f t="shared" si="12"/>
        <v>5607353</v>
      </c>
      <c r="O61" s="47">
        <f t="shared" si="7"/>
        <v>184.7501894501005</v>
      </c>
      <c r="P61" s="9"/>
    </row>
    <row r="62" spans="1:16" ht="15">
      <c r="A62" s="12"/>
      <c r="B62" s="25">
        <v>369.9</v>
      </c>
      <c r="C62" s="20" t="s">
        <v>68</v>
      </c>
      <c r="D62" s="46">
        <v>445687</v>
      </c>
      <c r="E62" s="46">
        <v>160566</v>
      </c>
      <c r="F62" s="46">
        <v>0</v>
      </c>
      <c r="G62" s="46">
        <v>0</v>
      </c>
      <c r="H62" s="46">
        <v>0</v>
      </c>
      <c r="I62" s="46">
        <v>593723</v>
      </c>
      <c r="J62" s="46">
        <v>0</v>
      </c>
      <c r="K62" s="46">
        <v>13096</v>
      </c>
      <c r="L62" s="46">
        <v>0</v>
      </c>
      <c r="M62" s="46">
        <v>0</v>
      </c>
      <c r="N62" s="46">
        <f t="shared" si="12"/>
        <v>1213072</v>
      </c>
      <c r="O62" s="47">
        <f t="shared" si="7"/>
        <v>39.9681064874304</v>
      </c>
      <c r="P62" s="9"/>
    </row>
    <row r="63" spans="1:16" ht="15.75">
      <c r="A63" s="29" t="s">
        <v>47</v>
      </c>
      <c r="B63" s="30"/>
      <c r="C63" s="31"/>
      <c r="D63" s="32">
        <f aca="true" t="shared" si="13" ref="D63:M63">SUM(D64:D65)</f>
        <v>4968132</v>
      </c>
      <c r="E63" s="32">
        <f t="shared" si="13"/>
        <v>2394176</v>
      </c>
      <c r="F63" s="32">
        <f t="shared" si="13"/>
        <v>1568251</v>
      </c>
      <c r="G63" s="32">
        <f t="shared" si="13"/>
        <v>3388906</v>
      </c>
      <c r="H63" s="32">
        <f t="shared" si="13"/>
        <v>0</v>
      </c>
      <c r="I63" s="32">
        <f t="shared" si="13"/>
        <v>7608867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19928332</v>
      </c>
      <c r="O63" s="45">
        <f t="shared" si="7"/>
        <v>656.5955652202564</v>
      </c>
      <c r="P63" s="9"/>
    </row>
    <row r="64" spans="1:16" ht="15">
      <c r="A64" s="12"/>
      <c r="B64" s="25">
        <v>381</v>
      </c>
      <c r="C64" s="20" t="s">
        <v>69</v>
      </c>
      <c r="D64" s="46">
        <v>4968132</v>
      </c>
      <c r="E64" s="46">
        <v>2394176</v>
      </c>
      <c r="F64" s="46">
        <v>1568251</v>
      </c>
      <c r="G64" s="46">
        <v>3388906</v>
      </c>
      <c r="H64" s="46">
        <v>0</v>
      </c>
      <c r="I64" s="46">
        <v>240920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12560385</v>
      </c>
      <c r="O64" s="47">
        <f t="shared" si="7"/>
        <v>413.83760007907483</v>
      </c>
      <c r="P64" s="9"/>
    </row>
    <row r="65" spans="1:16" ht="15.75" thickBot="1">
      <c r="A65" s="12"/>
      <c r="B65" s="25">
        <v>389.7</v>
      </c>
      <c r="C65" s="20" t="s">
        <v>128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7367947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7367947</v>
      </c>
      <c r="O65" s="47">
        <f t="shared" si="7"/>
        <v>242.7579651411815</v>
      </c>
      <c r="P65" s="9"/>
    </row>
    <row r="66" spans="1:119" ht="16.5" thickBot="1">
      <c r="A66" s="14" t="s">
        <v>57</v>
      </c>
      <c r="B66" s="23"/>
      <c r="C66" s="22"/>
      <c r="D66" s="15">
        <f aca="true" t="shared" si="14" ref="D66:M66">SUM(D5,D17,D27,D38,D52,D55,D63)</f>
        <v>44787323</v>
      </c>
      <c r="E66" s="15">
        <f t="shared" si="14"/>
        <v>9954009</v>
      </c>
      <c r="F66" s="15">
        <f t="shared" si="14"/>
        <v>1568355</v>
      </c>
      <c r="G66" s="15">
        <f t="shared" si="14"/>
        <v>3388906</v>
      </c>
      <c r="H66" s="15">
        <f t="shared" si="14"/>
        <v>0</v>
      </c>
      <c r="I66" s="15">
        <f t="shared" si="14"/>
        <v>24171495</v>
      </c>
      <c r="J66" s="15">
        <f t="shared" si="14"/>
        <v>0</v>
      </c>
      <c r="K66" s="15">
        <f t="shared" si="14"/>
        <v>9698243</v>
      </c>
      <c r="L66" s="15">
        <f t="shared" si="14"/>
        <v>535947</v>
      </c>
      <c r="M66" s="15">
        <f t="shared" si="14"/>
        <v>0</v>
      </c>
      <c r="N66" s="15">
        <f>SUM(D66:M66)</f>
        <v>94104278</v>
      </c>
      <c r="O66" s="38">
        <f t="shared" si="7"/>
        <v>3100.5330302131724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129</v>
      </c>
      <c r="M68" s="48"/>
      <c r="N68" s="48"/>
      <c r="O68" s="43">
        <v>30351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21791838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21791838</v>
      </c>
      <c r="O5" s="33">
        <f aca="true" t="shared" si="1" ref="O5:O36">(N5/O$72)</f>
        <v>720.7964145139417</v>
      </c>
      <c r="P5" s="6"/>
    </row>
    <row r="6" spans="1:16" ht="15">
      <c r="A6" s="12"/>
      <c r="B6" s="25">
        <v>311</v>
      </c>
      <c r="C6" s="20" t="s">
        <v>3</v>
      </c>
      <c r="D6" s="46">
        <v>15467882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15467882</v>
      </c>
      <c r="O6" s="47">
        <f t="shared" si="1"/>
        <v>511.6224655178117</v>
      </c>
      <c r="P6" s="9"/>
    </row>
    <row r="7" spans="1:16" ht="15">
      <c r="A7" s="12"/>
      <c r="B7" s="25">
        <v>312.41</v>
      </c>
      <c r="C7" s="20" t="s">
        <v>12</v>
      </c>
      <c r="D7" s="46">
        <v>293945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293945</v>
      </c>
      <c r="O7" s="47">
        <f t="shared" si="1"/>
        <v>9.72265405351768</v>
      </c>
      <c r="P7" s="9"/>
    </row>
    <row r="8" spans="1:16" ht="15">
      <c r="A8" s="12"/>
      <c r="B8" s="25">
        <v>312.42</v>
      </c>
      <c r="C8" s="20" t="s">
        <v>11</v>
      </c>
      <c r="D8" s="46">
        <v>292876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292876</v>
      </c>
      <c r="O8" s="47">
        <f t="shared" si="1"/>
        <v>9.687295339529653</v>
      </c>
      <c r="P8" s="9"/>
    </row>
    <row r="9" spans="1:16" ht="15">
      <c r="A9" s="12"/>
      <c r="B9" s="25">
        <v>312.51</v>
      </c>
      <c r="C9" s="20" t="s">
        <v>78</v>
      </c>
      <c r="D9" s="46">
        <v>257245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257245</v>
      </c>
      <c r="O9" s="47">
        <f t="shared" si="1"/>
        <v>8.508748718287963</v>
      </c>
      <c r="P9" s="9"/>
    </row>
    <row r="10" spans="1:16" ht="15">
      <c r="A10" s="12"/>
      <c r="B10" s="25">
        <v>312.52</v>
      </c>
      <c r="C10" s="20" t="s">
        <v>114</v>
      </c>
      <c r="D10" s="46">
        <v>197350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197350</v>
      </c>
      <c r="O10" s="47">
        <f t="shared" si="1"/>
        <v>6.527635365329276</v>
      </c>
      <c r="P10" s="9"/>
    </row>
    <row r="11" spans="1:16" ht="15">
      <c r="A11" s="12"/>
      <c r="B11" s="25">
        <v>314.1</v>
      </c>
      <c r="C11" s="20" t="s">
        <v>13</v>
      </c>
      <c r="D11" s="46">
        <v>2497523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2497523</v>
      </c>
      <c r="O11" s="47">
        <f t="shared" si="1"/>
        <v>82.60916878907155</v>
      </c>
      <c r="P11" s="9"/>
    </row>
    <row r="12" spans="1:16" ht="15">
      <c r="A12" s="12"/>
      <c r="B12" s="25">
        <v>314.3</v>
      </c>
      <c r="C12" s="20" t="s">
        <v>14</v>
      </c>
      <c r="D12" s="46">
        <v>769283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769283</v>
      </c>
      <c r="O12" s="47">
        <f t="shared" si="1"/>
        <v>25.445142724837098</v>
      </c>
      <c r="P12" s="9"/>
    </row>
    <row r="13" spans="1:16" ht="15">
      <c r="A13" s="12"/>
      <c r="B13" s="25">
        <v>314.4</v>
      </c>
      <c r="C13" s="20" t="s">
        <v>83</v>
      </c>
      <c r="D13" s="46">
        <v>20820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20820</v>
      </c>
      <c r="O13" s="47">
        <f t="shared" si="1"/>
        <v>0.6886514735553865</v>
      </c>
      <c r="P13" s="9"/>
    </row>
    <row r="14" spans="1:16" ht="15">
      <c r="A14" s="12"/>
      <c r="B14" s="25">
        <v>314.8</v>
      </c>
      <c r="C14" s="20" t="s">
        <v>16</v>
      </c>
      <c r="D14" s="46">
        <v>10211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10211</v>
      </c>
      <c r="O14" s="47">
        <f t="shared" si="1"/>
        <v>0.33774352528693813</v>
      </c>
      <c r="P14" s="9"/>
    </row>
    <row r="15" spans="1:16" ht="15">
      <c r="A15" s="12"/>
      <c r="B15" s="25">
        <v>315</v>
      </c>
      <c r="C15" s="20" t="s">
        <v>115</v>
      </c>
      <c r="D15" s="46">
        <v>1319433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1319433</v>
      </c>
      <c r="O15" s="47">
        <f t="shared" si="1"/>
        <v>43.642145999404626</v>
      </c>
      <c r="P15" s="9"/>
    </row>
    <row r="16" spans="1:16" ht="15">
      <c r="A16" s="12"/>
      <c r="B16" s="25">
        <v>316</v>
      </c>
      <c r="C16" s="20" t="s">
        <v>116</v>
      </c>
      <c r="D16" s="46">
        <v>665270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665270</v>
      </c>
      <c r="O16" s="47">
        <f t="shared" si="1"/>
        <v>22.004763007309894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SUM(D18:D27)</f>
        <v>6890820</v>
      </c>
      <c r="E17" s="32">
        <f t="shared" si="3"/>
        <v>2076114</v>
      </c>
      <c r="F17" s="32">
        <f t="shared" si="3"/>
        <v>205</v>
      </c>
      <c r="G17" s="32">
        <f t="shared" si="3"/>
        <v>0</v>
      </c>
      <c r="H17" s="32">
        <f t="shared" si="3"/>
        <v>0</v>
      </c>
      <c r="I17" s="32">
        <f t="shared" si="3"/>
        <v>2011390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10978529</v>
      </c>
      <c r="O17" s="45">
        <f t="shared" si="1"/>
        <v>363.13065193662555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1735700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1735700</v>
      </c>
      <c r="O18" s="47">
        <f t="shared" si="1"/>
        <v>57.410776304038635</v>
      </c>
      <c r="P18" s="9"/>
    </row>
    <row r="19" spans="1:16" ht="15">
      <c r="A19" s="12"/>
      <c r="B19" s="25">
        <v>323.1</v>
      </c>
      <c r="C19" s="20" t="s">
        <v>20</v>
      </c>
      <c r="D19" s="46">
        <v>1949911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1949911</v>
      </c>
      <c r="O19" s="47">
        <f t="shared" si="1"/>
        <v>64.49611351834089</v>
      </c>
      <c r="P19" s="9"/>
    </row>
    <row r="20" spans="1:16" ht="15">
      <c r="A20" s="12"/>
      <c r="B20" s="25">
        <v>323.4</v>
      </c>
      <c r="C20" s="20" t="s">
        <v>21</v>
      </c>
      <c r="D20" s="46">
        <v>22609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22609</v>
      </c>
      <c r="O20" s="47">
        <f t="shared" si="1"/>
        <v>0.7478252240928787</v>
      </c>
      <c r="P20" s="9"/>
    </row>
    <row r="21" spans="1:16" ht="15">
      <c r="A21" s="12"/>
      <c r="B21" s="25">
        <v>323.7</v>
      </c>
      <c r="C21" s="20" t="s">
        <v>22</v>
      </c>
      <c r="D21" s="46">
        <v>319928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319928</v>
      </c>
      <c r="O21" s="47">
        <f t="shared" si="1"/>
        <v>10.582079184996527</v>
      </c>
      <c r="P21" s="9"/>
    </row>
    <row r="22" spans="1:16" ht="15">
      <c r="A22" s="12"/>
      <c r="B22" s="25">
        <v>324.12</v>
      </c>
      <c r="C22" s="20" t="s">
        <v>23</v>
      </c>
      <c r="D22" s="46">
        <v>234964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234964</v>
      </c>
      <c r="O22" s="47">
        <f t="shared" si="1"/>
        <v>7.771772566400952</v>
      </c>
      <c r="P22" s="9"/>
    </row>
    <row r="23" spans="1:16" ht="15">
      <c r="A23" s="12"/>
      <c r="B23" s="25">
        <v>324.22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61883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61883</v>
      </c>
      <c r="O23" s="47">
        <f t="shared" si="1"/>
        <v>2.046869314986935</v>
      </c>
      <c r="P23" s="9"/>
    </row>
    <row r="24" spans="1:16" ht="15">
      <c r="A24" s="12"/>
      <c r="B24" s="25">
        <v>324.72</v>
      </c>
      <c r="C24" s="20" t="s">
        <v>24</v>
      </c>
      <c r="D24" s="46">
        <v>66355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66355</v>
      </c>
      <c r="O24" s="47">
        <f t="shared" si="1"/>
        <v>2.194787153110839</v>
      </c>
      <c r="P24" s="9"/>
    </row>
    <row r="25" spans="1:16" ht="15">
      <c r="A25" s="12"/>
      <c r="B25" s="25">
        <v>325.2</v>
      </c>
      <c r="C25" s="20" t="s">
        <v>25</v>
      </c>
      <c r="D25" s="46">
        <v>4065279</v>
      </c>
      <c r="E25" s="46">
        <v>0</v>
      </c>
      <c r="F25" s="46">
        <v>0</v>
      </c>
      <c r="G25" s="46">
        <v>0</v>
      </c>
      <c r="H25" s="46">
        <v>0</v>
      </c>
      <c r="I25" s="46">
        <v>1949507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6014786</v>
      </c>
      <c r="O25" s="47">
        <f t="shared" si="1"/>
        <v>198.94770614891013</v>
      </c>
      <c r="P25" s="9"/>
    </row>
    <row r="26" spans="1:16" ht="15">
      <c r="A26" s="12"/>
      <c r="B26" s="25">
        <v>329</v>
      </c>
      <c r="C26" s="20" t="s">
        <v>26</v>
      </c>
      <c r="D26" s="46">
        <v>214935</v>
      </c>
      <c r="E26" s="46">
        <v>340414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555349</v>
      </c>
      <c r="O26" s="47">
        <f t="shared" si="1"/>
        <v>18.36896768431846</v>
      </c>
      <c r="P26" s="9"/>
    </row>
    <row r="27" spans="1:16" ht="15">
      <c r="A27" s="12"/>
      <c r="B27" s="25">
        <v>367</v>
      </c>
      <c r="C27" s="20" t="s">
        <v>66</v>
      </c>
      <c r="D27" s="46">
        <v>16839</v>
      </c>
      <c r="E27" s="46">
        <v>0</v>
      </c>
      <c r="F27" s="46">
        <v>205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17044</v>
      </c>
      <c r="O27" s="47">
        <f t="shared" si="1"/>
        <v>0.5637548374292991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SUM(D29:D40)</f>
        <v>2628369</v>
      </c>
      <c r="E28" s="32">
        <f t="shared" si="5"/>
        <v>869231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3497600</v>
      </c>
      <c r="O28" s="45">
        <f t="shared" si="1"/>
        <v>115.68815532696061</v>
      </c>
      <c r="P28" s="10"/>
    </row>
    <row r="29" spans="1:16" ht="15">
      <c r="A29" s="12"/>
      <c r="B29" s="25">
        <v>334.39</v>
      </c>
      <c r="C29" s="20" t="s">
        <v>31</v>
      </c>
      <c r="D29" s="46">
        <v>0</v>
      </c>
      <c r="E29" s="46">
        <v>10000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7">SUM(D29:M29)</f>
        <v>10000</v>
      </c>
      <c r="O29" s="47">
        <f t="shared" si="1"/>
        <v>0.33076439652035855</v>
      </c>
      <c r="P29" s="9"/>
    </row>
    <row r="30" spans="1:16" ht="15">
      <c r="A30" s="12"/>
      <c r="B30" s="25">
        <v>334.7</v>
      </c>
      <c r="C30" s="20" t="s">
        <v>101</v>
      </c>
      <c r="D30" s="46">
        <v>0</v>
      </c>
      <c r="E30" s="46">
        <v>300500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300500</v>
      </c>
      <c r="O30" s="47">
        <f t="shared" si="1"/>
        <v>9.939470115436775</v>
      </c>
      <c r="P30" s="9"/>
    </row>
    <row r="31" spans="1:16" ht="15">
      <c r="A31" s="12"/>
      <c r="B31" s="25">
        <v>334.9</v>
      </c>
      <c r="C31" s="20" t="s">
        <v>107</v>
      </c>
      <c r="D31" s="46">
        <v>0</v>
      </c>
      <c r="E31" s="46">
        <v>30000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30000</v>
      </c>
      <c r="O31" s="47">
        <f t="shared" si="1"/>
        <v>0.9922931895610756</v>
      </c>
      <c r="P31" s="9"/>
    </row>
    <row r="32" spans="1:16" ht="15">
      <c r="A32" s="12"/>
      <c r="B32" s="25">
        <v>335.12</v>
      </c>
      <c r="C32" s="20" t="s">
        <v>117</v>
      </c>
      <c r="D32" s="46">
        <v>692612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692612</v>
      </c>
      <c r="O32" s="47">
        <f t="shared" si="1"/>
        <v>22.90913902027586</v>
      </c>
      <c r="P32" s="9"/>
    </row>
    <row r="33" spans="1:16" ht="15">
      <c r="A33" s="12"/>
      <c r="B33" s="25">
        <v>335.14</v>
      </c>
      <c r="C33" s="20" t="s">
        <v>118</v>
      </c>
      <c r="D33" s="46">
        <v>3255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3255</v>
      </c>
      <c r="O33" s="47">
        <f t="shared" si="1"/>
        <v>0.10766381106737671</v>
      </c>
      <c r="P33" s="9"/>
    </row>
    <row r="34" spans="1:16" ht="15">
      <c r="A34" s="12"/>
      <c r="B34" s="25">
        <v>335.15</v>
      </c>
      <c r="C34" s="20" t="s">
        <v>119</v>
      </c>
      <c r="D34" s="46">
        <v>18039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18039</v>
      </c>
      <c r="O34" s="47">
        <f t="shared" si="1"/>
        <v>0.5966658948830748</v>
      </c>
      <c r="P34" s="9"/>
    </row>
    <row r="35" spans="1:16" ht="15">
      <c r="A35" s="12"/>
      <c r="B35" s="25">
        <v>335.18</v>
      </c>
      <c r="C35" s="20" t="s">
        <v>120</v>
      </c>
      <c r="D35" s="46">
        <v>1731664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1731664</v>
      </c>
      <c r="O35" s="47">
        <f t="shared" si="1"/>
        <v>57.277279793603014</v>
      </c>
      <c r="P35" s="9"/>
    </row>
    <row r="36" spans="1:16" ht="15">
      <c r="A36" s="12"/>
      <c r="B36" s="25">
        <v>335.49</v>
      </c>
      <c r="C36" s="20" t="s">
        <v>37</v>
      </c>
      <c r="D36" s="46">
        <v>3916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3916</v>
      </c>
      <c r="O36" s="47">
        <f t="shared" si="1"/>
        <v>0.1295273376773724</v>
      </c>
      <c r="P36" s="9"/>
    </row>
    <row r="37" spans="1:16" ht="15">
      <c r="A37" s="12"/>
      <c r="B37" s="25">
        <v>335.9</v>
      </c>
      <c r="C37" s="20" t="s">
        <v>94</v>
      </c>
      <c r="D37" s="46">
        <v>157082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157082</v>
      </c>
      <c r="O37" s="47">
        <f aca="true" t="shared" si="7" ref="O37:O68">(N37/O$72)</f>
        <v>5.195713293421096</v>
      </c>
      <c r="P37" s="9"/>
    </row>
    <row r="38" spans="1:16" ht="15">
      <c r="A38" s="12"/>
      <c r="B38" s="25">
        <v>337.7</v>
      </c>
      <c r="C38" s="20" t="s">
        <v>38</v>
      </c>
      <c r="D38" s="46">
        <v>0</v>
      </c>
      <c r="E38" s="46">
        <v>36100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36100</v>
      </c>
      <c r="O38" s="47">
        <f t="shared" si="7"/>
        <v>1.1940594714384944</v>
      </c>
      <c r="P38" s="9"/>
    </row>
    <row r="39" spans="1:16" ht="15">
      <c r="A39" s="12"/>
      <c r="B39" s="25">
        <v>337.9</v>
      </c>
      <c r="C39" s="20" t="s">
        <v>39</v>
      </c>
      <c r="D39" s="46">
        <v>0</v>
      </c>
      <c r="E39" s="46">
        <v>492631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492631</v>
      </c>
      <c r="O39" s="47">
        <f t="shared" si="7"/>
        <v>16.294479542222074</v>
      </c>
      <c r="P39" s="9"/>
    </row>
    <row r="40" spans="1:16" ht="15">
      <c r="A40" s="12"/>
      <c r="B40" s="25">
        <v>338</v>
      </c>
      <c r="C40" s="20" t="s">
        <v>40</v>
      </c>
      <c r="D40" s="46">
        <v>21801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21801</v>
      </c>
      <c r="O40" s="47">
        <f t="shared" si="7"/>
        <v>0.7210994608540336</v>
      </c>
      <c r="P40" s="9"/>
    </row>
    <row r="41" spans="1:16" ht="15.75">
      <c r="A41" s="29" t="s">
        <v>45</v>
      </c>
      <c r="B41" s="30"/>
      <c r="C41" s="31"/>
      <c r="D41" s="32">
        <f aca="true" t="shared" si="8" ref="D41:M41">SUM(D42:D54)</f>
        <v>3424154</v>
      </c>
      <c r="E41" s="32">
        <f t="shared" si="8"/>
        <v>31496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12961200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16416850</v>
      </c>
      <c r="O41" s="45">
        <f t="shared" si="7"/>
        <v>543.0109483015249</v>
      </c>
      <c r="P41" s="10"/>
    </row>
    <row r="42" spans="1:16" ht="15">
      <c r="A42" s="12"/>
      <c r="B42" s="25">
        <v>341.9</v>
      </c>
      <c r="C42" s="20" t="s">
        <v>121</v>
      </c>
      <c r="D42" s="46">
        <v>57775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4">SUM(D42:M42)</f>
        <v>57775</v>
      </c>
      <c r="O42" s="47">
        <f t="shared" si="7"/>
        <v>1.9109913008963715</v>
      </c>
      <c r="P42" s="9"/>
    </row>
    <row r="43" spans="1:16" ht="15">
      <c r="A43" s="12"/>
      <c r="B43" s="25">
        <v>342.2</v>
      </c>
      <c r="C43" s="20" t="s">
        <v>49</v>
      </c>
      <c r="D43" s="46">
        <v>33250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33250</v>
      </c>
      <c r="O43" s="47">
        <f t="shared" si="7"/>
        <v>1.0997916184301921</v>
      </c>
      <c r="P43" s="9"/>
    </row>
    <row r="44" spans="1:16" ht="15">
      <c r="A44" s="12"/>
      <c r="B44" s="25">
        <v>342.5</v>
      </c>
      <c r="C44" s="20" t="s">
        <v>96</v>
      </c>
      <c r="D44" s="46">
        <v>362840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362840</v>
      </c>
      <c r="O44" s="47">
        <f t="shared" si="7"/>
        <v>12.00145536334469</v>
      </c>
      <c r="P44" s="9"/>
    </row>
    <row r="45" spans="1:16" ht="15">
      <c r="A45" s="12"/>
      <c r="B45" s="25">
        <v>342.6</v>
      </c>
      <c r="C45" s="20" t="s">
        <v>50</v>
      </c>
      <c r="D45" s="46">
        <v>809502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809502</v>
      </c>
      <c r="O45" s="47">
        <f t="shared" si="7"/>
        <v>26.775444051202328</v>
      </c>
      <c r="P45" s="9"/>
    </row>
    <row r="46" spans="1:16" ht="15">
      <c r="A46" s="12"/>
      <c r="B46" s="25">
        <v>342.9</v>
      </c>
      <c r="C46" s="20" t="s">
        <v>85</v>
      </c>
      <c r="D46" s="46">
        <v>26430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26430</v>
      </c>
      <c r="O46" s="47">
        <f t="shared" si="7"/>
        <v>0.8742103000033077</v>
      </c>
      <c r="P46" s="9"/>
    </row>
    <row r="47" spans="1:16" ht="15">
      <c r="A47" s="12"/>
      <c r="B47" s="25">
        <v>343.3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5361791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5361791</v>
      </c>
      <c r="O47" s="47">
        <f t="shared" si="7"/>
        <v>177.34895643832897</v>
      </c>
      <c r="P47" s="9"/>
    </row>
    <row r="48" spans="1:16" ht="15">
      <c r="A48" s="12"/>
      <c r="B48" s="25">
        <v>343.4</v>
      </c>
      <c r="C48" s="20" t="s">
        <v>86</v>
      </c>
      <c r="D48" s="46">
        <v>1931700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1931700</v>
      </c>
      <c r="O48" s="47">
        <f t="shared" si="7"/>
        <v>63.89375847583766</v>
      </c>
      <c r="P48" s="9"/>
    </row>
    <row r="49" spans="1:16" ht="15">
      <c r="A49" s="12"/>
      <c r="B49" s="25">
        <v>343.5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6604587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6604587</v>
      </c>
      <c r="O49" s="47">
        <f t="shared" si="7"/>
        <v>218.45622333212054</v>
      </c>
      <c r="P49" s="9"/>
    </row>
    <row r="50" spans="1:16" ht="15">
      <c r="A50" s="12"/>
      <c r="B50" s="25">
        <v>343.8</v>
      </c>
      <c r="C50" s="20" t="s">
        <v>53</v>
      </c>
      <c r="D50" s="46">
        <v>46350</v>
      </c>
      <c r="E50" s="46">
        <v>31496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77846</v>
      </c>
      <c r="O50" s="47">
        <f t="shared" si="7"/>
        <v>2.574868521152383</v>
      </c>
      <c r="P50" s="9"/>
    </row>
    <row r="51" spans="1:16" ht="15">
      <c r="A51" s="12"/>
      <c r="B51" s="25">
        <v>343.9</v>
      </c>
      <c r="C51" s="20" t="s">
        <v>54</v>
      </c>
      <c r="D51" s="46">
        <v>27672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27672</v>
      </c>
      <c r="O51" s="47">
        <f t="shared" si="7"/>
        <v>0.9152912380511362</v>
      </c>
      <c r="P51" s="9"/>
    </row>
    <row r="52" spans="1:16" ht="15">
      <c r="A52" s="12"/>
      <c r="B52" s="25">
        <v>344.5</v>
      </c>
      <c r="C52" s="20" t="s">
        <v>122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994822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994822</v>
      </c>
      <c r="O52" s="47">
        <f t="shared" si="7"/>
        <v>32.90516984751761</v>
      </c>
      <c r="P52" s="9"/>
    </row>
    <row r="53" spans="1:16" ht="15">
      <c r="A53" s="12"/>
      <c r="B53" s="25">
        <v>347.2</v>
      </c>
      <c r="C53" s="20" t="s">
        <v>56</v>
      </c>
      <c r="D53" s="46">
        <v>121910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121910</v>
      </c>
      <c r="O53" s="47">
        <f t="shared" si="7"/>
        <v>4.032348757979691</v>
      </c>
      <c r="P53" s="9"/>
    </row>
    <row r="54" spans="1:16" ht="15">
      <c r="A54" s="12"/>
      <c r="B54" s="25">
        <v>347.4</v>
      </c>
      <c r="C54" s="20" t="s">
        <v>88</v>
      </c>
      <c r="D54" s="46">
        <v>6725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6725</v>
      </c>
      <c r="O54" s="47">
        <f t="shared" si="7"/>
        <v>0.22243905665994113</v>
      </c>
      <c r="P54" s="9"/>
    </row>
    <row r="55" spans="1:16" ht="15.75">
      <c r="A55" s="29" t="s">
        <v>46</v>
      </c>
      <c r="B55" s="30"/>
      <c r="C55" s="31"/>
      <c r="D55" s="32">
        <f aca="true" t="shared" si="10" ref="D55:M55">SUM(D56:D57)</f>
        <v>355032</v>
      </c>
      <c r="E55" s="32">
        <f t="shared" si="10"/>
        <v>21018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57540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>SUM(D55:M55)</f>
        <v>433590</v>
      </c>
      <c r="O55" s="45">
        <f t="shared" si="7"/>
        <v>14.341613468726226</v>
      </c>
      <c r="P55" s="10"/>
    </row>
    <row r="56" spans="1:16" ht="15">
      <c r="A56" s="13"/>
      <c r="B56" s="39">
        <v>351.1</v>
      </c>
      <c r="C56" s="21" t="s">
        <v>59</v>
      </c>
      <c r="D56" s="46">
        <v>71862</v>
      </c>
      <c r="E56" s="46">
        <v>21018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92880</v>
      </c>
      <c r="O56" s="47">
        <f t="shared" si="7"/>
        <v>3.0721397148810903</v>
      </c>
      <c r="P56" s="9"/>
    </row>
    <row r="57" spans="1:16" ht="15">
      <c r="A57" s="13"/>
      <c r="B57" s="39">
        <v>354</v>
      </c>
      <c r="C57" s="21" t="s">
        <v>60</v>
      </c>
      <c r="D57" s="46">
        <v>283170</v>
      </c>
      <c r="E57" s="46">
        <v>0</v>
      </c>
      <c r="F57" s="46">
        <v>0</v>
      </c>
      <c r="G57" s="46">
        <v>0</v>
      </c>
      <c r="H57" s="46">
        <v>0</v>
      </c>
      <c r="I57" s="46">
        <v>57540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340710</v>
      </c>
      <c r="O57" s="47">
        <f t="shared" si="7"/>
        <v>11.269473753845135</v>
      </c>
      <c r="P57" s="9"/>
    </row>
    <row r="58" spans="1:16" ht="15.75">
      <c r="A58" s="29" t="s">
        <v>4</v>
      </c>
      <c r="B58" s="30"/>
      <c r="C58" s="31"/>
      <c r="D58" s="32">
        <f aca="true" t="shared" si="11" ref="D58:M58">SUM(D59:D65)</f>
        <v>2512465</v>
      </c>
      <c r="E58" s="32">
        <f t="shared" si="11"/>
        <v>125051</v>
      </c>
      <c r="F58" s="32">
        <f t="shared" si="11"/>
        <v>1624317</v>
      </c>
      <c r="G58" s="32">
        <f t="shared" si="11"/>
        <v>15569</v>
      </c>
      <c r="H58" s="32">
        <f t="shared" si="11"/>
        <v>0</v>
      </c>
      <c r="I58" s="32">
        <f t="shared" si="11"/>
        <v>760395</v>
      </c>
      <c r="J58" s="32">
        <f t="shared" si="11"/>
        <v>0</v>
      </c>
      <c r="K58" s="32">
        <f t="shared" si="11"/>
        <v>9534254</v>
      </c>
      <c r="L58" s="32">
        <f t="shared" si="11"/>
        <v>579199</v>
      </c>
      <c r="M58" s="32">
        <f t="shared" si="11"/>
        <v>0</v>
      </c>
      <c r="N58" s="32">
        <f>SUM(D58:M58)</f>
        <v>15151250</v>
      </c>
      <c r="O58" s="45">
        <f t="shared" si="7"/>
        <v>501.14940627790827</v>
      </c>
      <c r="P58" s="10"/>
    </row>
    <row r="59" spans="1:16" ht="15">
      <c r="A59" s="12"/>
      <c r="B59" s="25">
        <v>361.1</v>
      </c>
      <c r="C59" s="20" t="s">
        <v>61</v>
      </c>
      <c r="D59" s="46">
        <v>74034</v>
      </c>
      <c r="E59" s="46">
        <v>6795</v>
      </c>
      <c r="F59" s="46">
        <v>97</v>
      </c>
      <c r="G59" s="46">
        <v>0</v>
      </c>
      <c r="H59" s="46">
        <v>0</v>
      </c>
      <c r="I59" s="46">
        <v>13261</v>
      </c>
      <c r="J59" s="46">
        <v>0</v>
      </c>
      <c r="K59" s="46">
        <v>1060460</v>
      </c>
      <c r="L59" s="46">
        <v>579199</v>
      </c>
      <c r="M59" s="46">
        <v>0</v>
      </c>
      <c r="N59" s="46">
        <f>SUM(D59:M59)</f>
        <v>1733846</v>
      </c>
      <c r="O59" s="47">
        <f t="shared" si="7"/>
        <v>57.34945258492376</v>
      </c>
      <c r="P59" s="9"/>
    </row>
    <row r="60" spans="1:16" ht="15">
      <c r="A60" s="12"/>
      <c r="B60" s="25">
        <v>361.4</v>
      </c>
      <c r="C60" s="20" t="s">
        <v>123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3887339</v>
      </c>
      <c r="L60" s="46">
        <v>0</v>
      </c>
      <c r="M60" s="46">
        <v>0</v>
      </c>
      <c r="N60" s="46">
        <f aca="true" t="shared" si="12" ref="N60:N65">SUM(D60:M60)</f>
        <v>3887339</v>
      </c>
      <c r="O60" s="47">
        <f t="shared" si="7"/>
        <v>128.5793338405054</v>
      </c>
      <c r="P60" s="9"/>
    </row>
    <row r="61" spans="1:16" ht="15">
      <c r="A61" s="12"/>
      <c r="B61" s="25">
        <v>362</v>
      </c>
      <c r="C61" s="20" t="s">
        <v>63</v>
      </c>
      <c r="D61" s="46">
        <v>557489</v>
      </c>
      <c r="E61" s="46">
        <v>0</v>
      </c>
      <c r="F61" s="46">
        <v>0</v>
      </c>
      <c r="G61" s="46">
        <v>0</v>
      </c>
      <c r="H61" s="46">
        <v>0</v>
      </c>
      <c r="I61" s="46">
        <v>160645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718134</v>
      </c>
      <c r="O61" s="47">
        <f t="shared" si="7"/>
        <v>23.753315913075117</v>
      </c>
      <c r="P61" s="9"/>
    </row>
    <row r="62" spans="1:16" ht="15">
      <c r="A62" s="12"/>
      <c r="B62" s="25">
        <v>364</v>
      </c>
      <c r="C62" s="20" t="s">
        <v>124</v>
      </c>
      <c r="D62" s="46">
        <v>46829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46829</v>
      </c>
      <c r="O62" s="47">
        <f t="shared" si="7"/>
        <v>1.548936592465187</v>
      </c>
      <c r="P62" s="9"/>
    </row>
    <row r="63" spans="1:16" ht="15">
      <c r="A63" s="12"/>
      <c r="B63" s="25">
        <v>366</v>
      </c>
      <c r="C63" s="20" t="s">
        <v>65</v>
      </c>
      <c r="D63" s="46">
        <v>437644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437644</v>
      </c>
      <c r="O63" s="47">
        <f t="shared" si="7"/>
        <v>14.47570535507558</v>
      </c>
      <c r="P63" s="9"/>
    </row>
    <row r="64" spans="1:16" ht="15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4504717</v>
      </c>
      <c r="L64" s="46">
        <v>0</v>
      </c>
      <c r="M64" s="46">
        <v>0</v>
      </c>
      <c r="N64" s="46">
        <f t="shared" si="12"/>
        <v>4504717</v>
      </c>
      <c r="O64" s="47">
        <f t="shared" si="7"/>
        <v>149</v>
      </c>
      <c r="P64" s="9"/>
    </row>
    <row r="65" spans="1:16" ht="15">
      <c r="A65" s="12"/>
      <c r="B65" s="25">
        <v>369.9</v>
      </c>
      <c r="C65" s="20" t="s">
        <v>68</v>
      </c>
      <c r="D65" s="46">
        <v>1396469</v>
      </c>
      <c r="E65" s="46">
        <v>118256</v>
      </c>
      <c r="F65" s="46">
        <v>1624220</v>
      </c>
      <c r="G65" s="46">
        <v>15569</v>
      </c>
      <c r="H65" s="46">
        <v>0</v>
      </c>
      <c r="I65" s="46">
        <v>586489</v>
      </c>
      <c r="J65" s="46">
        <v>0</v>
      </c>
      <c r="K65" s="46">
        <v>81738</v>
      </c>
      <c r="L65" s="46">
        <v>0</v>
      </c>
      <c r="M65" s="46">
        <v>0</v>
      </c>
      <c r="N65" s="46">
        <f t="shared" si="12"/>
        <v>3822741</v>
      </c>
      <c r="O65" s="47">
        <f t="shared" si="7"/>
        <v>126.44266199186319</v>
      </c>
      <c r="P65" s="9"/>
    </row>
    <row r="66" spans="1:16" ht="15.75">
      <c r="A66" s="29" t="s">
        <v>47</v>
      </c>
      <c r="B66" s="30"/>
      <c r="C66" s="31"/>
      <c r="D66" s="32">
        <f aca="true" t="shared" si="13" ref="D66:M66">SUM(D67:D69)</f>
        <v>6331700</v>
      </c>
      <c r="E66" s="32">
        <f t="shared" si="13"/>
        <v>1453778</v>
      </c>
      <c r="F66" s="32">
        <f t="shared" si="13"/>
        <v>1650886</v>
      </c>
      <c r="G66" s="32">
        <f t="shared" si="13"/>
        <v>4206988</v>
      </c>
      <c r="H66" s="32">
        <f t="shared" si="13"/>
        <v>0</v>
      </c>
      <c r="I66" s="32">
        <f t="shared" si="13"/>
        <v>26850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>SUM(D66:M66)</f>
        <v>13670202</v>
      </c>
      <c r="O66" s="45">
        <f t="shared" si="7"/>
        <v>452.1616114841398</v>
      </c>
      <c r="P66" s="9"/>
    </row>
    <row r="67" spans="1:16" ht="15">
      <c r="A67" s="12"/>
      <c r="B67" s="25">
        <v>381</v>
      </c>
      <c r="C67" s="20" t="s">
        <v>69</v>
      </c>
      <c r="D67" s="46">
        <v>5554850</v>
      </c>
      <c r="E67" s="46">
        <v>1156150</v>
      </c>
      <c r="F67" s="46">
        <v>1650886</v>
      </c>
      <c r="G67" s="46">
        <v>4104339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12466225</v>
      </c>
      <c r="O67" s="47">
        <f t="shared" si="7"/>
        <v>412.3383389012007</v>
      </c>
      <c r="P67" s="9"/>
    </row>
    <row r="68" spans="1:16" ht="15">
      <c r="A68" s="12"/>
      <c r="B68" s="25">
        <v>382</v>
      </c>
      <c r="C68" s="20" t="s">
        <v>102</v>
      </c>
      <c r="D68" s="46">
        <v>750000</v>
      </c>
      <c r="E68" s="46">
        <v>0</v>
      </c>
      <c r="F68" s="46">
        <v>0</v>
      </c>
      <c r="G68" s="46">
        <v>0</v>
      </c>
      <c r="H68" s="46">
        <v>0</v>
      </c>
      <c r="I68" s="46">
        <v>26850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776850</v>
      </c>
      <c r="O68" s="47">
        <f t="shared" si="7"/>
        <v>25.695432143684055</v>
      </c>
      <c r="P68" s="9"/>
    </row>
    <row r="69" spans="1:16" ht="15.75" thickBot="1">
      <c r="A69" s="12"/>
      <c r="B69" s="25">
        <v>384</v>
      </c>
      <c r="C69" s="20" t="s">
        <v>70</v>
      </c>
      <c r="D69" s="46">
        <v>26850</v>
      </c>
      <c r="E69" s="46">
        <v>297628</v>
      </c>
      <c r="F69" s="46">
        <v>0</v>
      </c>
      <c r="G69" s="46">
        <v>102649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427127</v>
      </c>
      <c r="O69" s="47">
        <f>(N69/O$72)</f>
        <v>14.127840439255118</v>
      </c>
      <c r="P69" s="9"/>
    </row>
    <row r="70" spans="1:119" ht="16.5" thickBot="1">
      <c r="A70" s="14" t="s">
        <v>57</v>
      </c>
      <c r="B70" s="23"/>
      <c r="C70" s="22"/>
      <c r="D70" s="15">
        <f aca="true" t="shared" si="14" ref="D70:M70">SUM(D5,D17,D28,D41,D55,D58,D66)</f>
        <v>43934378</v>
      </c>
      <c r="E70" s="15">
        <f t="shared" si="14"/>
        <v>4576688</v>
      </c>
      <c r="F70" s="15">
        <f t="shared" si="14"/>
        <v>3275408</v>
      </c>
      <c r="G70" s="15">
        <f t="shared" si="14"/>
        <v>4222557</v>
      </c>
      <c r="H70" s="15">
        <f t="shared" si="14"/>
        <v>0</v>
      </c>
      <c r="I70" s="15">
        <f t="shared" si="14"/>
        <v>15817375</v>
      </c>
      <c r="J70" s="15">
        <f t="shared" si="14"/>
        <v>0</v>
      </c>
      <c r="K70" s="15">
        <f t="shared" si="14"/>
        <v>9534254</v>
      </c>
      <c r="L70" s="15">
        <f t="shared" si="14"/>
        <v>579199</v>
      </c>
      <c r="M70" s="15">
        <f t="shared" si="14"/>
        <v>0</v>
      </c>
      <c r="N70" s="15">
        <f>SUM(D70:M70)</f>
        <v>81939859</v>
      </c>
      <c r="O70" s="38">
        <f>(N70/O$72)</f>
        <v>2710.278801309827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125</v>
      </c>
      <c r="M72" s="48"/>
      <c r="N72" s="48"/>
      <c r="O72" s="43">
        <v>30233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2022-05-18T17:24:58Z</cp:lastPrinted>
  <dcterms:created xsi:type="dcterms:W3CDTF">2000-08-31T21:26:31Z</dcterms:created>
  <dcterms:modified xsi:type="dcterms:W3CDTF">2023-03-10T19:57:44Z</dcterms:modified>
  <cp:category/>
  <cp:version/>
  <cp:contentType/>
  <cp:contentStatus/>
</cp:coreProperties>
</file>