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8" r:id="rId1"/>
    <sheet name="2020" sheetId="47" r:id="rId2"/>
    <sheet name="2019" sheetId="46" r:id="rId3"/>
    <sheet name="2018" sheetId="44" r:id="rId4"/>
    <sheet name="2017" sheetId="43" r:id="rId5"/>
    <sheet name="2016" sheetId="42" r:id="rId6"/>
    <sheet name="2015" sheetId="41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  <sheet name="2007" sheetId="40" r:id="rId15"/>
  </sheets>
  <definedNames>
    <definedName name="_xlnm.Print_Area" localSheetId="14">'2007'!$A$1:$O$37</definedName>
    <definedName name="_xlnm.Print_Area" localSheetId="13">'2008'!$A$1:$O$37</definedName>
    <definedName name="_xlnm.Print_Area" localSheetId="12">'2009'!$A$1:$O$37</definedName>
    <definedName name="_xlnm.Print_Area" localSheetId="11">'2010'!$A$1:$O$37</definedName>
    <definedName name="_xlnm.Print_Area" localSheetId="10">'2011'!$A$1:$O$37</definedName>
    <definedName name="_xlnm.Print_Area" localSheetId="9">'2012'!$A$1:$O$37</definedName>
    <definedName name="_xlnm.Print_Area" localSheetId="8">'2013'!$A$1:$O$37</definedName>
    <definedName name="_xlnm.Print_Area" localSheetId="7">'2014'!$A$1:$O$36</definedName>
    <definedName name="_xlnm.Print_Area" localSheetId="6">'2015'!$A$1:$O$36</definedName>
    <definedName name="_xlnm.Print_Area" localSheetId="5">'2016'!$A$1:$O$36</definedName>
    <definedName name="_xlnm.Print_Area" localSheetId="4">'2017'!$A$1:$O$37</definedName>
    <definedName name="_xlnm.Print_Area" localSheetId="3">'2018'!$A$1:$O$37</definedName>
    <definedName name="_xlnm.Print_Area" localSheetId="2">'2019'!$A$1:$O$35</definedName>
    <definedName name="_xlnm.Print_Area" localSheetId="1">'2020'!$A$1:$O$35</definedName>
    <definedName name="_xlnm.Print_Area" localSheetId="0">'2021'!$A$1:$P$38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34" i="48" l="1"/>
  <c r="F34" i="48"/>
  <c r="G34" i="48"/>
  <c r="H34" i="48"/>
  <c r="I34" i="48"/>
  <c r="J34" i="48"/>
  <c r="K34" i="48"/>
  <c r="L34" i="48"/>
  <c r="M34" i="48"/>
  <c r="N34" i="48"/>
  <c r="D34" i="48"/>
  <c r="O33" i="48"/>
  <c r="P33" i="48"/>
  <c r="O32" i="48"/>
  <c r="P32" i="48"/>
  <c r="O31" i="48"/>
  <c r="P31" i="48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/>
  <c r="O22" i="48"/>
  <c r="P22" i="48"/>
  <c r="O21" i="48"/>
  <c r="P21" i="48"/>
  <c r="O20" i="48"/>
  <c r="P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31" i="47"/>
  <c r="F31" i="47"/>
  <c r="G31" i="47"/>
  <c r="H31" i="47"/>
  <c r="I31" i="47"/>
  <c r="J31" i="47"/>
  <c r="K31" i="47"/>
  <c r="L31" i="47"/>
  <c r="M31" i="47"/>
  <c r="D31" i="47"/>
  <c r="N30" i="47"/>
  <c r="O30" i="47"/>
  <c r="N29" i="47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M26" i="47"/>
  <c r="L26" i="47"/>
  <c r="K26" i="47"/>
  <c r="J26" i="47"/>
  <c r="I26" i="47"/>
  <c r="H26" i="47"/>
  <c r="G26" i="47"/>
  <c r="F26" i="47"/>
  <c r="E26" i="47"/>
  <c r="D26" i="47"/>
  <c r="N25" i="47"/>
  <c r="O25" i="47"/>
  <c r="M24" i="47"/>
  <c r="L24" i="47"/>
  <c r="K24" i="47"/>
  <c r="J24" i="47"/>
  <c r="I24" i="47"/>
  <c r="H24" i="47"/>
  <c r="G24" i="47"/>
  <c r="F24" i="47"/>
  <c r="E24" i="47"/>
  <c r="D24" i="47"/>
  <c r="N23" i="47"/>
  <c r="O23" i="47"/>
  <c r="M22" i="47"/>
  <c r="L22" i="47"/>
  <c r="K22" i="47"/>
  <c r="J22" i="47"/>
  <c r="I22" i="47"/>
  <c r="H22" i="47"/>
  <c r="G22" i="47"/>
  <c r="F22" i="47"/>
  <c r="E22" i="47"/>
  <c r="D22" i="47"/>
  <c r="N21" i="47"/>
  <c r="O21" i="47"/>
  <c r="N20" i="47"/>
  <c r="O20" i="47"/>
  <c r="N19" i="47"/>
  <c r="O19" i="47"/>
  <c r="N18" i="47"/>
  <c r="O18" i="47"/>
  <c r="M17" i="47"/>
  <c r="L17" i="47"/>
  <c r="K17" i="47"/>
  <c r="J17" i="47"/>
  <c r="I17" i="47"/>
  <c r="H17" i="47"/>
  <c r="G17" i="47"/>
  <c r="F17" i="47"/>
  <c r="E17" i="47"/>
  <c r="D17" i="47"/>
  <c r="N16" i="47"/>
  <c r="O16" i="47"/>
  <c r="N15" i="47"/>
  <c r="O15" i="47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/>
  <c r="N10" i="47"/>
  <c r="O10" i="47"/>
  <c r="N9" i="47"/>
  <c r="O9" i="47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E31" i="46"/>
  <c r="F31" i="46"/>
  <c r="G31" i="46"/>
  <c r="H31" i="46"/>
  <c r="I31" i="46"/>
  <c r="J31" i="46"/>
  <c r="K31" i="46"/>
  <c r="L31" i="46"/>
  <c r="M31" i="46"/>
  <c r="D31" i="46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33" i="44"/>
  <c r="F33" i="44"/>
  <c r="G33" i="44"/>
  <c r="H33" i="44"/>
  <c r="I33" i="44"/>
  <c r="J33" i="44"/>
  <c r="K33" i="44"/>
  <c r="L33" i="44"/>
  <c r="M33" i="44"/>
  <c r="D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/>
  <c r="N22" i="44"/>
  <c r="O22" i="44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33" i="43"/>
  <c r="F33" i="43"/>
  <c r="G33" i="43"/>
  <c r="H33" i="43"/>
  <c r="I33" i="43"/>
  <c r="J33" i="43"/>
  <c r="K33" i="43"/>
  <c r="L33" i="43"/>
  <c r="M33" i="43"/>
  <c r="D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N22" i="43"/>
  <c r="O22" i="43"/>
  <c r="N21" i="43"/>
  <c r="O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32" i="42"/>
  <c r="F32" i="42"/>
  <c r="G32" i="42"/>
  <c r="H32" i="42"/>
  <c r="I32" i="42"/>
  <c r="J32" i="42"/>
  <c r="K32" i="42"/>
  <c r="L32" i="42"/>
  <c r="M32" i="42"/>
  <c r="D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2" i="41"/>
  <c r="F32" i="41"/>
  <c r="G32" i="41"/>
  <c r="H32" i="41"/>
  <c r="I32" i="41"/>
  <c r="J32" i="41"/>
  <c r="K32" i="41"/>
  <c r="L32" i="41"/>
  <c r="M32" i="41"/>
  <c r="D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/>
  <c r="N21" i="41"/>
  <c r="O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M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M27" i="40"/>
  <c r="L27" i="40"/>
  <c r="K27" i="40"/>
  <c r="J27" i="40"/>
  <c r="I27" i="40"/>
  <c r="H27" i="40"/>
  <c r="G27" i="40"/>
  <c r="F27" i="40"/>
  <c r="E27" i="40"/>
  <c r="N27" i="40"/>
  <c r="O27" i="40"/>
  <c r="D27" i="40"/>
  <c r="N26" i="40"/>
  <c r="O26" i="40"/>
  <c r="M25" i="40"/>
  <c r="L25" i="40"/>
  <c r="K25" i="40"/>
  <c r="J25" i="40"/>
  <c r="I25" i="40"/>
  <c r="I33" i="40"/>
  <c r="H25" i="40"/>
  <c r="G25" i="40"/>
  <c r="F25" i="40"/>
  <c r="E25" i="40"/>
  <c r="D25" i="40"/>
  <c r="N24" i="40"/>
  <c r="O24" i="40"/>
  <c r="N23" i="40"/>
  <c r="O23" i="40"/>
  <c r="N22" i="40"/>
  <c r="O22" i="40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L33" i="40"/>
  <c r="K5" i="40"/>
  <c r="K33" i="40"/>
  <c r="J5" i="40"/>
  <c r="J33" i="40"/>
  <c r="I5" i="40"/>
  <c r="H5" i="40"/>
  <c r="H33" i="40"/>
  <c r="G5" i="40"/>
  <c r="G33" i="40"/>
  <c r="F5" i="40"/>
  <c r="F33" i="40"/>
  <c r="E5" i="40"/>
  <c r="E33" i="40"/>
  <c r="N33" i="40"/>
  <c r="O33" i="40"/>
  <c r="D5" i="40"/>
  <c r="D33" i="40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M28" i="39"/>
  <c r="L28" i="39"/>
  <c r="K28" i="39"/>
  <c r="J28" i="39"/>
  <c r="I28" i="39"/>
  <c r="H28" i="39"/>
  <c r="G28" i="39"/>
  <c r="G32" i="39"/>
  <c r="N32" i="39"/>
  <c r="O32" i="39"/>
  <c r="F28" i="39"/>
  <c r="E28" i="39"/>
  <c r="D28" i="39"/>
  <c r="N27" i="39"/>
  <c r="O27" i="39"/>
  <c r="M26" i="39"/>
  <c r="L26" i="39"/>
  <c r="K26" i="39"/>
  <c r="J26" i="39"/>
  <c r="I26" i="39"/>
  <c r="H26" i="39"/>
  <c r="G26" i="39"/>
  <c r="F26" i="39"/>
  <c r="E26" i="39"/>
  <c r="D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/>
  <c r="N16" i="39"/>
  <c r="O16" i="39"/>
  <c r="N15" i="39"/>
  <c r="O15" i="39"/>
  <c r="M14" i="39"/>
  <c r="L14" i="39"/>
  <c r="K14" i="39"/>
  <c r="K32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32" i="39"/>
  <c r="L5" i="39"/>
  <c r="L32" i="39"/>
  <c r="K5" i="39"/>
  <c r="J5" i="39"/>
  <c r="J32" i="39"/>
  <c r="I5" i="39"/>
  <c r="I32" i="39"/>
  <c r="H5" i="39"/>
  <c r="H32" i="39"/>
  <c r="G5" i="39"/>
  <c r="F5" i="39"/>
  <c r="F32" i="39"/>
  <c r="E5" i="39"/>
  <c r="E32" i="39"/>
  <c r="D5" i="39"/>
  <c r="D32" i="39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/>
  <c r="M29" i="38"/>
  <c r="M33" i="38"/>
  <c r="L29" i="38"/>
  <c r="K29" i="38"/>
  <c r="J29" i="38"/>
  <c r="I29" i="38"/>
  <c r="I33" i="38"/>
  <c r="H29" i="38"/>
  <c r="G29" i="38"/>
  <c r="F29" i="38"/>
  <c r="E29" i="38"/>
  <c r="D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N23" i="38"/>
  <c r="O23" i="38"/>
  <c r="N22" i="38"/>
  <c r="O22" i="38"/>
  <c r="N21" i="38"/>
  <c r="O21" i="38"/>
  <c r="N20" i="38"/>
  <c r="O20" i="38"/>
  <c r="M19" i="38"/>
  <c r="L19" i="38"/>
  <c r="K19" i="38"/>
  <c r="J19" i="38"/>
  <c r="J33" i="38"/>
  <c r="I19" i="38"/>
  <c r="H19" i="38"/>
  <c r="G19" i="38"/>
  <c r="F19" i="38"/>
  <c r="E19" i="38"/>
  <c r="D19" i="38"/>
  <c r="N18" i="38"/>
  <c r="O18" i="38"/>
  <c r="N17" i="38"/>
  <c r="O17" i="38"/>
  <c r="N16" i="38"/>
  <c r="O16" i="38"/>
  <c r="N15" i="38"/>
  <c r="O15" i="38"/>
  <c r="M14" i="38"/>
  <c r="L14" i="38"/>
  <c r="L33" i="38"/>
  <c r="K14" i="38"/>
  <c r="J14" i="38"/>
  <c r="I14" i="38"/>
  <c r="H14" i="38"/>
  <c r="H33" i="38"/>
  <c r="G14" i="38"/>
  <c r="F14" i="38"/>
  <c r="E14" i="38"/>
  <c r="D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K33" i="38"/>
  <c r="J5" i="38"/>
  <c r="I5" i="38"/>
  <c r="H5" i="38"/>
  <c r="G5" i="38"/>
  <c r="G33" i="38"/>
  <c r="F5" i="38"/>
  <c r="F33" i="38"/>
  <c r="E5" i="38"/>
  <c r="E33" i="38"/>
  <c r="D5" i="38"/>
  <c r="N32" i="37"/>
  <c r="O32" i="37"/>
  <c r="M31" i="37"/>
  <c r="L31" i="37"/>
  <c r="K31" i="37"/>
  <c r="J31" i="37"/>
  <c r="I31" i="37"/>
  <c r="H31" i="37"/>
  <c r="G31" i="37"/>
  <c r="F31" i="37"/>
  <c r="E31" i="37"/>
  <c r="D31" i="37"/>
  <c r="N30" i="37"/>
  <c r="O30" i="37"/>
  <c r="M29" i="37"/>
  <c r="L29" i="37"/>
  <c r="K29" i="37"/>
  <c r="J29" i="37"/>
  <c r="I29" i="37"/>
  <c r="H29" i="37"/>
  <c r="G29" i="37"/>
  <c r="N29" i="37"/>
  <c r="O29" i="37"/>
  <c r="F29" i="37"/>
  <c r="E29" i="37"/>
  <c r="D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4" i="37"/>
  <c r="O24" i="37"/>
  <c r="N23" i="37"/>
  <c r="O23" i="37"/>
  <c r="N22" i="37"/>
  <c r="O22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/>
  <c r="O19" i="37"/>
  <c r="N18" i="37"/>
  <c r="O18" i="37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33" i="37"/>
  <c r="L5" i="37"/>
  <c r="K5" i="37"/>
  <c r="J5" i="37"/>
  <c r="J33" i="37"/>
  <c r="I5" i="37"/>
  <c r="I33" i="37"/>
  <c r="H5" i="37"/>
  <c r="H33" i="37"/>
  <c r="G5" i="37"/>
  <c r="G33" i="37"/>
  <c r="F5" i="37"/>
  <c r="F33" i="37"/>
  <c r="E5" i="37"/>
  <c r="E33" i="37"/>
  <c r="D5" i="37"/>
  <c r="D33" i="37"/>
  <c r="N32" i="36"/>
  <c r="O32" i="36"/>
  <c r="M31" i="36"/>
  <c r="L31" i="36"/>
  <c r="K31" i="36"/>
  <c r="J31" i="36"/>
  <c r="I31" i="36"/>
  <c r="H31" i="36"/>
  <c r="G31" i="36"/>
  <c r="F31" i="36"/>
  <c r="E31" i="36"/>
  <c r="D31" i="36"/>
  <c r="N31" i="36"/>
  <c r="O31" i="36"/>
  <c r="N30" i="36"/>
  <c r="O30" i="36"/>
  <c r="M29" i="36"/>
  <c r="L29" i="36"/>
  <c r="K29" i="36"/>
  <c r="J29" i="36"/>
  <c r="I29" i="36"/>
  <c r="H29" i="36"/>
  <c r="G29" i="36"/>
  <c r="N29" i="36"/>
  <c r="O29" i="36"/>
  <c r="F29" i="36"/>
  <c r="E29" i="36"/>
  <c r="D29" i="36"/>
  <c r="N28" i="36"/>
  <c r="O28" i="36"/>
  <c r="M27" i="36"/>
  <c r="L27" i="36"/>
  <c r="K27" i="36"/>
  <c r="J27" i="36"/>
  <c r="I27" i="36"/>
  <c r="H27" i="36"/>
  <c r="G27" i="36"/>
  <c r="F27" i="36"/>
  <c r="E27" i="36"/>
  <c r="D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4" i="36"/>
  <c r="O24" i="36"/>
  <c r="N23" i="36"/>
  <c r="O23" i="36"/>
  <c r="N22" i="36"/>
  <c r="O22" i="36"/>
  <c r="N21" i="36"/>
  <c r="O21" i="36"/>
  <c r="N20" i="36"/>
  <c r="O20" i="36"/>
  <c r="M19" i="36"/>
  <c r="L19" i="36"/>
  <c r="K19" i="36"/>
  <c r="J19" i="36"/>
  <c r="I19" i="36"/>
  <c r="H19" i="36"/>
  <c r="G19" i="36"/>
  <c r="G33" i="36"/>
  <c r="F19" i="36"/>
  <c r="E19" i="36"/>
  <c r="D19" i="36"/>
  <c r="N18" i="36"/>
  <c r="O18" i="36"/>
  <c r="N17" i="36"/>
  <c r="O17" i="36"/>
  <c r="N16" i="36"/>
  <c r="O16" i="36"/>
  <c r="N15" i="36"/>
  <c r="O15" i="36"/>
  <c r="M14" i="36"/>
  <c r="L14" i="36"/>
  <c r="K14" i="36"/>
  <c r="J14" i="36"/>
  <c r="I14" i="36"/>
  <c r="I33" i="36"/>
  <c r="H14" i="36"/>
  <c r="G14" i="36"/>
  <c r="F14" i="36"/>
  <c r="E14" i="36"/>
  <c r="N14" i="36"/>
  <c r="O14" i="36"/>
  <c r="D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33" i="36"/>
  <c r="K5" i="36"/>
  <c r="J5" i="36"/>
  <c r="J33" i="36"/>
  <c r="I5" i="36"/>
  <c r="H5" i="36"/>
  <c r="H33" i="36"/>
  <c r="G5" i="36"/>
  <c r="F5" i="36"/>
  <c r="F33" i="36"/>
  <c r="E5" i="36"/>
  <c r="E33" i="36"/>
  <c r="D5" i="36"/>
  <c r="D33" i="36"/>
  <c r="N32" i="35"/>
  <c r="O32" i="35"/>
  <c r="M31" i="35"/>
  <c r="L31" i="35"/>
  <c r="K31" i="35"/>
  <c r="J31" i="35"/>
  <c r="I31" i="35"/>
  <c r="H31" i="35"/>
  <c r="G31" i="35"/>
  <c r="F31" i="35"/>
  <c r="E31" i="35"/>
  <c r="D31" i="35"/>
  <c r="N31" i="35"/>
  <c r="O31" i="35"/>
  <c r="N30" i="35"/>
  <c r="O30" i="35"/>
  <c r="M29" i="35"/>
  <c r="L29" i="35"/>
  <c r="L33" i="35"/>
  <c r="K29" i="35"/>
  <c r="J29" i="35"/>
  <c r="I29" i="35"/>
  <c r="H29" i="35"/>
  <c r="G29" i="35"/>
  <c r="F29" i="35"/>
  <c r="E29" i="35"/>
  <c r="E33" i="35"/>
  <c r="D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/>
  <c r="N26" i="35"/>
  <c r="O26" i="35"/>
  <c r="M25" i="35"/>
  <c r="L25" i="35"/>
  <c r="K25" i="35"/>
  <c r="J25" i="35"/>
  <c r="I25" i="35"/>
  <c r="H25" i="35"/>
  <c r="G25" i="35"/>
  <c r="N25" i="35"/>
  <c r="F25" i="35"/>
  <c r="E25" i="35"/>
  <c r="D25" i="35"/>
  <c r="N24" i="35"/>
  <c r="O24" i="35"/>
  <c r="N23" i="35"/>
  <c r="O23" i="35"/>
  <c r="N22" i="35"/>
  <c r="O22" i="35"/>
  <c r="N21" i="35"/>
  <c r="O21" i="35"/>
  <c r="N20" i="35"/>
  <c r="O20" i="35"/>
  <c r="M19" i="35"/>
  <c r="L19" i="35"/>
  <c r="K19" i="35"/>
  <c r="K33" i="35"/>
  <c r="J19" i="35"/>
  <c r="I19" i="35"/>
  <c r="H19" i="35"/>
  <c r="G19" i="35"/>
  <c r="F19" i="35"/>
  <c r="E19" i="35"/>
  <c r="D19" i="35"/>
  <c r="D33" i="35"/>
  <c r="N18" i="35"/>
  <c r="O18" i="35"/>
  <c r="N17" i="35"/>
  <c r="O17" i="35"/>
  <c r="N16" i="35"/>
  <c r="O16" i="35"/>
  <c r="N15" i="35"/>
  <c r="O15" i="35"/>
  <c r="M14" i="35"/>
  <c r="L14" i="35"/>
  <c r="K14" i="35"/>
  <c r="J14" i="35"/>
  <c r="J33" i="35"/>
  <c r="I14" i="35"/>
  <c r="H14" i="35"/>
  <c r="G14" i="35"/>
  <c r="F14" i="35"/>
  <c r="N14" i="35"/>
  <c r="O14" i="35"/>
  <c r="E14" i="35"/>
  <c r="D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I5" i="35"/>
  <c r="H5" i="35"/>
  <c r="H33" i="35"/>
  <c r="G5" i="35"/>
  <c r="F5" i="35"/>
  <c r="E5" i="35"/>
  <c r="D5" i="35"/>
  <c r="N5" i="35"/>
  <c r="O5" i="35"/>
  <c r="N32" i="34"/>
  <c r="O32" i="34"/>
  <c r="M31" i="34"/>
  <c r="L31" i="34"/>
  <c r="K31" i="34"/>
  <c r="J31" i="34"/>
  <c r="I31" i="34"/>
  <c r="H31" i="34"/>
  <c r="G31" i="34"/>
  <c r="F31" i="34"/>
  <c r="E31" i="34"/>
  <c r="D31" i="34"/>
  <c r="N30" i="34"/>
  <c r="O30" i="34"/>
  <c r="M29" i="34"/>
  <c r="L29" i="34"/>
  <c r="K29" i="34"/>
  <c r="J29" i="34"/>
  <c r="I29" i="34"/>
  <c r="H29" i="34"/>
  <c r="G29" i="34"/>
  <c r="F29" i="34"/>
  <c r="E29" i="34"/>
  <c r="N29" i="34"/>
  <c r="O29" i="34"/>
  <c r="D29" i="34"/>
  <c r="N28" i="34"/>
  <c r="O28" i="34"/>
  <c r="M27" i="34"/>
  <c r="L27" i="34"/>
  <c r="K27" i="34"/>
  <c r="J27" i="34"/>
  <c r="I27" i="34"/>
  <c r="H27" i="34"/>
  <c r="G27" i="34"/>
  <c r="F27" i="34"/>
  <c r="E27" i="34"/>
  <c r="D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/>
  <c r="N24" i="34"/>
  <c r="O24" i="34"/>
  <c r="N23" i="34"/>
  <c r="O23" i="34"/>
  <c r="N22" i="34"/>
  <c r="O22" i="34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D33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J33" i="34"/>
  <c r="I14" i="34"/>
  <c r="H14" i="34"/>
  <c r="G14" i="34"/>
  <c r="F14" i="34"/>
  <c r="N14" i="34"/>
  <c r="O14" i="34"/>
  <c r="E14" i="34"/>
  <c r="D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33" i="34"/>
  <c r="L5" i="34"/>
  <c r="L33" i="34"/>
  <c r="K5" i="34"/>
  <c r="J5" i="34"/>
  <c r="I5" i="34"/>
  <c r="I33" i="34"/>
  <c r="H5" i="34"/>
  <c r="N5" i="34"/>
  <c r="O5" i="34"/>
  <c r="G5" i="34"/>
  <c r="F5" i="34"/>
  <c r="E5" i="34"/>
  <c r="E33" i="34"/>
  <c r="D5" i="34"/>
  <c r="E31" i="33"/>
  <c r="F31" i="33"/>
  <c r="G31" i="33"/>
  <c r="H31" i="33"/>
  <c r="I31" i="33"/>
  <c r="J31" i="33"/>
  <c r="K31" i="33"/>
  <c r="L31" i="33"/>
  <c r="M31" i="33"/>
  <c r="D31" i="33"/>
  <c r="N31" i="33"/>
  <c r="O31" i="33"/>
  <c r="E29" i="33"/>
  <c r="F29" i="33"/>
  <c r="G29" i="33"/>
  <c r="H29" i="33"/>
  <c r="I29" i="33"/>
  <c r="J29" i="33"/>
  <c r="K29" i="33"/>
  <c r="L29" i="33"/>
  <c r="M29" i="33"/>
  <c r="E27" i="33"/>
  <c r="F27" i="33"/>
  <c r="F33" i="33"/>
  <c r="G27" i="33"/>
  <c r="H27" i="33"/>
  <c r="I27" i="33"/>
  <c r="J27" i="33"/>
  <c r="K27" i="33"/>
  <c r="L27" i="33"/>
  <c r="M27" i="33"/>
  <c r="E25" i="33"/>
  <c r="F25" i="33"/>
  <c r="G25" i="33"/>
  <c r="H25" i="33"/>
  <c r="I25" i="33"/>
  <c r="J25" i="33"/>
  <c r="K25" i="33"/>
  <c r="L25" i="33"/>
  <c r="M25" i="33"/>
  <c r="E19" i="33"/>
  <c r="F19" i="33"/>
  <c r="G19" i="33"/>
  <c r="H19" i="33"/>
  <c r="I19" i="33"/>
  <c r="J19" i="33"/>
  <c r="K19" i="33"/>
  <c r="L19" i="33"/>
  <c r="M19" i="33"/>
  <c r="E14" i="33"/>
  <c r="F14" i="33"/>
  <c r="G14" i="33"/>
  <c r="H14" i="33"/>
  <c r="N14" i="33"/>
  <c r="O14" i="33"/>
  <c r="I14" i="33"/>
  <c r="J14" i="33"/>
  <c r="K14" i="33"/>
  <c r="L14" i="33"/>
  <c r="M14" i="33"/>
  <c r="E5" i="33"/>
  <c r="F5" i="33"/>
  <c r="G5" i="33"/>
  <c r="H5" i="33"/>
  <c r="I5" i="33"/>
  <c r="I33" i="33"/>
  <c r="J5" i="33"/>
  <c r="K5" i="33"/>
  <c r="L5" i="33"/>
  <c r="L33" i="33"/>
  <c r="M5" i="33"/>
  <c r="D29" i="33"/>
  <c r="D25" i="33"/>
  <c r="N25" i="33"/>
  <c r="O25" i="33"/>
  <c r="D19" i="33"/>
  <c r="N19" i="33"/>
  <c r="O19" i="33"/>
  <c r="D14" i="33"/>
  <c r="D5" i="33"/>
  <c r="N32" i="33"/>
  <c r="O32" i="33"/>
  <c r="N30" i="33"/>
  <c r="D27" i="33"/>
  <c r="N28" i="33"/>
  <c r="O28" i="33"/>
  <c r="N26" i="33"/>
  <c r="O26" i="33"/>
  <c r="O30" i="33"/>
  <c r="N16" i="33"/>
  <c r="O16" i="33"/>
  <c r="N17" i="33"/>
  <c r="O17" i="33"/>
  <c r="N18" i="33"/>
  <c r="O18" i="33"/>
  <c r="N7" i="33"/>
  <c r="O7" i="33"/>
  <c r="N8" i="33"/>
  <c r="O8" i="33"/>
  <c r="N9" i="33"/>
  <c r="O9" i="33"/>
  <c r="N10" i="33"/>
  <c r="O10" i="33"/>
  <c r="N11" i="33"/>
  <c r="O11" i="33"/>
  <c r="N12" i="33"/>
  <c r="O12" i="33"/>
  <c r="N13" i="33"/>
  <c r="O13" i="33"/>
  <c r="N6" i="33"/>
  <c r="O6" i="33"/>
  <c r="N20" i="33"/>
  <c r="O20" i="33"/>
  <c r="N21" i="33"/>
  <c r="O21" i="33"/>
  <c r="N22" i="33"/>
  <c r="O22" i="33"/>
  <c r="N23" i="33"/>
  <c r="O23" i="33"/>
  <c r="N24" i="33"/>
  <c r="O24" i="33"/>
  <c r="N15" i="33"/>
  <c r="O15" i="33"/>
  <c r="O27" i="35"/>
  <c r="O25" i="35"/>
  <c r="O25" i="34"/>
  <c r="H33" i="34"/>
  <c r="N31" i="34"/>
  <c r="O31" i="34"/>
  <c r="N29" i="33"/>
  <c r="O29" i="33"/>
  <c r="E33" i="33"/>
  <c r="F33" i="34"/>
  <c r="N25" i="36"/>
  <c r="O25" i="36"/>
  <c r="N27" i="36"/>
  <c r="O27" i="36"/>
  <c r="N27" i="38"/>
  <c r="O27" i="38"/>
  <c r="N25" i="38"/>
  <c r="O25" i="38"/>
  <c r="N14" i="38"/>
  <c r="O14" i="38"/>
  <c r="N31" i="38"/>
  <c r="O31" i="38"/>
  <c r="N19" i="38"/>
  <c r="O19" i="38"/>
  <c r="N27" i="37"/>
  <c r="O27" i="37"/>
  <c r="N31" i="37"/>
  <c r="O31" i="37"/>
  <c r="N25" i="37"/>
  <c r="O25" i="37"/>
  <c r="M33" i="33"/>
  <c r="N5" i="36"/>
  <c r="O5" i="36"/>
  <c r="H33" i="33"/>
  <c r="N27" i="33"/>
  <c r="O27" i="33"/>
  <c r="G33" i="34"/>
  <c r="K33" i="34"/>
  <c r="G33" i="35"/>
  <c r="K33" i="36"/>
  <c r="I33" i="35"/>
  <c r="M33" i="35"/>
  <c r="N19" i="39"/>
  <c r="O19" i="39"/>
  <c r="N30" i="39"/>
  <c r="O30" i="39"/>
  <c r="N24" i="39"/>
  <c r="O24" i="39"/>
  <c r="N26" i="39"/>
  <c r="O26" i="39"/>
  <c r="N14" i="39"/>
  <c r="O14" i="39"/>
  <c r="N5" i="39"/>
  <c r="O5" i="39"/>
  <c r="N29" i="40"/>
  <c r="O29" i="40"/>
  <c r="N31" i="40"/>
  <c r="O31" i="40"/>
  <c r="N25" i="40"/>
  <c r="O25" i="40"/>
  <c r="N19" i="40"/>
  <c r="O19" i="40"/>
  <c r="N14" i="40"/>
  <c r="O14" i="40"/>
  <c r="N5" i="40"/>
  <c r="O5" i="40"/>
  <c r="N33" i="34"/>
  <c r="O33" i="34"/>
  <c r="N33" i="35"/>
  <c r="O33" i="35"/>
  <c r="N5" i="37"/>
  <c r="O5" i="37"/>
  <c r="N19" i="36"/>
  <c r="O19" i="36"/>
  <c r="N28" i="39"/>
  <c r="O28" i="39"/>
  <c r="D33" i="33"/>
  <c r="N19" i="34"/>
  <c r="O19" i="34"/>
  <c r="N27" i="34"/>
  <c r="O27" i="34"/>
  <c r="L33" i="37"/>
  <c r="D33" i="38"/>
  <c r="N33" i="38"/>
  <c r="O33" i="38"/>
  <c r="N29" i="38"/>
  <c r="O29" i="38"/>
  <c r="G33" i="33"/>
  <c r="N19" i="35"/>
  <c r="O19" i="35"/>
  <c r="N29" i="35"/>
  <c r="O29" i="35"/>
  <c r="N5" i="38"/>
  <c r="O5" i="38"/>
  <c r="N5" i="33"/>
  <c r="O5" i="33"/>
  <c r="K33" i="33"/>
  <c r="J33" i="33"/>
  <c r="F33" i="35"/>
  <c r="M33" i="36"/>
  <c r="N33" i="36"/>
  <c r="O33" i="36"/>
  <c r="K33" i="37"/>
  <c r="N33" i="37"/>
  <c r="O33" i="37"/>
  <c r="N33" i="33"/>
  <c r="O33" i="33"/>
  <c r="N30" i="41"/>
  <c r="O30" i="41"/>
  <c r="N26" i="41"/>
  <c r="O26" i="41"/>
  <c r="N28" i="41"/>
  <c r="O28" i="41"/>
  <c r="N24" i="41"/>
  <c r="O24" i="41"/>
  <c r="N14" i="41"/>
  <c r="O14" i="41"/>
  <c r="N19" i="41"/>
  <c r="O19" i="41"/>
  <c r="N5" i="41"/>
  <c r="O5" i="41"/>
  <c r="N32" i="41"/>
  <c r="O32" i="41"/>
  <c r="N30" i="42"/>
  <c r="O30" i="42"/>
  <c r="N28" i="42"/>
  <c r="O28" i="42"/>
  <c r="N26" i="42"/>
  <c r="O26" i="42"/>
  <c r="N24" i="42"/>
  <c r="O24" i="42"/>
  <c r="N14" i="42"/>
  <c r="O14" i="42"/>
  <c r="N19" i="42"/>
  <c r="O19" i="42"/>
  <c r="N5" i="42"/>
  <c r="O5" i="42"/>
  <c r="N32" i="42"/>
  <c r="O32" i="42"/>
  <c r="N31" i="43"/>
  <c r="O31" i="43"/>
  <c r="N25" i="43"/>
  <c r="O25" i="43"/>
  <c r="N27" i="43"/>
  <c r="O27" i="43"/>
  <c r="N29" i="43"/>
  <c r="O29" i="43"/>
  <c r="N19" i="43"/>
  <c r="O19" i="43"/>
  <c r="N14" i="43"/>
  <c r="O14" i="43"/>
  <c r="N5" i="43"/>
  <c r="O5" i="43"/>
  <c r="N33" i="43"/>
  <c r="O33" i="43"/>
  <c r="N27" i="44"/>
  <c r="O27" i="44"/>
  <c r="N29" i="44"/>
  <c r="O29" i="44"/>
  <c r="N31" i="44"/>
  <c r="O31" i="44"/>
  <c r="N25" i="44"/>
  <c r="O25" i="44"/>
  <c r="N19" i="44"/>
  <c r="O19" i="44"/>
  <c r="N14" i="44"/>
  <c r="O14" i="44"/>
  <c r="N5" i="44"/>
  <c r="O5" i="44"/>
  <c r="N33" i="44"/>
  <c r="O33" i="44"/>
  <c r="N23" i="46"/>
  <c r="O23" i="46"/>
  <c r="N25" i="46"/>
  <c r="O25" i="46"/>
  <c r="N29" i="46"/>
  <c r="O29" i="46"/>
  <c r="N27" i="46"/>
  <c r="O27" i="46"/>
  <c r="N18" i="46"/>
  <c r="O18" i="46"/>
  <c r="N13" i="46"/>
  <c r="O13" i="46"/>
  <c r="N5" i="46"/>
  <c r="O5" i="46"/>
  <c r="N31" i="46"/>
  <c r="O31" i="46"/>
  <c r="N26" i="47"/>
  <c r="O26" i="47"/>
  <c r="N22" i="47"/>
  <c r="O22" i="47"/>
  <c r="N24" i="47"/>
  <c r="O24" i="47"/>
  <c r="N28" i="47"/>
  <c r="O28" i="47"/>
  <c r="N17" i="47"/>
  <c r="O17" i="47"/>
  <c r="N13" i="47"/>
  <c r="O13" i="47"/>
  <c r="N5" i="47"/>
  <c r="O5" i="47"/>
  <c r="N31" i="47"/>
  <c r="O31" i="47"/>
  <c r="O24" i="48"/>
  <c r="P24" i="48"/>
  <c r="O28" i="48"/>
  <c r="P28" i="48"/>
  <c r="O26" i="48"/>
  <c r="P26" i="48"/>
  <c r="O30" i="48"/>
  <c r="P30" i="48"/>
  <c r="O17" i="48"/>
  <c r="P17" i="48"/>
  <c r="O14" i="48"/>
  <c r="P14" i="48"/>
  <c r="O5" i="48"/>
  <c r="P5" i="48"/>
  <c r="O34" i="48"/>
  <c r="P34" i="48"/>
</calcChain>
</file>

<file path=xl/sharedStrings.xml><?xml version="1.0" encoding="utf-8"?>
<sst xmlns="http://schemas.openxmlformats.org/spreadsheetml/2006/main" count="730" uniqueCount="93">
  <si>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</si>
  <si>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</si>
  <si>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</si>
  <si>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</si>
  <si>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</si>
  <si>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</si>
  <si>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</si>
  <si>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</si>
  <si>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</si>
  <si>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</si>
  <si>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</si>
  <si>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</si>
  <si>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</si>
  <si>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</si>
  <si>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</si>
  <si>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</si>
  <si>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</si>
  <si>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</si>
  <si>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</si>
  <si>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</si>
  <si>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</si>
  <si>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</si>
  <si>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</si>
  <si>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</si>
  <si>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</si>
  <si>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</si>
  <si>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</si>
  <si>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</si>
  <si>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</si>
  <si>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</si>
  <si>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</si>
  <si>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</si>
  <si>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</si>
  <si>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</si>
  <si>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</si>
  <si>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</si>
  <si>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</si>
  <si>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</si>
  <si>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</si>
  <si>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</si>
  <si>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</si>
  <si>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</si>
  <si>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</si>
  <si>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</si>
  <si>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</si>
  <si>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</si>
  <si>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</si>
  <si>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Dade City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</si>
  <si>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</si>
  <si>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</si>
  <si>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</si>
  <si>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</si>
  <si>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</si>
  <si>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</si>
  <si>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</si>
  <si>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</si>
  <si>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</si>
  <si>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</si>
  <si>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</si>
  <si>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</si>
  <si>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</si>
  <si>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</si>
  <si>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</si>
  <si>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</si>
  <si>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</si>
  <si>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</si>
  <si>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</si>
  <si>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</si>
  <si>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</si>
  <si>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</si>
  <si>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</si>
  <si>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</si>
  <si>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</si>
  <si>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</si>
  <si>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Water / Sewer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</si>
  <si>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</si>
  <si>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</si>
  <si>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</si>
  <si>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</si>
  <si>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</si>
  <si>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</si>
  <si>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</si>
  <si>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</si>
  <si>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</si>
  <si>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</si>
  <si>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</si>
  <si>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</si>
  <si>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Non-Court Information Systems</t>
  </si>
  <si>
    <t>Flood Control / Stormwater Management</t>
  </si>
  <si>
    <t>Inter-fund Group Transfers Out</t>
  </si>
  <si>
    <t>Proprietary - Other Non-Operating Disbursements</t>
  </si>
  <si>
    <t>Proprietary - Non-Operating Interest Expense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</si>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</sst>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85</v>
      </c>
      <c r="N4" s="34" t="s">
        <v>5</v>
      </c>
      <c r="O4" s="34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1798844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856482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2655326</v>
      </c>
      <c r="P5" s="32">
        <f t="shared" ref="P5:P34" si="1">(O5/P$36)</f>
        <v>352.11855191619151</v>
      </c>
      <c r="Q5" s="6"/>
    </row>
    <row r="6" spans="1:134">
      <c r="A6" s="12"/>
      <c r="B6" s="44">
        <v>511</v>
      </c>
      <c r="C6" s="20" t="s">
        <v>19</v>
      </c>
      <c r="D6" s="46">
        <v>44035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44035</v>
      </c>
      <c r="P6" s="47">
        <f t="shared" si="1"/>
        <v>5.8394112186712634</v>
      </c>
      <c r="Q6" s="9"/>
    </row>
    <row r="7" spans="1:134">
      <c r="A7" s="12"/>
      <c r="B7" s="44">
        <v>512</v>
      </c>
      <c r="C7" s="20" t="s">
        <v>20</v>
      </c>
      <c r="D7" s="46">
        <v>277663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277663</v>
      </c>
      <c r="P7" s="47">
        <f t="shared" si="1"/>
        <v>36.820448216416921</v>
      </c>
      <c r="Q7" s="9"/>
    </row>
    <row r="8" spans="1:134">
      <c r="A8" s="12"/>
      <c r="B8" s="44">
        <v>513</v>
      </c>
      <c r="C8" s="20" t="s">
        <v>21</v>
      </c>
      <c r="D8" s="46">
        <v>370832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370832</v>
      </c>
      <c r="P8" s="47">
        <f t="shared" si="1"/>
        <v>49.175440922954515</v>
      </c>
      <c r="Q8" s="9"/>
    </row>
    <row r="9" spans="1:134">
      <c r="A9" s="12"/>
      <c r="B9" s="44">
        <v>514</v>
      </c>
      <c r="C9" s="20" t="s">
        <v>22</v>
      </c>
      <c r="D9" s="46">
        <v>85570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85570</v>
      </c>
      <c r="P9" s="47">
        <f t="shared" si="1"/>
        <v>11.347301418909959</v>
      </c>
      <c r="Q9" s="9"/>
    </row>
    <row r="10" spans="1:134">
      <c r="A10" s="12"/>
      <c r="B10" s="44">
        <v>515</v>
      </c>
      <c r="C10" s="20" t="s">
        <v>23</v>
      </c>
      <c r="D10" s="46">
        <v>269823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269823</v>
      </c>
      <c r="P10" s="47">
        <f t="shared" si="1"/>
        <v>35.780798302612382</v>
      </c>
      <c r="Q10" s="9"/>
    </row>
    <row r="11" spans="1:134">
      <c r="A11" s="12"/>
      <c r="B11" s="44">
        <v>516</v>
      </c>
      <c r="C11" s="20" t="s">
        <v>87</v>
      </c>
      <c r="D11" s="46">
        <v>268145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268145</v>
      </c>
      <c r="P11" s="47">
        <f t="shared" si="1"/>
        <v>35.558281395040446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856482</v>
      </c>
      <c r="L12" s="46">
        <v>0</v>
      </c>
      <c r="M12" s="46">
        <v>0</v>
      </c>
      <c r="N12" s="46">
        <v>0</v>
      </c>
      <c r="O12" s="46">
        <f t="shared" si="2"/>
        <v>856482</v>
      </c>
      <c r="P12" s="47">
        <f t="shared" si="1"/>
        <v>113.5767139636653</v>
      </c>
      <c r="Q12" s="9"/>
    </row>
    <row r="13" spans="1:134">
      <c r="A13" s="12"/>
      <c r="B13" s="44">
        <v>519</v>
      </c>
      <c r="C13" s="20" t="s">
        <v>26</v>
      </c>
      <c r="D13" s="46">
        <v>482776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482776</v>
      </c>
      <c r="P13" s="47">
        <f t="shared" si="1"/>
        <v>64.020156477920693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SUM(D15:D16)</f>
        <v>3472452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207724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3680176</v>
      </c>
      <c r="P14" s="43">
        <f t="shared" si="1"/>
        <v>488.02227821243866</v>
      </c>
      <c r="Q14" s="10"/>
    </row>
    <row r="15" spans="1:134">
      <c r="A15" s="12"/>
      <c r="B15" s="44">
        <v>521</v>
      </c>
      <c r="C15" s="20" t="s">
        <v>28</v>
      </c>
      <c r="D15" s="46">
        <v>3107889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3107889</v>
      </c>
      <c r="P15" s="47">
        <f t="shared" si="1"/>
        <v>412.13221058215089</v>
      </c>
      <c r="Q15" s="9"/>
    </row>
    <row r="16" spans="1:134">
      <c r="A16" s="12"/>
      <c r="B16" s="44">
        <v>524</v>
      </c>
      <c r="C16" s="20" t="s">
        <v>30</v>
      </c>
      <c r="D16" s="46">
        <v>364563</v>
      </c>
      <c r="E16" s="46">
        <v>0</v>
      </c>
      <c r="F16" s="46">
        <v>0</v>
      </c>
      <c r="G16" s="46">
        <v>0</v>
      </c>
      <c r="H16" s="46">
        <v>0</v>
      </c>
      <c r="I16" s="46">
        <v>207724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572287</v>
      </c>
      <c r="P16" s="47">
        <f t="shared" si="1"/>
        <v>75.89006763028776</v>
      </c>
      <c r="Q16" s="9"/>
    </row>
    <row r="17" spans="1:17" ht="15.75">
      <c r="A17" s="28" t="s">
        <v>32</v>
      </c>
      <c r="B17" s="29"/>
      <c r="C17" s="30"/>
      <c r="D17" s="31">
        <f t="shared" ref="D17:N17" si="4">SUM(D18:D23)</f>
        <v>0</v>
      </c>
      <c r="E17" s="31">
        <f t="shared" si="4"/>
        <v>1074279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3459274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4"/>
        <v>0</v>
      </c>
      <c r="O17" s="42">
        <f>SUM(D17:N17)</f>
        <v>4533553</v>
      </c>
      <c r="P17" s="43">
        <f t="shared" si="1"/>
        <v>601.18724307121067</v>
      </c>
      <c r="Q17" s="10"/>
    </row>
    <row r="18" spans="1:17">
      <c r="A18" s="12"/>
      <c r="B18" s="44">
        <v>533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915297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5">SUM(D18:N18)</f>
        <v>915297</v>
      </c>
      <c r="P18" s="47">
        <f t="shared" si="1"/>
        <v>121.37607744330991</v>
      </c>
      <c r="Q18" s="9"/>
    </row>
    <row r="19" spans="1:17">
      <c r="A19" s="12"/>
      <c r="B19" s="44">
        <v>534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268634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268634</v>
      </c>
      <c r="P19" s="47">
        <f t="shared" si="1"/>
        <v>35.623126906245858</v>
      </c>
      <c r="Q19" s="9"/>
    </row>
    <row r="20" spans="1:17">
      <c r="A20" s="12"/>
      <c r="B20" s="44">
        <v>535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912057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912057</v>
      </c>
      <c r="P20" s="47">
        <f t="shared" si="1"/>
        <v>120.9464262034213</v>
      </c>
      <c r="Q20" s="9"/>
    </row>
    <row r="21" spans="1:17">
      <c r="A21" s="12"/>
      <c r="B21" s="44">
        <v>536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1363286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1363286</v>
      </c>
      <c r="P21" s="47">
        <f t="shared" si="1"/>
        <v>180.78318525394511</v>
      </c>
      <c r="Q21" s="9"/>
    </row>
    <row r="22" spans="1:17">
      <c r="A22" s="12"/>
      <c r="B22" s="44">
        <v>538</v>
      </c>
      <c r="C22" s="20" t="s">
        <v>88</v>
      </c>
      <c r="D22" s="46">
        <v>0</v>
      </c>
      <c r="E22" s="46">
        <v>146619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146619</v>
      </c>
      <c r="P22" s="47">
        <f t="shared" si="1"/>
        <v>19.442912080625913</v>
      </c>
      <c r="Q22" s="9"/>
    </row>
    <row r="23" spans="1:17">
      <c r="A23" s="12"/>
      <c r="B23" s="44">
        <v>539</v>
      </c>
      <c r="C23" s="20" t="s">
        <v>37</v>
      </c>
      <c r="D23" s="46">
        <v>0</v>
      </c>
      <c r="E23" s="46">
        <v>927660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927660</v>
      </c>
      <c r="P23" s="47">
        <f t="shared" si="1"/>
        <v>123.01551518366264</v>
      </c>
      <c r="Q23" s="9"/>
    </row>
    <row r="24" spans="1:17" ht="15.75">
      <c r="A24" s="28" t="s">
        <v>38</v>
      </c>
      <c r="B24" s="29"/>
      <c r="C24" s="30"/>
      <c r="D24" s="31">
        <f t="shared" ref="D24:N24" si="6">SUM(D25:D25)</f>
        <v>741539</v>
      </c>
      <c r="E24" s="31">
        <f t="shared" si="6"/>
        <v>330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4" si="7">SUM(D24:N24)</f>
        <v>741869</v>
      </c>
      <c r="P24" s="43">
        <f t="shared" si="1"/>
        <v>98.378066569420497</v>
      </c>
      <c r="Q24" s="10"/>
    </row>
    <row r="25" spans="1:17">
      <c r="A25" s="12"/>
      <c r="B25" s="44">
        <v>541</v>
      </c>
      <c r="C25" s="20" t="s">
        <v>39</v>
      </c>
      <c r="D25" s="46">
        <v>741539</v>
      </c>
      <c r="E25" s="46">
        <v>330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741869</v>
      </c>
      <c r="P25" s="47">
        <f t="shared" si="1"/>
        <v>98.378066569420497</v>
      </c>
      <c r="Q25" s="9"/>
    </row>
    <row r="26" spans="1:17" ht="15.75">
      <c r="A26" s="28" t="s">
        <v>40</v>
      </c>
      <c r="B26" s="29"/>
      <c r="C26" s="30"/>
      <c r="D26" s="31">
        <f t="shared" ref="D26:N26" si="8">SUM(D27:D27)</f>
        <v>0</v>
      </c>
      <c r="E26" s="31">
        <f t="shared" si="8"/>
        <v>67383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7"/>
        <v>67383</v>
      </c>
      <c r="P26" s="43">
        <f t="shared" si="1"/>
        <v>8.935552314016709</v>
      </c>
      <c r="Q26" s="10"/>
    </row>
    <row r="27" spans="1:17">
      <c r="A27" s="13"/>
      <c r="B27" s="45">
        <v>552</v>
      </c>
      <c r="C27" s="21" t="s">
        <v>41</v>
      </c>
      <c r="D27" s="46">
        <v>0</v>
      </c>
      <c r="E27" s="46">
        <v>67383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67383</v>
      </c>
      <c r="P27" s="47">
        <f t="shared" si="1"/>
        <v>8.935552314016709</v>
      </c>
      <c r="Q27" s="9"/>
    </row>
    <row r="28" spans="1:17" ht="15.75">
      <c r="A28" s="28" t="s">
        <v>42</v>
      </c>
      <c r="B28" s="29"/>
      <c r="C28" s="30"/>
      <c r="D28" s="31">
        <f t="shared" ref="D28:N28" si="9">SUM(D29:D29)</f>
        <v>550517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7"/>
        <v>550517</v>
      </c>
      <c r="P28" s="43">
        <f t="shared" si="1"/>
        <v>73.003182601776956</v>
      </c>
      <c r="Q28" s="9"/>
    </row>
    <row r="29" spans="1:17">
      <c r="A29" s="12"/>
      <c r="B29" s="44">
        <v>572</v>
      </c>
      <c r="C29" s="20" t="s">
        <v>43</v>
      </c>
      <c r="D29" s="46">
        <v>550517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550517</v>
      </c>
      <c r="P29" s="47">
        <f t="shared" si="1"/>
        <v>73.003182601776956</v>
      </c>
      <c r="Q29" s="9"/>
    </row>
    <row r="30" spans="1:17" ht="15.75">
      <c r="A30" s="28" t="s">
        <v>45</v>
      </c>
      <c r="B30" s="29"/>
      <c r="C30" s="30"/>
      <c r="D30" s="31">
        <f t="shared" ref="D30:N30" si="10">SUM(D31:D33)</f>
        <v>97632</v>
      </c>
      <c r="E30" s="31">
        <f t="shared" si="10"/>
        <v>340033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696902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7"/>
        <v>1134567</v>
      </c>
      <c r="P30" s="43">
        <f t="shared" si="1"/>
        <v>150.45312292799363</v>
      </c>
      <c r="Q30" s="9"/>
    </row>
    <row r="31" spans="1:17">
      <c r="A31" s="12"/>
      <c r="B31" s="44">
        <v>581</v>
      </c>
      <c r="C31" s="20" t="s">
        <v>89</v>
      </c>
      <c r="D31" s="46">
        <v>97632</v>
      </c>
      <c r="E31" s="46">
        <v>339329</v>
      </c>
      <c r="F31" s="46">
        <v>0</v>
      </c>
      <c r="G31" s="46">
        <v>0</v>
      </c>
      <c r="H31" s="46">
        <v>0</v>
      </c>
      <c r="I31" s="46">
        <v>473550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910511</v>
      </c>
      <c r="P31" s="47">
        <f t="shared" si="1"/>
        <v>120.7414136056226</v>
      </c>
      <c r="Q31" s="9"/>
    </row>
    <row r="32" spans="1:17">
      <c r="A32" s="12"/>
      <c r="B32" s="44">
        <v>590</v>
      </c>
      <c r="C32" s="20" t="s">
        <v>90</v>
      </c>
      <c r="D32" s="46">
        <v>0</v>
      </c>
      <c r="E32" s="46">
        <v>704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704</v>
      </c>
      <c r="P32" s="47">
        <f t="shared" si="1"/>
        <v>9.335631879061132E-2</v>
      </c>
      <c r="Q32" s="9"/>
    </row>
    <row r="33" spans="1:120" ht="15.75" thickBot="1">
      <c r="A33" s="12"/>
      <c r="B33" s="44">
        <v>591</v>
      </c>
      <c r="C33" s="20" t="s">
        <v>91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223352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223352</v>
      </c>
      <c r="P33" s="47">
        <f t="shared" si="1"/>
        <v>29.618353003580427</v>
      </c>
      <c r="Q33" s="9"/>
    </row>
    <row r="34" spans="1:120" ht="16.5" thickBot="1">
      <c r="A34" s="14" t="s">
        <v>10</v>
      </c>
      <c r="B34" s="23"/>
      <c r="C34" s="22"/>
      <c r="D34" s="15">
        <f>SUM(D5,D14,D17,D24,D26,D28,D30)</f>
        <v>6660984</v>
      </c>
      <c r="E34" s="15">
        <f t="shared" ref="E34:N34" si="11">SUM(E5,E14,E17,E24,E26,E28,E30)</f>
        <v>1482025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4363900</v>
      </c>
      <c r="J34" s="15">
        <f t="shared" si="11"/>
        <v>0</v>
      </c>
      <c r="K34" s="15">
        <f t="shared" si="11"/>
        <v>856482</v>
      </c>
      <c r="L34" s="15">
        <f t="shared" si="11"/>
        <v>0</v>
      </c>
      <c r="M34" s="15">
        <f t="shared" si="11"/>
        <v>0</v>
      </c>
      <c r="N34" s="15">
        <f t="shared" si="11"/>
        <v>0</v>
      </c>
      <c r="O34" s="15">
        <f t="shared" si="7"/>
        <v>13363391</v>
      </c>
      <c r="P34" s="37">
        <f t="shared" si="1"/>
        <v>1772.0979976130486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92</v>
      </c>
      <c r="N36" s="93"/>
      <c r="O36" s="93"/>
      <c r="P36" s="41">
        <v>7541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992195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332349</v>
      </c>
      <c r="J5" s="26">
        <f t="shared" si="0"/>
        <v>0</v>
      </c>
      <c r="K5" s="26">
        <f t="shared" si="0"/>
        <v>390952</v>
      </c>
      <c r="L5" s="26">
        <f t="shared" si="0"/>
        <v>0</v>
      </c>
      <c r="M5" s="26">
        <f t="shared" si="0"/>
        <v>0</v>
      </c>
      <c r="N5" s="27">
        <f>SUM(D5:M5)</f>
        <v>1715496</v>
      </c>
      <c r="O5" s="32">
        <f t="shared" ref="O5:O33" si="1">(N5/O$35)</f>
        <v>265.26921292716872</v>
      </c>
      <c r="P5" s="6"/>
    </row>
    <row r="6" spans="1:133">
      <c r="A6" s="12"/>
      <c r="B6" s="44">
        <v>511</v>
      </c>
      <c r="C6" s="20" t="s">
        <v>19</v>
      </c>
      <c r="D6" s="46">
        <v>41277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41277</v>
      </c>
      <c r="O6" s="47">
        <f t="shared" si="1"/>
        <v>6.3827122313282825</v>
      </c>
      <c r="P6" s="9"/>
    </row>
    <row r="7" spans="1:133">
      <c r="A7" s="12"/>
      <c r="B7" s="44">
        <v>512</v>
      </c>
      <c r="C7" s="20" t="s">
        <v>20</v>
      </c>
      <c r="D7" s="46">
        <v>208089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208089</v>
      </c>
      <c r="O7" s="47">
        <f t="shared" si="1"/>
        <v>32.177052729240764</v>
      </c>
      <c r="P7" s="9"/>
    </row>
    <row r="8" spans="1:133">
      <c r="A8" s="12"/>
      <c r="B8" s="44">
        <v>513</v>
      </c>
      <c r="C8" s="20" t="s">
        <v>21</v>
      </c>
      <c r="D8" s="46">
        <v>249588</v>
      </c>
      <c r="E8" s="46">
        <v>0</v>
      </c>
      <c r="F8" s="46">
        <v>0</v>
      </c>
      <c r="G8" s="46">
        <v>0</v>
      </c>
      <c r="H8" s="46">
        <v>0</v>
      </c>
      <c r="I8" s="46">
        <v>163348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412936</v>
      </c>
      <c r="O8" s="47">
        <f t="shared" si="1"/>
        <v>63.852791093242615</v>
      </c>
      <c r="P8" s="9"/>
    </row>
    <row r="9" spans="1:133">
      <c r="A9" s="12"/>
      <c r="B9" s="44">
        <v>514</v>
      </c>
      <c r="C9" s="20" t="s">
        <v>22</v>
      </c>
      <c r="D9" s="46">
        <v>52430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52430</v>
      </c>
      <c r="O9" s="47">
        <f t="shared" si="1"/>
        <v>8.1073140559764969</v>
      </c>
      <c r="P9" s="9"/>
    </row>
    <row r="10" spans="1:133">
      <c r="A10" s="12"/>
      <c r="B10" s="44">
        <v>515</v>
      </c>
      <c r="C10" s="20" t="s">
        <v>23</v>
      </c>
      <c r="D10" s="46">
        <v>132333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132333</v>
      </c>
      <c r="O10" s="47">
        <f t="shared" si="1"/>
        <v>20.46281119529921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169001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169001</v>
      </c>
      <c r="O11" s="47">
        <f t="shared" si="1"/>
        <v>26.132828204731716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390952</v>
      </c>
      <c r="L12" s="46">
        <v>0</v>
      </c>
      <c r="M12" s="46">
        <v>0</v>
      </c>
      <c r="N12" s="46">
        <f t="shared" si="2"/>
        <v>390952</v>
      </c>
      <c r="O12" s="47">
        <f t="shared" si="1"/>
        <v>60.453378691820006</v>
      </c>
      <c r="P12" s="9"/>
    </row>
    <row r="13" spans="1:133">
      <c r="A13" s="12"/>
      <c r="B13" s="44">
        <v>519</v>
      </c>
      <c r="C13" s="20" t="s">
        <v>26</v>
      </c>
      <c r="D13" s="46">
        <v>308478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308478</v>
      </c>
      <c r="O13" s="47">
        <f t="shared" si="1"/>
        <v>47.700324725529612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2699913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104221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2804134</v>
      </c>
      <c r="O14" s="43">
        <f t="shared" si="1"/>
        <v>433.6066182155559</v>
      </c>
      <c r="P14" s="10"/>
    </row>
    <row r="15" spans="1:133">
      <c r="A15" s="12"/>
      <c r="B15" s="44">
        <v>521</v>
      </c>
      <c r="C15" s="20" t="s">
        <v>28</v>
      </c>
      <c r="D15" s="46">
        <v>2335466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2335466</v>
      </c>
      <c r="O15" s="47">
        <f t="shared" si="1"/>
        <v>361.13592082882326</v>
      </c>
      <c r="P15" s="9"/>
    </row>
    <row r="16" spans="1:133">
      <c r="A16" s="12"/>
      <c r="B16" s="44">
        <v>522</v>
      </c>
      <c r="C16" s="20" t="s">
        <v>29</v>
      </c>
      <c r="D16" s="46">
        <v>234533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234533</v>
      </c>
      <c r="O16" s="47">
        <f t="shared" si="1"/>
        <v>36.266120303077159</v>
      </c>
      <c r="P16" s="9"/>
    </row>
    <row r="17" spans="1:16">
      <c r="A17" s="12"/>
      <c r="B17" s="44">
        <v>524</v>
      </c>
      <c r="C17" s="20" t="s">
        <v>30</v>
      </c>
      <c r="D17" s="46">
        <v>129914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129914</v>
      </c>
      <c r="O17" s="47">
        <f t="shared" si="1"/>
        <v>20.088758311427245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104221</v>
      </c>
      <c r="L18" s="46">
        <v>0</v>
      </c>
      <c r="M18" s="46">
        <v>0</v>
      </c>
      <c r="N18" s="46">
        <f t="shared" si="4"/>
        <v>104221</v>
      </c>
      <c r="O18" s="47">
        <f t="shared" si="1"/>
        <v>16.115818772228234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128229</v>
      </c>
      <c r="E19" s="31">
        <f t="shared" si="5"/>
        <v>354378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2104728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2587335</v>
      </c>
      <c r="O19" s="43">
        <f t="shared" si="1"/>
        <v>400.08272769444875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718070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718070</v>
      </c>
      <c r="O20" s="47">
        <f t="shared" si="1"/>
        <v>111.03602907066646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213460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213460</v>
      </c>
      <c r="O21" s="47">
        <f t="shared" si="1"/>
        <v>33.007576929024275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755371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755371</v>
      </c>
      <c r="O22" s="47">
        <f t="shared" si="1"/>
        <v>116.80392763259626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417827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417827</v>
      </c>
      <c r="O23" s="47">
        <f t="shared" si="1"/>
        <v>64.609092314829127</v>
      </c>
      <c r="P23" s="9"/>
    </row>
    <row r="24" spans="1:16">
      <c r="A24" s="12"/>
      <c r="B24" s="44">
        <v>539</v>
      </c>
      <c r="C24" s="20" t="s">
        <v>37</v>
      </c>
      <c r="D24" s="46">
        <v>128229</v>
      </c>
      <c r="E24" s="46">
        <v>354378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482607</v>
      </c>
      <c r="O24" s="47">
        <f t="shared" si="1"/>
        <v>74.626101747332612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1371799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1371799</v>
      </c>
      <c r="O25" s="43">
        <f t="shared" si="1"/>
        <v>212.12293180763879</v>
      </c>
      <c r="P25" s="10"/>
    </row>
    <row r="26" spans="1:16">
      <c r="A26" s="12"/>
      <c r="B26" s="44">
        <v>541</v>
      </c>
      <c r="C26" s="20" t="s">
        <v>39</v>
      </c>
      <c r="D26" s="46">
        <v>1371799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1371799</v>
      </c>
      <c r="O26" s="47">
        <f t="shared" si="1"/>
        <v>212.12293180763879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152038</v>
      </c>
      <c r="N27" s="31">
        <f t="shared" si="4"/>
        <v>152038</v>
      </c>
      <c r="O27" s="43">
        <f t="shared" si="1"/>
        <v>23.509819081490644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152038</v>
      </c>
      <c r="N28" s="46">
        <f t="shared" si="4"/>
        <v>152038</v>
      </c>
      <c r="O28" s="47">
        <f t="shared" si="1"/>
        <v>23.509819081490644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292845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292845</v>
      </c>
      <c r="O29" s="43">
        <f t="shared" si="1"/>
        <v>45.282975104376064</v>
      </c>
      <c r="P29" s="9"/>
    </row>
    <row r="30" spans="1:16">
      <c r="A30" s="12"/>
      <c r="B30" s="44">
        <v>572</v>
      </c>
      <c r="C30" s="20" t="s">
        <v>43</v>
      </c>
      <c r="D30" s="46">
        <v>292845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292845</v>
      </c>
      <c r="O30" s="47">
        <f t="shared" si="1"/>
        <v>45.282975104376064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92613</v>
      </c>
      <c r="E31" s="31">
        <f t="shared" si="9"/>
        <v>1011706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211700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1316019</v>
      </c>
      <c r="O31" s="43">
        <f t="shared" si="1"/>
        <v>203.49760321632905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92613</v>
      </c>
      <c r="E32" s="46">
        <v>1011706</v>
      </c>
      <c r="F32" s="46">
        <v>0</v>
      </c>
      <c r="G32" s="46">
        <v>0</v>
      </c>
      <c r="H32" s="46">
        <v>0</v>
      </c>
      <c r="I32" s="46">
        <v>211700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1316019</v>
      </c>
      <c r="O32" s="47">
        <f t="shared" si="1"/>
        <v>203.49760321632905</v>
      </c>
      <c r="P32" s="9"/>
    </row>
    <row r="33" spans="1:119" ht="16.5" thickBot="1">
      <c r="A33" s="14" t="s">
        <v>10</v>
      </c>
      <c r="B33" s="23"/>
      <c r="C33" s="22"/>
      <c r="D33" s="15">
        <f>SUM(D5,D14,D19,D25,D27,D29,D31)</f>
        <v>5577594</v>
      </c>
      <c r="E33" s="15">
        <f t="shared" ref="E33:M33" si="10">SUM(E5,E14,E19,E25,E27,E29,E31)</f>
        <v>1366084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2648777</v>
      </c>
      <c r="J33" s="15">
        <f t="shared" si="10"/>
        <v>0</v>
      </c>
      <c r="K33" s="15">
        <f t="shared" si="10"/>
        <v>495173</v>
      </c>
      <c r="L33" s="15">
        <f t="shared" si="10"/>
        <v>0</v>
      </c>
      <c r="M33" s="15">
        <f t="shared" si="10"/>
        <v>152038</v>
      </c>
      <c r="N33" s="15">
        <f t="shared" si="4"/>
        <v>10239666</v>
      </c>
      <c r="O33" s="37">
        <f t="shared" si="1"/>
        <v>1583.3718880470078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54</v>
      </c>
      <c r="M35" s="93"/>
      <c r="N35" s="93"/>
      <c r="O35" s="41">
        <v>6467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920317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341873</v>
      </c>
      <c r="J5" s="26">
        <f t="shared" si="0"/>
        <v>0</v>
      </c>
      <c r="K5" s="26">
        <f t="shared" si="0"/>
        <v>694943</v>
      </c>
      <c r="L5" s="26">
        <f t="shared" si="0"/>
        <v>0</v>
      </c>
      <c r="M5" s="26">
        <f t="shared" si="0"/>
        <v>0</v>
      </c>
      <c r="N5" s="27">
        <f>SUM(D5:M5)</f>
        <v>1957133</v>
      </c>
      <c r="O5" s="32">
        <f t="shared" ref="O5:O33" si="1">(N5/O$35)</f>
        <v>301.79383191981498</v>
      </c>
      <c r="P5" s="6"/>
    </row>
    <row r="6" spans="1:133">
      <c r="A6" s="12"/>
      <c r="B6" s="44">
        <v>511</v>
      </c>
      <c r="C6" s="20" t="s">
        <v>19</v>
      </c>
      <c r="D6" s="46">
        <v>41496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41496</v>
      </c>
      <c r="O6" s="47">
        <f t="shared" si="1"/>
        <v>6.3987663839629914</v>
      </c>
      <c r="P6" s="9"/>
    </row>
    <row r="7" spans="1:133">
      <c r="A7" s="12"/>
      <c r="B7" s="44">
        <v>512</v>
      </c>
      <c r="C7" s="20" t="s">
        <v>20</v>
      </c>
      <c r="D7" s="46">
        <v>201477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201477</v>
      </c>
      <c r="O7" s="47">
        <f t="shared" si="1"/>
        <v>31.06815728604472</v>
      </c>
      <c r="P7" s="9"/>
    </row>
    <row r="8" spans="1:133">
      <c r="A8" s="12"/>
      <c r="B8" s="44">
        <v>513</v>
      </c>
      <c r="C8" s="20" t="s">
        <v>21</v>
      </c>
      <c r="D8" s="46">
        <v>223581</v>
      </c>
      <c r="E8" s="46">
        <v>0</v>
      </c>
      <c r="F8" s="46">
        <v>0</v>
      </c>
      <c r="G8" s="46">
        <v>0</v>
      </c>
      <c r="H8" s="46">
        <v>0</v>
      </c>
      <c r="I8" s="46">
        <v>169065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392646</v>
      </c>
      <c r="O8" s="47">
        <f t="shared" si="1"/>
        <v>60.546800308404009</v>
      </c>
      <c r="P8" s="9"/>
    </row>
    <row r="9" spans="1:133">
      <c r="A9" s="12"/>
      <c r="B9" s="44">
        <v>514</v>
      </c>
      <c r="C9" s="20" t="s">
        <v>22</v>
      </c>
      <c r="D9" s="46">
        <v>42112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42112</v>
      </c>
      <c r="O9" s="47">
        <f t="shared" si="1"/>
        <v>6.4937548188126444</v>
      </c>
      <c r="P9" s="9"/>
    </row>
    <row r="10" spans="1:133">
      <c r="A10" s="12"/>
      <c r="B10" s="44">
        <v>515</v>
      </c>
      <c r="C10" s="20" t="s">
        <v>23</v>
      </c>
      <c r="D10" s="46">
        <v>121431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121431</v>
      </c>
      <c r="O10" s="47">
        <f t="shared" si="1"/>
        <v>18.72490362374711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172808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172808</v>
      </c>
      <c r="O11" s="47">
        <f t="shared" si="1"/>
        <v>26.647340015420202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694943</v>
      </c>
      <c r="L12" s="46">
        <v>0</v>
      </c>
      <c r="M12" s="46">
        <v>0</v>
      </c>
      <c r="N12" s="46">
        <f t="shared" si="2"/>
        <v>694943</v>
      </c>
      <c r="O12" s="47">
        <f t="shared" si="1"/>
        <v>107.1616037008481</v>
      </c>
      <c r="P12" s="9"/>
    </row>
    <row r="13" spans="1:133">
      <c r="A13" s="12"/>
      <c r="B13" s="44">
        <v>519</v>
      </c>
      <c r="C13" s="20" t="s">
        <v>26</v>
      </c>
      <c r="D13" s="46">
        <v>290220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290220</v>
      </c>
      <c r="O13" s="47">
        <f t="shared" si="1"/>
        <v>44.75250578257517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2539735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416942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2956677</v>
      </c>
      <c r="O14" s="43">
        <f t="shared" si="1"/>
        <v>455.92552043176562</v>
      </c>
      <c r="P14" s="10"/>
    </row>
    <row r="15" spans="1:133">
      <c r="A15" s="12"/>
      <c r="B15" s="44">
        <v>521</v>
      </c>
      <c r="C15" s="20" t="s">
        <v>28</v>
      </c>
      <c r="D15" s="46">
        <v>2214803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2214803</v>
      </c>
      <c r="O15" s="47">
        <f t="shared" si="1"/>
        <v>341.5270624518119</v>
      </c>
      <c r="P15" s="9"/>
    </row>
    <row r="16" spans="1:133">
      <c r="A16" s="12"/>
      <c r="B16" s="44">
        <v>522</v>
      </c>
      <c r="C16" s="20" t="s">
        <v>29</v>
      </c>
      <c r="D16" s="46">
        <v>200969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200969</v>
      </c>
      <c r="O16" s="47">
        <f t="shared" si="1"/>
        <v>30.989822667694678</v>
      </c>
      <c r="P16" s="9"/>
    </row>
    <row r="17" spans="1:16">
      <c r="A17" s="12"/>
      <c r="B17" s="44">
        <v>524</v>
      </c>
      <c r="C17" s="20" t="s">
        <v>30</v>
      </c>
      <c r="D17" s="46">
        <v>123963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123963</v>
      </c>
      <c r="O17" s="47">
        <f t="shared" si="1"/>
        <v>19.115343099460294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416942</v>
      </c>
      <c r="L18" s="46">
        <v>0</v>
      </c>
      <c r="M18" s="46">
        <v>0</v>
      </c>
      <c r="N18" s="46">
        <f t="shared" si="4"/>
        <v>416942</v>
      </c>
      <c r="O18" s="47">
        <f t="shared" si="1"/>
        <v>64.293292212798761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132612</v>
      </c>
      <c r="E19" s="31">
        <f t="shared" si="5"/>
        <v>459337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2146127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2738076</v>
      </c>
      <c r="O19" s="43">
        <f t="shared" si="1"/>
        <v>422.21680801850425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761938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761938</v>
      </c>
      <c r="O20" s="47">
        <f t="shared" si="1"/>
        <v>117.49236700077101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208252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208252</v>
      </c>
      <c r="O21" s="47">
        <f t="shared" si="1"/>
        <v>32.112875867386279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760026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760026</v>
      </c>
      <c r="O22" s="47">
        <f t="shared" si="1"/>
        <v>117.19753276792598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415911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415911</v>
      </c>
      <c r="O23" s="47">
        <f t="shared" si="1"/>
        <v>64.134309946029305</v>
      </c>
      <c r="P23" s="9"/>
    </row>
    <row r="24" spans="1:16">
      <c r="A24" s="12"/>
      <c r="B24" s="44">
        <v>539</v>
      </c>
      <c r="C24" s="20" t="s">
        <v>37</v>
      </c>
      <c r="D24" s="46">
        <v>132612</v>
      </c>
      <c r="E24" s="46">
        <v>459337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591949</v>
      </c>
      <c r="O24" s="47">
        <f t="shared" si="1"/>
        <v>91.27972243639168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555507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555507</v>
      </c>
      <c r="O25" s="43">
        <f t="shared" si="1"/>
        <v>85.660292983808787</v>
      </c>
      <c r="P25" s="10"/>
    </row>
    <row r="26" spans="1:16">
      <c r="A26" s="12"/>
      <c r="B26" s="44">
        <v>541</v>
      </c>
      <c r="C26" s="20" t="s">
        <v>39</v>
      </c>
      <c r="D26" s="46">
        <v>555507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555507</v>
      </c>
      <c r="O26" s="47">
        <f t="shared" si="1"/>
        <v>85.660292983808787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155295</v>
      </c>
      <c r="N27" s="31">
        <f t="shared" si="4"/>
        <v>155295</v>
      </c>
      <c r="O27" s="43">
        <f t="shared" si="1"/>
        <v>23.946800308404008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155295</v>
      </c>
      <c r="N28" s="46">
        <f t="shared" si="4"/>
        <v>155295</v>
      </c>
      <c r="O28" s="47">
        <f t="shared" si="1"/>
        <v>23.946800308404008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309453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309453</v>
      </c>
      <c r="O29" s="43">
        <f t="shared" si="1"/>
        <v>47.718272937548186</v>
      </c>
      <c r="P29" s="9"/>
    </row>
    <row r="30" spans="1:16">
      <c r="A30" s="12"/>
      <c r="B30" s="44">
        <v>572</v>
      </c>
      <c r="C30" s="20" t="s">
        <v>43</v>
      </c>
      <c r="D30" s="46">
        <v>309453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309453</v>
      </c>
      <c r="O30" s="47">
        <f t="shared" si="1"/>
        <v>47.718272937548186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109287</v>
      </c>
      <c r="E31" s="31">
        <f t="shared" si="9"/>
        <v>536900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211700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857887</v>
      </c>
      <c r="O31" s="43">
        <f t="shared" si="1"/>
        <v>132.28789514263684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109287</v>
      </c>
      <c r="E32" s="46">
        <v>536900</v>
      </c>
      <c r="F32" s="46">
        <v>0</v>
      </c>
      <c r="G32" s="46">
        <v>0</v>
      </c>
      <c r="H32" s="46">
        <v>0</v>
      </c>
      <c r="I32" s="46">
        <v>211700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857887</v>
      </c>
      <c r="O32" s="47">
        <f t="shared" si="1"/>
        <v>132.28789514263684</v>
      </c>
      <c r="P32" s="9"/>
    </row>
    <row r="33" spans="1:119" ht="16.5" thickBot="1">
      <c r="A33" s="14" t="s">
        <v>10</v>
      </c>
      <c r="B33" s="23"/>
      <c r="C33" s="22"/>
      <c r="D33" s="15">
        <f>SUM(D5,D14,D19,D25,D27,D29,D31)</f>
        <v>4566911</v>
      </c>
      <c r="E33" s="15">
        <f t="shared" ref="E33:M33" si="10">SUM(E5,E14,E19,E25,E27,E29,E31)</f>
        <v>996237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2699700</v>
      </c>
      <c r="J33" s="15">
        <f t="shared" si="10"/>
        <v>0</v>
      </c>
      <c r="K33" s="15">
        <f t="shared" si="10"/>
        <v>1111885</v>
      </c>
      <c r="L33" s="15">
        <f t="shared" si="10"/>
        <v>0</v>
      </c>
      <c r="M33" s="15">
        <f t="shared" si="10"/>
        <v>155295</v>
      </c>
      <c r="N33" s="15">
        <f t="shared" si="4"/>
        <v>9530028</v>
      </c>
      <c r="O33" s="37">
        <f t="shared" si="1"/>
        <v>1469.5494217424828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52</v>
      </c>
      <c r="M35" s="93"/>
      <c r="N35" s="93"/>
      <c r="O35" s="41">
        <v>6485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1098421</v>
      </c>
      <c r="E5" s="26">
        <f t="shared" ref="E5:M5" si="0">SUM(E6:E13)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377244</v>
      </c>
      <c r="J5" s="26">
        <f t="shared" si="0"/>
        <v>0</v>
      </c>
      <c r="K5" s="26">
        <f t="shared" si="0"/>
        <v>331784</v>
      </c>
      <c r="L5" s="26">
        <f t="shared" si="0"/>
        <v>0</v>
      </c>
      <c r="M5" s="26">
        <f t="shared" si="0"/>
        <v>0</v>
      </c>
      <c r="N5" s="27">
        <f>SUM(D5:M5)</f>
        <v>1807449</v>
      </c>
      <c r="O5" s="32">
        <f t="shared" ref="O5:O33" si="1">(N5/O$35)</f>
        <v>280.79058567655738</v>
      </c>
      <c r="P5" s="6"/>
    </row>
    <row r="6" spans="1:133">
      <c r="A6" s="12"/>
      <c r="B6" s="44">
        <v>511</v>
      </c>
      <c r="C6" s="20" t="s">
        <v>19</v>
      </c>
      <c r="D6" s="46">
        <v>185661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185661</v>
      </c>
      <c r="O6" s="47">
        <f t="shared" si="1"/>
        <v>28.84278390554606</v>
      </c>
      <c r="P6" s="9"/>
    </row>
    <row r="7" spans="1:133">
      <c r="A7" s="12"/>
      <c r="B7" s="44">
        <v>512</v>
      </c>
      <c r="C7" s="20" t="s">
        <v>20</v>
      </c>
      <c r="D7" s="46">
        <v>193546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193546</v>
      </c>
      <c r="O7" s="47">
        <f t="shared" si="1"/>
        <v>30.067733416187664</v>
      </c>
      <c r="P7" s="9"/>
    </row>
    <row r="8" spans="1:133">
      <c r="A8" s="12"/>
      <c r="B8" s="44">
        <v>513</v>
      </c>
      <c r="C8" s="20" t="s">
        <v>21</v>
      </c>
      <c r="D8" s="46">
        <v>249324</v>
      </c>
      <c r="E8" s="46">
        <v>0</v>
      </c>
      <c r="F8" s="46">
        <v>0</v>
      </c>
      <c r="G8" s="46">
        <v>0</v>
      </c>
      <c r="H8" s="46">
        <v>0</v>
      </c>
      <c r="I8" s="46">
        <v>171569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420893</v>
      </c>
      <c r="O8" s="47">
        <f t="shared" si="1"/>
        <v>65.386515457511265</v>
      </c>
      <c r="P8" s="9"/>
    </row>
    <row r="9" spans="1:133">
      <c r="A9" s="12"/>
      <c r="B9" s="44">
        <v>514</v>
      </c>
      <c r="C9" s="20" t="s">
        <v>22</v>
      </c>
      <c r="D9" s="46">
        <v>53134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53134</v>
      </c>
      <c r="O9" s="47">
        <f t="shared" si="1"/>
        <v>8.2544663663197149</v>
      </c>
      <c r="P9" s="9"/>
    </row>
    <row r="10" spans="1:133">
      <c r="A10" s="12"/>
      <c r="B10" s="44">
        <v>515</v>
      </c>
      <c r="C10" s="20" t="s">
        <v>23</v>
      </c>
      <c r="D10" s="46">
        <v>139268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139268</v>
      </c>
      <c r="O10" s="47">
        <f t="shared" si="1"/>
        <v>21.635544508311327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205675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205675</v>
      </c>
      <c r="O11" s="47">
        <f t="shared" si="1"/>
        <v>31.951996271555071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331784</v>
      </c>
      <c r="L12" s="46">
        <v>0</v>
      </c>
      <c r="M12" s="46">
        <v>0</v>
      </c>
      <c r="N12" s="46">
        <f t="shared" si="2"/>
        <v>331784</v>
      </c>
      <c r="O12" s="47">
        <f t="shared" si="1"/>
        <v>51.543265496349228</v>
      </c>
      <c r="P12" s="9"/>
    </row>
    <row r="13" spans="1:133">
      <c r="A13" s="12"/>
      <c r="B13" s="44">
        <v>519</v>
      </c>
      <c r="C13" s="20" t="s">
        <v>26</v>
      </c>
      <c r="D13" s="46">
        <v>277488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277488</v>
      </c>
      <c r="O13" s="47">
        <f t="shared" si="1"/>
        <v>43.108280254777071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2614131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397382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3011513</v>
      </c>
      <c r="O14" s="43">
        <f t="shared" si="1"/>
        <v>467.84418207239395</v>
      </c>
      <c r="P14" s="10"/>
    </row>
    <row r="15" spans="1:133">
      <c r="A15" s="12"/>
      <c r="B15" s="44">
        <v>521</v>
      </c>
      <c r="C15" s="20" t="s">
        <v>28</v>
      </c>
      <c r="D15" s="46">
        <v>2315941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2315941</v>
      </c>
      <c r="O15" s="47">
        <f t="shared" si="1"/>
        <v>359.78576976852571</v>
      </c>
      <c r="P15" s="9"/>
    </row>
    <row r="16" spans="1:133">
      <c r="A16" s="12"/>
      <c r="B16" s="44">
        <v>522</v>
      </c>
      <c r="C16" s="20" t="s">
        <v>29</v>
      </c>
      <c r="D16" s="46">
        <v>158126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158126</v>
      </c>
      <c r="O16" s="47">
        <f t="shared" si="1"/>
        <v>24.565170110299828</v>
      </c>
      <c r="P16" s="9"/>
    </row>
    <row r="17" spans="1:16">
      <c r="A17" s="12"/>
      <c r="B17" s="44">
        <v>524</v>
      </c>
      <c r="C17" s="20" t="s">
        <v>30</v>
      </c>
      <c r="D17" s="46">
        <v>140064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140064</v>
      </c>
      <c r="O17" s="47">
        <f t="shared" si="1"/>
        <v>21.759204598415412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397382</v>
      </c>
      <c r="L18" s="46">
        <v>0</v>
      </c>
      <c r="M18" s="46">
        <v>0</v>
      </c>
      <c r="N18" s="46">
        <f t="shared" si="4"/>
        <v>397382</v>
      </c>
      <c r="O18" s="47">
        <f t="shared" si="1"/>
        <v>61.734037595153019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133612</v>
      </c>
      <c r="E19" s="31">
        <f t="shared" si="5"/>
        <v>440772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2146158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2720542</v>
      </c>
      <c r="O19" s="43">
        <f t="shared" si="1"/>
        <v>422.64129252757493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700402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700402</v>
      </c>
      <c r="O20" s="47">
        <f t="shared" si="1"/>
        <v>108.80876184558024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204468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204468</v>
      </c>
      <c r="O21" s="47">
        <f t="shared" si="1"/>
        <v>31.764486562063073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829148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829148</v>
      </c>
      <c r="O22" s="47">
        <f t="shared" si="1"/>
        <v>128.80969395681217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412140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412140</v>
      </c>
      <c r="O23" s="47">
        <f t="shared" si="1"/>
        <v>64.026720521982284</v>
      </c>
      <c r="P23" s="9"/>
    </row>
    <row r="24" spans="1:16">
      <c r="A24" s="12"/>
      <c r="B24" s="44">
        <v>539</v>
      </c>
      <c r="C24" s="20" t="s">
        <v>37</v>
      </c>
      <c r="D24" s="46">
        <v>133612</v>
      </c>
      <c r="E24" s="46">
        <v>440772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574384</v>
      </c>
      <c r="O24" s="47">
        <f t="shared" si="1"/>
        <v>89.231629641137175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565362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565362</v>
      </c>
      <c r="O25" s="43">
        <f t="shared" si="1"/>
        <v>87.830045052042877</v>
      </c>
      <c r="P25" s="10"/>
    </row>
    <row r="26" spans="1:16">
      <c r="A26" s="12"/>
      <c r="B26" s="44">
        <v>541</v>
      </c>
      <c r="C26" s="20" t="s">
        <v>39</v>
      </c>
      <c r="D26" s="46">
        <v>565362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565362</v>
      </c>
      <c r="O26" s="47">
        <f t="shared" si="1"/>
        <v>87.830045052042877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463893</v>
      </c>
      <c r="N27" s="31">
        <f t="shared" si="4"/>
        <v>463893</v>
      </c>
      <c r="O27" s="43">
        <f t="shared" si="1"/>
        <v>72.066645953083736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463893</v>
      </c>
      <c r="N28" s="46">
        <f t="shared" si="4"/>
        <v>463893</v>
      </c>
      <c r="O28" s="47">
        <f t="shared" si="1"/>
        <v>72.066645953083736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308645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308645</v>
      </c>
      <c r="O29" s="43">
        <f t="shared" si="1"/>
        <v>47.948578530371293</v>
      </c>
      <c r="P29" s="9"/>
    </row>
    <row r="30" spans="1:16">
      <c r="A30" s="12"/>
      <c r="B30" s="44">
        <v>572</v>
      </c>
      <c r="C30" s="20" t="s">
        <v>43</v>
      </c>
      <c r="D30" s="46">
        <v>308645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308645</v>
      </c>
      <c r="O30" s="47">
        <f t="shared" si="1"/>
        <v>47.948578530371293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132218</v>
      </c>
      <c r="E31" s="31">
        <f t="shared" si="9"/>
        <v>720320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261700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1114238</v>
      </c>
      <c r="O31" s="43">
        <f t="shared" si="1"/>
        <v>173.09895914245766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132218</v>
      </c>
      <c r="E32" s="46">
        <v>720320</v>
      </c>
      <c r="F32" s="46">
        <v>0</v>
      </c>
      <c r="G32" s="46">
        <v>0</v>
      </c>
      <c r="H32" s="46">
        <v>0</v>
      </c>
      <c r="I32" s="46">
        <v>261700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1114238</v>
      </c>
      <c r="O32" s="47">
        <f t="shared" si="1"/>
        <v>173.09895914245766</v>
      </c>
      <c r="P32" s="9"/>
    </row>
    <row r="33" spans="1:119" ht="16.5" thickBot="1">
      <c r="A33" s="14" t="s">
        <v>10</v>
      </c>
      <c r="B33" s="23"/>
      <c r="C33" s="22"/>
      <c r="D33" s="15">
        <f>SUM(D5,D14,D19,D25,D27,D29,D31)</f>
        <v>4852389</v>
      </c>
      <c r="E33" s="15">
        <f t="shared" ref="E33:M33" si="10">SUM(E5,E14,E19,E25,E27,E29,E31)</f>
        <v>1161092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2785102</v>
      </c>
      <c r="J33" s="15">
        <f t="shared" si="10"/>
        <v>0</v>
      </c>
      <c r="K33" s="15">
        <f t="shared" si="10"/>
        <v>729166</v>
      </c>
      <c r="L33" s="15">
        <f t="shared" si="10"/>
        <v>0</v>
      </c>
      <c r="M33" s="15">
        <f t="shared" si="10"/>
        <v>463893</v>
      </c>
      <c r="N33" s="15">
        <f t="shared" si="4"/>
        <v>9991642</v>
      </c>
      <c r="O33" s="37">
        <f t="shared" si="1"/>
        <v>1552.2202889544819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49</v>
      </c>
      <c r="M35" s="93"/>
      <c r="N35" s="93"/>
      <c r="O35" s="41">
        <v>6437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L35:N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1006119</v>
      </c>
      <c r="E5" s="26">
        <f t="shared" ref="E5:M5" si="0">SUM(E6:E13)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392093</v>
      </c>
      <c r="J5" s="26">
        <f t="shared" si="0"/>
        <v>0</v>
      </c>
      <c r="K5" s="26">
        <f t="shared" si="0"/>
        <v>330546</v>
      </c>
      <c r="L5" s="26">
        <f t="shared" si="0"/>
        <v>0</v>
      </c>
      <c r="M5" s="26">
        <f t="shared" si="0"/>
        <v>0</v>
      </c>
      <c r="N5" s="27">
        <f>SUM(D5:M5)</f>
        <v>1728758</v>
      </c>
      <c r="O5" s="32">
        <f t="shared" ref="O5:O33" si="1">(N5/O$35)</f>
        <v>248.38477011494254</v>
      </c>
      <c r="P5" s="6"/>
    </row>
    <row r="6" spans="1:133">
      <c r="A6" s="12"/>
      <c r="B6" s="44">
        <v>511</v>
      </c>
      <c r="C6" s="20" t="s">
        <v>19</v>
      </c>
      <c r="D6" s="46">
        <v>60288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60288</v>
      </c>
      <c r="O6" s="47">
        <f t="shared" si="1"/>
        <v>8.6620689655172409</v>
      </c>
      <c r="P6" s="9"/>
    </row>
    <row r="7" spans="1:133">
      <c r="A7" s="12"/>
      <c r="B7" s="44">
        <v>512</v>
      </c>
      <c r="C7" s="20" t="s">
        <v>20</v>
      </c>
      <c r="D7" s="46">
        <v>264852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264852</v>
      </c>
      <c r="O7" s="47">
        <f t="shared" si="1"/>
        <v>38.053448275862067</v>
      </c>
      <c r="P7" s="9"/>
    </row>
    <row r="8" spans="1:133">
      <c r="A8" s="12"/>
      <c r="B8" s="44">
        <v>513</v>
      </c>
      <c r="C8" s="20" t="s">
        <v>21</v>
      </c>
      <c r="D8" s="46">
        <v>245070</v>
      </c>
      <c r="E8" s="46">
        <v>0</v>
      </c>
      <c r="F8" s="46">
        <v>0</v>
      </c>
      <c r="G8" s="46">
        <v>0</v>
      </c>
      <c r="H8" s="46">
        <v>0</v>
      </c>
      <c r="I8" s="46">
        <v>172461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417531</v>
      </c>
      <c r="O8" s="47">
        <f t="shared" si="1"/>
        <v>59.990086206896549</v>
      </c>
      <c r="P8" s="9"/>
    </row>
    <row r="9" spans="1:133">
      <c r="A9" s="12"/>
      <c r="B9" s="44">
        <v>514</v>
      </c>
      <c r="C9" s="20" t="s">
        <v>22</v>
      </c>
      <c r="D9" s="46">
        <v>41589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41589</v>
      </c>
      <c r="O9" s="47">
        <f t="shared" si="1"/>
        <v>5.9754310344827584</v>
      </c>
      <c r="P9" s="9"/>
    </row>
    <row r="10" spans="1:133">
      <c r="A10" s="12"/>
      <c r="B10" s="44">
        <v>515</v>
      </c>
      <c r="C10" s="20" t="s">
        <v>23</v>
      </c>
      <c r="D10" s="46">
        <v>142867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142867</v>
      </c>
      <c r="O10" s="47">
        <f t="shared" si="1"/>
        <v>20.526867816091954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219632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219632</v>
      </c>
      <c r="O11" s="47">
        <f t="shared" si="1"/>
        <v>31.556321839080461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330546</v>
      </c>
      <c r="L12" s="46">
        <v>0</v>
      </c>
      <c r="M12" s="46">
        <v>0</v>
      </c>
      <c r="N12" s="46">
        <f t="shared" si="2"/>
        <v>330546</v>
      </c>
      <c r="O12" s="47">
        <f t="shared" si="1"/>
        <v>47.492241379310343</v>
      </c>
      <c r="P12" s="9"/>
    </row>
    <row r="13" spans="1:133">
      <c r="A13" s="12"/>
      <c r="B13" s="44">
        <v>519</v>
      </c>
      <c r="C13" s="20" t="s">
        <v>26</v>
      </c>
      <c r="D13" s="46">
        <v>251453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251453</v>
      </c>
      <c r="O13" s="47">
        <f t="shared" si="1"/>
        <v>36.128304597701153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2509453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562712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3072165</v>
      </c>
      <c r="O14" s="43">
        <f t="shared" si="1"/>
        <v>441.4030172413793</v>
      </c>
      <c r="P14" s="10"/>
    </row>
    <row r="15" spans="1:133">
      <c r="A15" s="12"/>
      <c r="B15" s="44">
        <v>521</v>
      </c>
      <c r="C15" s="20" t="s">
        <v>28</v>
      </c>
      <c r="D15" s="46">
        <v>2170953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2170953</v>
      </c>
      <c r="O15" s="47">
        <f t="shared" si="1"/>
        <v>311.91853448275862</v>
      </c>
      <c r="P15" s="9"/>
    </row>
    <row r="16" spans="1:133">
      <c r="A16" s="12"/>
      <c r="B16" s="44">
        <v>522</v>
      </c>
      <c r="C16" s="20" t="s">
        <v>29</v>
      </c>
      <c r="D16" s="46">
        <v>165923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165923</v>
      </c>
      <c r="O16" s="47">
        <f t="shared" si="1"/>
        <v>23.839511494252875</v>
      </c>
      <c r="P16" s="9"/>
    </row>
    <row r="17" spans="1:16">
      <c r="A17" s="12"/>
      <c r="B17" s="44">
        <v>524</v>
      </c>
      <c r="C17" s="20" t="s">
        <v>30</v>
      </c>
      <c r="D17" s="46">
        <v>172577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172577</v>
      </c>
      <c r="O17" s="47">
        <f t="shared" si="1"/>
        <v>24.795545977011493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562712</v>
      </c>
      <c r="L18" s="46">
        <v>0</v>
      </c>
      <c r="M18" s="46">
        <v>0</v>
      </c>
      <c r="N18" s="46">
        <f t="shared" si="4"/>
        <v>562712</v>
      </c>
      <c r="O18" s="47">
        <f t="shared" si="1"/>
        <v>80.849425287356325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134404</v>
      </c>
      <c r="E19" s="31">
        <f t="shared" si="5"/>
        <v>233199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2194700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2562303</v>
      </c>
      <c r="O19" s="43">
        <f t="shared" si="1"/>
        <v>368.14698275862071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734978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734978</v>
      </c>
      <c r="O20" s="47">
        <f t="shared" si="1"/>
        <v>105.60028735632184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194656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194656</v>
      </c>
      <c r="O21" s="47">
        <f t="shared" si="1"/>
        <v>27.967816091954024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2042</v>
      </c>
      <c r="F22" s="46">
        <v>0</v>
      </c>
      <c r="G22" s="46">
        <v>0</v>
      </c>
      <c r="H22" s="46">
        <v>0</v>
      </c>
      <c r="I22" s="46">
        <v>867072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869114</v>
      </c>
      <c r="O22" s="47">
        <f t="shared" si="1"/>
        <v>124.87270114942528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397994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397994</v>
      </c>
      <c r="O23" s="47">
        <f t="shared" si="1"/>
        <v>57.183045977011496</v>
      </c>
      <c r="P23" s="9"/>
    </row>
    <row r="24" spans="1:16">
      <c r="A24" s="12"/>
      <c r="B24" s="44">
        <v>539</v>
      </c>
      <c r="C24" s="20" t="s">
        <v>37</v>
      </c>
      <c r="D24" s="46">
        <v>134404</v>
      </c>
      <c r="E24" s="46">
        <v>231157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365561</v>
      </c>
      <c r="O24" s="47">
        <f t="shared" si="1"/>
        <v>52.523132183908046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688697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688697</v>
      </c>
      <c r="O25" s="43">
        <f t="shared" si="1"/>
        <v>98.950718390804596</v>
      </c>
      <c r="P25" s="10"/>
    </row>
    <row r="26" spans="1:16">
      <c r="A26" s="12"/>
      <c r="B26" s="44">
        <v>541</v>
      </c>
      <c r="C26" s="20" t="s">
        <v>39</v>
      </c>
      <c r="D26" s="46">
        <v>688697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688697</v>
      </c>
      <c r="O26" s="47">
        <f t="shared" si="1"/>
        <v>98.950718390804596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47477</v>
      </c>
      <c r="N27" s="31">
        <f t="shared" si="4"/>
        <v>47477</v>
      </c>
      <c r="O27" s="43">
        <f t="shared" si="1"/>
        <v>6.8214080459770114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47477</v>
      </c>
      <c r="N28" s="46">
        <f t="shared" si="4"/>
        <v>47477</v>
      </c>
      <c r="O28" s="47">
        <f t="shared" si="1"/>
        <v>6.8214080459770114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372056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372056</v>
      </c>
      <c r="O29" s="43">
        <f t="shared" si="1"/>
        <v>53.456321839080459</v>
      </c>
      <c r="P29" s="9"/>
    </row>
    <row r="30" spans="1:16">
      <c r="A30" s="12"/>
      <c r="B30" s="44">
        <v>572</v>
      </c>
      <c r="C30" s="20" t="s">
        <v>43</v>
      </c>
      <c r="D30" s="46">
        <v>372056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372056</v>
      </c>
      <c r="O30" s="47">
        <f t="shared" si="1"/>
        <v>53.456321839080459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159135</v>
      </c>
      <c r="E31" s="31">
        <f t="shared" si="9"/>
        <v>409523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273136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841794</v>
      </c>
      <c r="O31" s="43">
        <f t="shared" si="1"/>
        <v>120.94741379310345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159135</v>
      </c>
      <c r="E32" s="46">
        <v>409523</v>
      </c>
      <c r="F32" s="46">
        <v>0</v>
      </c>
      <c r="G32" s="46">
        <v>0</v>
      </c>
      <c r="H32" s="46">
        <v>0</v>
      </c>
      <c r="I32" s="46">
        <v>273136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841794</v>
      </c>
      <c r="O32" s="47">
        <f t="shared" si="1"/>
        <v>120.94741379310345</v>
      </c>
      <c r="P32" s="9"/>
    </row>
    <row r="33" spans="1:119" ht="16.5" thickBot="1">
      <c r="A33" s="14" t="s">
        <v>10</v>
      </c>
      <c r="B33" s="23"/>
      <c r="C33" s="22"/>
      <c r="D33" s="15">
        <f>SUM(D5,D14,D19,D25,D27,D29,D31)</f>
        <v>4869864</v>
      </c>
      <c r="E33" s="15">
        <f t="shared" ref="E33:M33" si="10">SUM(E5,E14,E19,E25,E27,E29,E31)</f>
        <v>642722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2859929</v>
      </c>
      <c r="J33" s="15">
        <f t="shared" si="10"/>
        <v>0</v>
      </c>
      <c r="K33" s="15">
        <f t="shared" si="10"/>
        <v>893258</v>
      </c>
      <c r="L33" s="15">
        <f t="shared" si="10"/>
        <v>0</v>
      </c>
      <c r="M33" s="15">
        <f t="shared" si="10"/>
        <v>47477</v>
      </c>
      <c r="N33" s="15">
        <f t="shared" si="4"/>
        <v>9313250</v>
      </c>
      <c r="O33" s="37">
        <f t="shared" si="1"/>
        <v>1338.1106321839081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6960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1084001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2059420</v>
      </c>
      <c r="J5" s="26">
        <f t="shared" si="0"/>
        <v>0</v>
      </c>
      <c r="K5" s="26">
        <f t="shared" si="0"/>
        <v>320521</v>
      </c>
      <c r="L5" s="26">
        <f t="shared" si="0"/>
        <v>0</v>
      </c>
      <c r="M5" s="26">
        <f t="shared" si="0"/>
        <v>0</v>
      </c>
      <c r="N5" s="27">
        <f>SUM(D5:M5)</f>
        <v>3463942</v>
      </c>
      <c r="O5" s="32">
        <f t="shared" ref="O5:O33" si="1">(N5/O$35)</f>
        <v>495.20257326661903</v>
      </c>
      <c r="P5" s="6"/>
    </row>
    <row r="6" spans="1:133">
      <c r="A6" s="12"/>
      <c r="B6" s="44">
        <v>511</v>
      </c>
      <c r="C6" s="20" t="s">
        <v>19</v>
      </c>
      <c r="D6" s="46">
        <v>98285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98285</v>
      </c>
      <c r="O6" s="47">
        <f t="shared" si="1"/>
        <v>14.050750536097212</v>
      </c>
      <c r="P6" s="9"/>
    </row>
    <row r="7" spans="1:133">
      <c r="A7" s="12"/>
      <c r="B7" s="44">
        <v>512</v>
      </c>
      <c r="C7" s="20" t="s">
        <v>20</v>
      </c>
      <c r="D7" s="46">
        <v>293264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293264</v>
      </c>
      <c r="O7" s="47">
        <f t="shared" si="1"/>
        <v>41.924803431022156</v>
      </c>
      <c r="P7" s="9"/>
    </row>
    <row r="8" spans="1:133">
      <c r="A8" s="12"/>
      <c r="B8" s="44">
        <v>513</v>
      </c>
      <c r="C8" s="20" t="s">
        <v>21</v>
      </c>
      <c r="D8" s="46">
        <v>259941</v>
      </c>
      <c r="E8" s="46">
        <v>0</v>
      </c>
      <c r="F8" s="46">
        <v>0</v>
      </c>
      <c r="G8" s="46">
        <v>0</v>
      </c>
      <c r="H8" s="46">
        <v>0</v>
      </c>
      <c r="I8" s="46">
        <v>1811202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2071143</v>
      </c>
      <c r="O8" s="47">
        <f t="shared" si="1"/>
        <v>296.08906361686917</v>
      </c>
      <c r="P8" s="9"/>
    </row>
    <row r="9" spans="1:133">
      <c r="A9" s="12"/>
      <c r="B9" s="44">
        <v>514</v>
      </c>
      <c r="C9" s="20" t="s">
        <v>22</v>
      </c>
      <c r="D9" s="46">
        <v>42710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42710</v>
      </c>
      <c r="O9" s="47">
        <f t="shared" si="1"/>
        <v>6.1057898498927807</v>
      </c>
      <c r="P9" s="9"/>
    </row>
    <row r="10" spans="1:133">
      <c r="A10" s="12"/>
      <c r="B10" s="44">
        <v>515</v>
      </c>
      <c r="C10" s="20" t="s">
        <v>23</v>
      </c>
      <c r="D10" s="46">
        <v>118825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118825</v>
      </c>
      <c r="O10" s="47">
        <f t="shared" si="1"/>
        <v>16.987133666904931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248218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248218</v>
      </c>
      <c r="O11" s="47">
        <f t="shared" si="1"/>
        <v>35.48506075768406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320521</v>
      </c>
      <c r="L12" s="46">
        <v>0</v>
      </c>
      <c r="M12" s="46">
        <v>0</v>
      </c>
      <c r="N12" s="46">
        <f t="shared" si="2"/>
        <v>320521</v>
      </c>
      <c r="O12" s="47">
        <f t="shared" si="1"/>
        <v>45.821443888491778</v>
      </c>
      <c r="P12" s="9"/>
    </row>
    <row r="13" spans="1:133">
      <c r="A13" s="12"/>
      <c r="B13" s="44">
        <v>519</v>
      </c>
      <c r="C13" s="20" t="s">
        <v>26</v>
      </c>
      <c r="D13" s="46">
        <v>270976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270976</v>
      </c>
      <c r="O13" s="47">
        <f t="shared" si="1"/>
        <v>38.738527519656898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2556475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329916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2886391</v>
      </c>
      <c r="O14" s="43">
        <f t="shared" si="1"/>
        <v>412.63631165117943</v>
      </c>
      <c r="P14" s="10"/>
    </row>
    <row r="15" spans="1:133">
      <c r="A15" s="12"/>
      <c r="B15" s="44">
        <v>521</v>
      </c>
      <c r="C15" s="20" t="s">
        <v>28</v>
      </c>
      <c r="D15" s="46">
        <v>2203252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2203252</v>
      </c>
      <c r="O15" s="47">
        <f t="shared" si="1"/>
        <v>314.97526804860615</v>
      </c>
      <c r="P15" s="9"/>
    </row>
    <row r="16" spans="1:133">
      <c r="A16" s="12"/>
      <c r="B16" s="44">
        <v>522</v>
      </c>
      <c r="C16" s="20" t="s">
        <v>29</v>
      </c>
      <c r="D16" s="46">
        <v>176035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176035</v>
      </c>
      <c r="O16" s="47">
        <f t="shared" si="1"/>
        <v>25.165832737669763</v>
      </c>
      <c r="P16" s="9"/>
    </row>
    <row r="17" spans="1:16">
      <c r="A17" s="12"/>
      <c r="B17" s="44">
        <v>524</v>
      </c>
      <c r="C17" s="20" t="s">
        <v>30</v>
      </c>
      <c r="D17" s="46">
        <v>177188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177188</v>
      </c>
      <c r="O17" s="47">
        <f t="shared" si="1"/>
        <v>25.330664760543247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329916</v>
      </c>
      <c r="L18" s="46">
        <v>0</v>
      </c>
      <c r="M18" s="46">
        <v>0</v>
      </c>
      <c r="N18" s="46">
        <f t="shared" si="4"/>
        <v>329916</v>
      </c>
      <c r="O18" s="47">
        <f t="shared" si="1"/>
        <v>47.164546104360255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134939</v>
      </c>
      <c r="E19" s="31">
        <f t="shared" si="5"/>
        <v>1061475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2245280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3441694</v>
      </c>
      <c r="O19" s="43">
        <f t="shared" si="1"/>
        <v>492.0220157255182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691908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691908</v>
      </c>
      <c r="O20" s="47">
        <f t="shared" si="1"/>
        <v>98.91465332380271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190977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190977</v>
      </c>
      <c r="O21" s="47">
        <f t="shared" si="1"/>
        <v>27.301929949964261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246083</v>
      </c>
      <c r="F22" s="46">
        <v>0</v>
      </c>
      <c r="G22" s="46">
        <v>0</v>
      </c>
      <c r="H22" s="46">
        <v>0</v>
      </c>
      <c r="I22" s="46">
        <v>855400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1101483</v>
      </c>
      <c r="O22" s="47">
        <f t="shared" si="1"/>
        <v>157.46719085060758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506995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506995</v>
      </c>
      <c r="O23" s="47">
        <f t="shared" si="1"/>
        <v>72.479628305932806</v>
      </c>
      <c r="P23" s="9"/>
    </row>
    <row r="24" spans="1:16">
      <c r="A24" s="12"/>
      <c r="B24" s="44">
        <v>539</v>
      </c>
      <c r="C24" s="20" t="s">
        <v>37</v>
      </c>
      <c r="D24" s="46">
        <v>134939</v>
      </c>
      <c r="E24" s="46">
        <v>815392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950331</v>
      </c>
      <c r="O24" s="47">
        <f t="shared" si="1"/>
        <v>135.85861329521086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682169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682169</v>
      </c>
      <c r="O25" s="43">
        <f t="shared" si="1"/>
        <v>97.522373123659762</v>
      </c>
      <c r="P25" s="10"/>
    </row>
    <row r="26" spans="1:16">
      <c r="A26" s="12"/>
      <c r="B26" s="44">
        <v>541</v>
      </c>
      <c r="C26" s="20" t="s">
        <v>39</v>
      </c>
      <c r="D26" s="46">
        <v>682169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682169</v>
      </c>
      <c r="O26" s="47">
        <f t="shared" si="1"/>
        <v>97.522373123659762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202309</v>
      </c>
      <c r="N27" s="31">
        <f t="shared" si="4"/>
        <v>202309</v>
      </c>
      <c r="O27" s="43">
        <f t="shared" si="1"/>
        <v>28.921944245889922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202309</v>
      </c>
      <c r="N28" s="46">
        <f t="shared" si="4"/>
        <v>202309</v>
      </c>
      <c r="O28" s="47">
        <f t="shared" si="1"/>
        <v>28.921944245889922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363483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363483</v>
      </c>
      <c r="O29" s="43">
        <f t="shared" si="1"/>
        <v>51.963259471050748</v>
      </c>
      <c r="P29" s="9"/>
    </row>
    <row r="30" spans="1:16">
      <c r="A30" s="12"/>
      <c r="B30" s="44">
        <v>572</v>
      </c>
      <c r="C30" s="20" t="s">
        <v>43</v>
      </c>
      <c r="D30" s="46">
        <v>363483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363483</v>
      </c>
      <c r="O30" s="47">
        <f t="shared" si="1"/>
        <v>51.963259471050748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183624</v>
      </c>
      <c r="E31" s="31">
        <f t="shared" si="9"/>
        <v>1007149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342769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1533542</v>
      </c>
      <c r="O31" s="43">
        <f t="shared" si="1"/>
        <v>219.23402430307362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183624</v>
      </c>
      <c r="E32" s="46">
        <v>1007149</v>
      </c>
      <c r="F32" s="46">
        <v>0</v>
      </c>
      <c r="G32" s="46">
        <v>0</v>
      </c>
      <c r="H32" s="46">
        <v>0</v>
      </c>
      <c r="I32" s="46">
        <v>342769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1533542</v>
      </c>
      <c r="O32" s="47">
        <f t="shared" si="1"/>
        <v>219.23402430307362</v>
      </c>
      <c r="P32" s="9"/>
    </row>
    <row r="33" spans="1:119" ht="16.5" thickBot="1">
      <c r="A33" s="14" t="s">
        <v>10</v>
      </c>
      <c r="B33" s="23"/>
      <c r="C33" s="22"/>
      <c r="D33" s="15">
        <f>SUM(D5,D14,D19,D25,D27,D29,D31)</f>
        <v>5004691</v>
      </c>
      <c r="E33" s="15">
        <f t="shared" ref="E33:M33" si="10">SUM(E5,E14,E19,E25,E27,E29,E31)</f>
        <v>2068624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4647469</v>
      </c>
      <c r="J33" s="15">
        <f t="shared" si="10"/>
        <v>0</v>
      </c>
      <c r="K33" s="15">
        <f t="shared" si="10"/>
        <v>650437</v>
      </c>
      <c r="L33" s="15">
        <f t="shared" si="10"/>
        <v>0</v>
      </c>
      <c r="M33" s="15">
        <f t="shared" si="10"/>
        <v>202309</v>
      </c>
      <c r="N33" s="15">
        <f t="shared" si="4"/>
        <v>12573530</v>
      </c>
      <c r="O33" s="37">
        <f t="shared" si="1"/>
        <v>1797.5025017869907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56</v>
      </c>
      <c r="M35" s="93"/>
      <c r="N35" s="93"/>
      <c r="O35" s="41">
        <v>6995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1218990</v>
      </c>
      <c r="E5" s="26">
        <f t="shared" si="0"/>
        <v>362610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368681</v>
      </c>
      <c r="J5" s="26">
        <f t="shared" si="0"/>
        <v>0</v>
      </c>
      <c r="K5" s="26">
        <f t="shared" si="0"/>
        <v>268056</v>
      </c>
      <c r="L5" s="26">
        <f t="shared" si="0"/>
        <v>0</v>
      </c>
      <c r="M5" s="26">
        <f t="shared" si="0"/>
        <v>0</v>
      </c>
      <c r="N5" s="27">
        <f>SUM(D5:M5)</f>
        <v>2218337</v>
      </c>
      <c r="O5" s="32">
        <f t="shared" ref="O5:O33" si="1">(N5/O$35)</f>
        <v>321.21879525050679</v>
      </c>
      <c r="P5" s="6"/>
    </row>
    <row r="6" spans="1:133">
      <c r="A6" s="12"/>
      <c r="B6" s="44">
        <v>511</v>
      </c>
      <c r="C6" s="20" t="s">
        <v>19</v>
      </c>
      <c r="D6" s="46">
        <v>75998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75998</v>
      </c>
      <c r="O6" s="47">
        <f t="shared" si="1"/>
        <v>11.004633651896901</v>
      </c>
      <c r="P6" s="9"/>
    </row>
    <row r="7" spans="1:133">
      <c r="A7" s="12"/>
      <c r="B7" s="44">
        <v>512</v>
      </c>
      <c r="C7" s="20" t="s">
        <v>20</v>
      </c>
      <c r="D7" s="46">
        <v>367766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367766</v>
      </c>
      <c r="O7" s="47">
        <f t="shared" si="1"/>
        <v>53.253113234868231</v>
      </c>
      <c r="P7" s="9"/>
    </row>
    <row r="8" spans="1:133">
      <c r="A8" s="12"/>
      <c r="B8" s="44">
        <v>513</v>
      </c>
      <c r="C8" s="20" t="s">
        <v>21</v>
      </c>
      <c r="D8" s="46">
        <v>265044</v>
      </c>
      <c r="E8" s="46">
        <v>0</v>
      </c>
      <c r="F8" s="46">
        <v>0</v>
      </c>
      <c r="G8" s="46">
        <v>0</v>
      </c>
      <c r="H8" s="46">
        <v>0</v>
      </c>
      <c r="I8" s="46">
        <v>188102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453146</v>
      </c>
      <c r="O8" s="47">
        <f t="shared" si="1"/>
        <v>65.616275702287865</v>
      </c>
      <c r="P8" s="9"/>
    </row>
    <row r="9" spans="1:133">
      <c r="A9" s="12"/>
      <c r="B9" s="44">
        <v>514</v>
      </c>
      <c r="C9" s="20" t="s">
        <v>22</v>
      </c>
      <c r="D9" s="46">
        <v>54410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54410</v>
      </c>
      <c r="O9" s="47">
        <f t="shared" si="1"/>
        <v>7.8786562409498986</v>
      </c>
      <c r="P9" s="9"/>
    </row>
    <row r="10" spans="1:133">
      <c r="A10" s="12"/>
      <c r="B10" s="44">
        <v>515</v>
      </c>
      <c r="C10" s="20" t="s">
        <v>23</v>
      </c>
      <c r="D10" s="46">
        <v>182167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182167</v>
      </c>
      <c r="O10" s="47">
        <f t="shared" si="1"/>
        <v>26.378077034462788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180579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180579</v>
      </c>
      <c r="O11" s="47">
        <f t="shared" si="1"/>
        <v>26.14813205907906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268056</v>
      </c>
      <c r="L12" s="46">
        <v>0</v>
      </c>
      <c r="M12" s="46">
        <v>0</v>
      </c>
      <c r="N12" s="46">
        <f t="shared" si="2"/>
        <v>268056</v>
      </c>
      <c r="O12" s="47">
        <f t="shared" si="1"/>
        <v>38.814943527367504</v>
      </c>
      <c r="P12" s="9"/>
    </row>
    <row r="13" spans="1:133">
      <c r="A13" s="12"/>
      <c r="B13" s="44">
        <v>519</v>
      </c>
      <c r="C13" s="20" t="s">
        <v>26</v>
      </c>
      <c r="D13" s="46">
        <v>273605</v>
      </c>
      <c r="E13" s="46">
        <v>362610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636215</v>
      </c>
      <c r="O13" s="47">
        <f t="shared" si="1"/>
        <v>92.124963799594553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2545148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101390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2646538</v>
      </c>
      <c r="O14" s="43">
        <f t="shared" si="1"/>
        <v>383.22299449753837</v>
      </c>
      <c r="P14" s="10"/>
    </row>
    <row r="15" spans="1:133">
      <c r="A15" s="12"/>
      <c r="B15" s="44">
        <v>521</v>
      </c>
      <c r="C15" s="20" t="s">
        <v>28</v>
      </c>
      <c r="D15" s="46">
        <v>2123178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2123178</v>
      </c>
      <c r="O15" s="47">
        <f t="shared" si="1"/>
        <v>307.43961772371853</v>
      </c>
      <c r="P15" s="9"/>
    </row>
    <row r="16" spans="1:133">
      <c r="A16" s="12"/>
      <c r="B16" s="44">
        <v>522</v>
      </c>
      <c r="C16" s="20" t="s">
        <v>29</v>
      </c>
      <c r="D16" s="46">
        <v>231125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231125</v>
      </c>
      <c r="O16" s="47">
        <f t="shared" si="1"/>
        <v>33.467274833478136</v>
      </c>
      <c r="P16" s="9"/>
    </row>
    <row r="17" spans="1:16">
      <c r="A17" s="12"/>
      <c r="B17" s="44">
        <v>524</v>
      </c>
      <c r="C17" s="20" t="s">
        <v>30</v>
      </c>
      <c r="D17" s="46">
        <v>190845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190845</v>
      </c>
      <c r="O17" s="47">
        <f t="shared" si="1"/>
        <v>27.634665508253693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101390</v>
      </c>
      <c r="L18" s="46">
        <v>0</v>
      </c>
      <c r="M18" s="46">
        <v>0</v>
      </c>
      <c r="N18" s="46">
        <f t="shared" si="4"/>
        <v>101390</v>
      </c>
      <c r="O18" s="47">
        <f t="shared" si="1"/>
        <v>14.68143643208804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198169</v>
      </c>
      <c r="E19" s="31">
        <f t="shared" si="5"/>
        <v>7499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2157348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2363016</v>
      </c>
      <c r="O19" s="43">
        <f t="shared" si="1"/>
        <v>342.1685490877498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650434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650434</v>
      </c>
      <c r="O20" s="47">
        <f t="shared" si="1"/>
        <v>94.183898059658262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181474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181474</v>
      </c>
      <c r="O21" s="47">
        <f t="shared" si="1"/>
        <v>26.27772951057052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7499</v>
      </c>
      <c r="F22" s="46">
        <v>0</v>
      </c>
      <c r="G22" s="46">
        <v>0</v>
      </c>
      <c r="H22" s="46">
        <v>0</v>
      </c>
      <c r="I22" s="46">
        <v>843754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851253</v>
      </c>
      <c r="O22" s="47">
        <f t="shared" si="1"/>
        <v>123.26281494352737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481686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481686</v>
      </c>
      <c r="O23" s="47">
        <f t="shared" si="1"/>
        <v>69.748913987836659</v>
      </c>
      <c r="P23" s="9"/>
    </row>
    <row r="24" spans="1:16">
      <c r="A24" s="12"/>
      <c r="B24" s="44">
        <v>539</v>
      </c>
      <c r="C24" s="20" t="s">
        <v>37</v>
      </c>
      <c r="D24" s="46">
        <v>198169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198169</v>
      </c>
      <c r="O24" s="47">
        <f t="shared" si="1"/>
        <v>28.695192586156963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603834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603834</v>
      </c>
      <c r="O25" s="43">
        <f t="shared" si="1"/>
        <v>87.436142484795823</v>
      </c>
      <c r="P25" s="10"/>
    </row>
    <row r="26" spans="1:16">
      <c r="A26" s="12"/>
      <c r="B26" s="44">
        <v>541</v>
      </c>
      <c r="C26" s="20" t="s">
        <v>39</v>
      </c>
      <c r="D26" s="46">
        <v>603834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603834</v>
      </c>
      <c r="O26" s="47">
        <f t="shared" si="1"/>
        <v>87.436142484795823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83290</v>
      </c>
      <c r="N27" s="31">
        <f t="shared" si="4"/>
        <v>83290</v>
      </c>
      <c r="O27" s="43">
        <f t="shared" si="1"/>
        <v>12.060527077903272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83290</v>
      </c>
      <c r="N28" s="46">
        <f t="shared" si="4"/>
        <v>83290</v>
      </c>
      <c r="O28" s="47">
        <f t="shared" si="1"/>
        <v>12.060527077903272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473530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473530</v>
      </c>
      <c r="O29" s="43">
        <f t="shared" si="1"/>
        <v>68.567911960613955</v>
      </c>
      <c r="P29" s="9"/>
    </row>
    <row r="30" spans="1:16">
      <c r="A30" s="12"/>
      <c r="B30" s="44">
        <v>572</v>
      </c>
      <c r="C30" s="20" t="s">
        <v>43</v>
      </c>
      <c r="D30" s="46">
        <v>473530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473530</v>
      </c>
      <c r="O30" s="47">
        <f t="shared" si="1"/>
        <v>68.567911960613955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185972</v>
      </c>
      <c r="E31" s="31">
        <f t="shared" si="9"/>
        <v>328412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232549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746933</v>
      </c>
      <c r="O31" s="43">
        <f t="shared" si="1"/>
        <v>108.15710975962931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185972</v>
      </c>
      <c r="E32" s="46">
        <v>328412</v>
      </c>
      <c r="F32" s="46">
        <v>0</v>
      </c>
      <c r="G32" s="46">
        <v>0</v>
      </c>
      <c r="H32" s="46">
        <v>0</v>
      </c>
      <c r="I32" s="46">
        <v>232549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746933</v>
      </c>
      <c r="O32" s="47">
        <f t="shared" si="1"/>
        <v>108.15710975962931</v>
      </c>
      <c r="P32" s="9"/>
    </row>
    <row r="33" spans="1:119" ht="16.5" thickBot="1">
      <c r="A33" s="14" t="s">
        <v>10</v>
      </c>
      <c r="B33" s="23"/>
      <c r="C33" s="22"/>
      <c r="D33" s="15">
        <f>SUM(D5,D14,D19,D25,D27,D29,D31)</f>
        <v>5225643</v>
      </c>
      <c r="E33" s="15">
        <f t="shared" ref="E33:M33" si="10">SUM(E5,E14,E19,E25,E27,E29,E31)</f>
        <v>698521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2758578</v>
      </c>
      <c r="J33" s="15">
        <f t="shared" si="10"/>
        <v>0</v>
      </c>
      <c r="K33" s="15">
        <f t="shared" si="10"/>
        <v>369446</v>
      </c>
      <c r="L33" s="15">
        <f t="shared" si="10"/>
        <v>0</v>
      </c>
      <c r="M33" s="15">
        <f t="shared" si="10"/>
        <v>83290</v>
      </c>
      <c r="N33" s="15">
        <f t="shared" si="4"/>
        <v>9135478</v>
      </c>
      <c r="O33" s="37">
        <f t="shared" si="1"/>
        <v>1322.8320301187373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68</v>
      </c>
      <c r="M35" s="93"/>
      <c r="N35" s="93"/>
      <c r="O35" s="41">
        <v>6906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1584053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1402464</v>
      </c>
      <c r="J5" s="26">
        <f t="shared" si="0"/>
        <v>0</v>
      </c>
      <c r="K5" s="26">
        <f t="shared" si="0"/>
        <v>1371029</v>
      </c>
      <c r="L5" s="26">
        <f t="shared" si="0"/>
        <v>0</v>
      </c>
      <c r="M5" s="26">
        <f t="shared" si="0"/>
        <v>0</v>
      </c>
      <c r="N5" s="27">
        <f>SUM(D5:M5)</f>
        <v>4357546</v>
      </c>
      <c r="O5" s="32">
        <f t="shared" ref="O5:O31" si="1">(N5/O$33)</f>
        <v>588.69845987570932</v>
      </c>
      <c r="P5" s="6"/>
    </row>
    <row r="6" spans="1:133">
      <c r="A6" s="12"/>
      <c r="B6" s="44">
        <v>511</v>
      </c>
      <c r="C6" s="20" t="s">
        <v>19</v>
      </c>
      <c r="D6" s="46">
        <v>44537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44537</v>
      </c>
      <c r="O6" s="47">
        <f t="shared" si="1"/>
        <v>6.0168873277492567</v>
      </c>
      <c r="P6" s="9"/>
    </row>
    <row r="7" spans="1:133">
      <c r="A7" s="12"/>
      <c r="B7" s="44">
        <v>512</v>
      </c>
      <c r="C7" s="20" t="s">
        <v>20</v>
      </c>
      <c r="D7" s="46">
        <v>372205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372205</v>
      </c>
      <c r="O7" s="47">
        <f t="shared" si="1"/>
        <v>50.284382599297487</v>
      </c>
      <c r="P7" s="9"/>
    </row>
    <row r="8" spans="1:133">
      <c r="A8" s="12"/>
      <c r="B8" s="44">
        <v>513</v>
      </c>
      <c r="C8" s="20" t="s">
        <v>21</v>
      </c>
      <c r="D8" s="46">
        <v>364968</v>
      </c>
      <c r="E8" s="46">
        <v>0</v>
      </c>
      <c r="F8" s="46">
        <v>0</v>
      </c>
      <c r="G8" s="46">
        <v>0</v>
      </c>
      <c r="H8" s="46">
        <v>0</v>
      </c>
      <c r="I8" s="46">
        <v>303113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668081</v>
      </c>
      <c r="O8" s="47">
        <f t="shared" si="1"/>
        <v>90.256822480410705</v>
      </c>
      <c r="P8" s="9"/>
    </row>
    <row r="9" spans="1:133">
      <c r="A9" s="12"/>
      <c r="B9" s="44">
        <v>514</v>
      </c>
      <c r="C9" s="20" t="s">
        <v>22</v>
      </c>
      <c r="D9" s="46">
        <v>78548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78548</v>
      </c>
      <c r="O9" s="47">
        <f t="shared" si="1"/>
        <v>10.611726560389084</v>
      </c>
      <c r="P9" s="9"/>
    </row>
    <row r="10" spans="1:133">
      <c r="A10" s="12"/>
      <c r="B10" s="44">
        <v>515</v>
      </c>
      <c r="C10" s="20" t="s">
        <v>23</v>
      </c>
      <c r="D10" s="46">
        <v>281453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281453</v>
      </c>
      <c r="O10" s="47">
        <f t="shared" si="1"/>
        <v>38.023912456092951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1371029</v>
      </c>
      <c r="L11" s="46">
        <v>0</v>
      </c>
      <c r="M11" s="46">
        <v>0</v>
      </c>
      <c r="N11" s="46">
        <f t="shared" si="2"/>
        <v>1371029</v>
      </c>
      <c r="O11" s="47">
        <f t="shared" si="1"/>
        <v>185.22412861388813</v>
      </c>
      <c r="P11" s="9"/>
    </row>
    <row r="12" spans="1:133">
      <c r="A12" s="12"/>
      <c r="B12" s="44">
        <v>519</v>
      </c>
      <c r="C12" s="20" t="s">
        <v>60</v>
      </c>
      <c r="D12" s="46">
        <v>442342</v>
      </c>
      <c r="E12" s="46">
        <v>0</v>
      </c>
      <c r="F12" s="46">
        <v>0</v>
      </c>
      <c r="G12" s="46">
        <v>0</v>
      </c>
      <c r="H12" s="46">
        <v>0</v>
      </c>
      <c r="I12" s="46">
        <v>1099351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1541693</v>
      </c>
      <c r="O12" s="47">
        <f t="shared" si="1"/>
        <v>208.28059983788165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3200420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237657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3438077</v>
      </c>
      <c r="O13" s="43">
        <f t="shared" si="1"/>
        <v>464.47946500945693</v>
      </c>
      <c r="P13" s="10"/>
    </row>
    <row r="14" spans="1:133">
      <c r="A14" s="12"/>
      <c r="B14" s="44">
        <v>521</v>
      </c>
      <c r="C14" s="20" t="s">
        <v>28</v>
      </c>
      <c r="D14" s="46">
        <v>2951104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2951104</v>
      </c>
      <c r="O14" s="47">
        <f t="shared" si="1"/>
        <v>398.69008376114562</v>
      </c>
      <c r="P14" s="9"/>
    </row>
    <row r="15" spans="1:133">
      <c r="A15" s="12"/>
      <c r="B15" s="44">
        <v>522</v>
      </c>
      <c r="C15" s="20" t="s">
        <v>29</v>
      </c>
      <c r="D15" s="46">
        <v>249709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249709</v>
      </c>
      <c r="O15" s="47">
        <f t="shared" si="1"/>
        <v>33.735341799513648</v>
      </c>
      <c r="P15" s="9"/>
    </row>
    <row r="16" spans="1:133">
      <c r="A16" s="12"/>
      <c r="B16" s="44">
        <v>524</v>
      </c>
      <c r="C16" s="20" t="s">
        <v>30</v>
      </c>
      <c r="D16" s="46">
        <v>-393</v>
      </c>
      <c r="E16" s="46">
        <v>0</v>
      </c>
      <c r="F16" s="46">
        <v>0</v>
      </c>
      <c r="G16" s="46">
        <v>0</v>
      </c>
      <c r="H16" s="46">
        <v>0</v>
      </c>
      <c r="I16" s="46">
        <v>237657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237264</v>
      </c>
      <c r="O16" s="47">
        <f t="shared" si="1"/>
        <v>32.054039448797624</v>
      </c>
      <c r="P16" s="9"/>
    </row>
    <row r="17" spans="1:119" ht="15.75">
      <c r="A17" s="28" t="s">
        <v>32</v>
      </c>
      <c r="B17" s="29"/>
      <c r="C17" s="30"/>
      <c r="D17" s="31">
        <f t="shared" ref="D17:M17" si="5">SUM(D18:D21)</f>
        <v>0</v>
      </c>
      <c r="E17" s="31">
        <f t="shared" si="5"/>
        <v>1282270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1852704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3134974</v>
      </c>
      <c r="O17" s="43">
        <f t="shared" si="1"/>
        <v>423.53066738719264</v>
      </c>
      <c r="P17" s="10"/>
    </row>
    <row r="18" spans="1:119">
      <c r="A18" s="12"/>
      <c r="B18" s="44">
        <v>533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910508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910508</v>
      </c>
      <c r="O18" s="47">
        <f t="shared" si="1"/>
        <v>123.00837611456363</v>
      </c>
      <c r="P18" s="9"/>
    </row>
    <row r="19" spans="1:119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226113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226113</v>
      </c>
      <c r="O19" s="47">
        <f t="shared" si="1"/>
        <v>30.547554714941906</v>
      </c>
      <c r="P19" s="9"/>
    </row>
    <row r="20" spans="1:119">
      <c r="A20" s="12"/>
      <c r="B20" s="44">
        <v>535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716083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716083</v>
      </c>
      <c r="O20" s="47">
        <f t="shared" si="1"/>
        <v>96.741826533369363</v>
      </c>
      <c r="P20" s="9"/>
    </row>
    <row r="21" spans="1:119">
      <c r="A21" s="12"/>
      <c r="B21" s="44">
        <v>539</v>
      </c>
      <c r="C21" s="20" t="s">
        <v>37</v>
      </c>
      <c r="D21" s="46">
        <v>0</v>
      </c>
      <c r="E21" s="46">
        <v>1282270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1282270</v>
      </c>
      <c r="O21" s="47">
        <f t="shared" si="1"/>
        <v>173.23291002431776</v>
      </c>
      <c r="P21" s="9"/>
    </row>
    <row r="22" spans="1:119" ht="15.75">
      <c r="A22" s="28" t="s">
        <v>38</v>
      </c>
      <c r="B22" s="29"/>
      <c r="C22" s="30"/>
      <c r="D22" s="31">
        <f t="shared" ref="D22:M22" si="6">SUM(D23:D23)</f>
        <v>532591</v>
      </c>
      <c r="E22" s="31">
        <f t="shared" si="6"/>
        <v>2150004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2682595</v>
      </c>
      <c r="O22" s="43">
        <f t="shared" si="1"/>
        <v>362.41488786814375</v>
      </c>
      <c r="P22" s="10"/>
    </row>
    <row r="23" spans="1:119">
      <c r="A23" s="12"/>
      <c r="B23" s="44">
        <v>541</v>
      </c>
      <c r="C23" s="20" t="s">
        <v>62</v>
      </c>
      <c r="D23" s="46">
        <v>532591</v>
      </c>
      <c r="E23" s="46">
        <v>2150004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2682595</v>
      </c>
      <c r="O23" s="47">
        <f t="shared" si="1"/>
        <v>362.41488786814375</v>
      </c>
      <c r="P23" s="9"/>
    </row>
    <row r="24" spans="1:119" ht="15.75">
      <c r="A24" s="28" t="s">
        <v>40</v>
      </c>
      <c r="B24" s="29"/>
      <c r="C24" s="30"/>
      <c r="D24" s="31">
        <f t="shared" ref="D24:M24" si="7">SUM(D25:D25)</f>
        <v>0</v>
      </c>
      <c r="E24" s="31">
        <f t="shared" si="7"/>
        <v>239009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239009</v>
      </c>
      <c r="O24" s="43">
        <f t="shared" si="1"/>
        <v>32.289786544177247</v>
      </c>
      <c r="P24" s="10"/>
    </row>
    <row r="25" spans="1:119">
      <c r="A25" s="13"/>
      <c r="B25" s="45">
        <v>552</v>
      </c>
      <c r="C25" s="21" t="s">
        <v>41</v>
      </c>
      <c r="D25" s="46">
        <v>0</v>
      </c>
      <c r="E25" s="46">
        <v>239009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239009</v>
      </c>
      <c r="O25" s="47">
        <f t="shared" si="1"/>
        <v>32.289786544177247</v>
      </c>
      <c r="P25" s="9"/>
    </row>
    <row r="26" spans="1:119" ht="15.75">
      <c r="A26" s="28" t="s">
        <v>42</v>
      </c>
      <c r="B26" s="29"/>
      <c r="C26" s="30"/>
      <c r="D26" s="31">
        <f t="shared" ref="D26:M26" si="8">SUM(D27:D27)</f>
        <v>1115901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1115901</v>
      </c>
      <c r="O26" s="43">
        <f t="shared" si="1"/>
        <v>150.75668738178871</v>
      </c>
      <c r="P26" s="9"/>
    </row>
    <row r="27" spans="1:119">
      <c r="A27" s="12"/>
      <c r="B27" s="44">
        <v>572</v>
      </c>
      <c r="C27" s="20" t="s">
        <v>63</v>
      </c>
      <c r="D27" s="46">
        <v>1115901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1115901</v>
      </c>
      <c r="O27" s="47">
        <f t="shared" si="1"/>
        <v>150.75668738178871</v>
      </c>
      <c r="P27" s="9"/>
    </row>
    <row r="28" spans="1:119" ht="15.75">
      <c r="A28" s="28" t="s">
        <v>64</v>
      </c>
      <c r="B28" s="29"/>
      <c r="C28" s="30"/>
      <c r="D28" s="31">
        <f t="shared" ref="D28:M28" si="9">SUM(D29:D30)</f>
        <v>295077</v>
      </c>
      <c r="E28" s="31">
        <f t="shared" si="9"/>
        <v>589185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670720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1554982</v>
      </c>
      <c r="O28" s="43">
        <f t="shared" si="1"/>
        <v>210.07592542556065</v>
      </c>
      <c r="P28" s="9"/>
    </row>
    <row r="29" spans="1:119">
      <c r="A29" s="12"/>
      <c r="B29" s="44">
        <v>581</v>
      </c>
      <c r="C29" s="20" t="s">
        <v>65</v>
      </c>
      <c r="D29" s="46">
        <v>295077</v>
      </c>
      <c r="E29" s="46">
        <v>589185</v>
      </c>
      <c r="F29" s="46">
        <v>0</v>
      </c>
      <c r="G29" s="46">
        <v>0</v>
      </c>
      <c r="H29" s="46">
        <v>0</v>
      </c>
      <c r="I29" s="46">
        <v>450550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1334812</v>
      </c>
      <c r="O29" s="47">
        <f t="shared" si="1"/>
        <v>180.33126182112943</v>
      </c>
      <c r="P29" s="9"/>
    </row>
    <row r="30" spans="1:119" ht="15.75" thickBot="1">
      <c r="A30" s="12"/>
      <c r="B30" s="44">
        <v>591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220170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220170</v>
      </c>
      <c r="O30" s="47">
        <f t="shared" si="1"/>
        <v>29.744663604431235</v>
      </c>
      <c r="P30" s="9"/>
    </row>
    <row r="31" spans="1:119" ht="16.5" thickBot="1">
      <c r="A31" s="14" t="s">
        <v>10</v>
      </c>
      <c r="B31" s="23"/>
      <c r="C31" s="22"/>
      <c r="D31" s="15">
        <f>SUM(D5,D13,D17,D22,D24,D26,D28)</f>
        <v>6728042</v>
      </c>
      <c r="E31" s="15">
        <f t="shared" ref="E31:M31" si="10">SUM(E5,E13,E17,E22,E24,E26,E28)</f>
        <v>4260468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4163545</v>
      </c>
      <c r="J31" s="15">
        <f t="shared" si="10"/>
        <v>0</v>
      </c>
      <c r="K31" s="15">
        <f t="shared" si="10"/>
        <v>1371029</v>
      </c>
      <c r="L31" s="15">
        <f t="shared" si="10"/>
        <v>0</v>
      </c>
      <c r="M31" s="15">
        <f t="shared" si="10"/>
        <v>0</v>
      </c>
      <c r="N31" s="15">
        <f t="shared" si="4"/>
        <v>16523084</v>
      </c>
      <c r="O31" s="37">
        <f t="shared" si="1"/>
        <v>2232.245879492029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82</v>
      </c>
      <c r="M33" s="93"/>
      <c r="N33" s="93"/>
      <c r="O33" s="41">
        <v>7402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1632275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498533</v>
      </c>
      <c r="J5" s="26">
        <f t="shared" si="0"/>
        <v>0</v>
      </c>
      <c r="K5" s="26">
        <f t="shared" si="0"/>
        <v>166918</v>
      </c>
      <c r="L5" s="26">
        <f t="shared" si="0"/>
        <v>0</v>
      </c>
      <c r="M5" s="26">
        <f t="shared" si="0"/>
        <v>0</v>
      </c>
      <c r="N5" s="27">
        <f>SUM(D5:M5)</f>
        <v>2297726</v>
      </c>
      <c r="O5" s="32">
        <f t="shared" ref="O5:O31" si="1">(N5/O$33)</f>
        <v>314.15449822258682</v>
      </c>
      <c r="P5" s="6"/>
    </row>
    <row r="6" spans="1:133">
      <c r="A6" s="12"/>
      <c r="B6" s="44">
        <v>511</v>
      </c>
      <c r="C6" s="20" t="s">
        <v>19</v>
      </c>
      <c r="D6" s="46">
        <v>49717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49717</v>
      </c>
      <c r="O6" s="47">
        <f t="shared" si="1"/>
        <v>6.7975116215477165</v>
      </c>
      <c r="P6" s="9"/>
    </row>
    <row r="7" spans="1:133">
      <c r="A7" s="12"/>
      <c r="B7" s="44">
        <v>512</v>
      </c>
      <c r="C7" s="20" t="s">
        <v>20</v>
      </c>
      <c r="D7" s="46">
        <v>374693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374693</v>
      </c>
      <c r="O7" s="47">
        <f t="shared" si="1"/>
        <v>51.229559748427675</v>
      </c>
      <c r="P7" s="9"/>
    </row>
    <row r="8" spans="1:133">
      <c r="A8" s="12"/>
      <c r="B8" s="44">
        <v>513</v>
      </c>
      <c r="C8" s="20" t="s">
        <v>21</v>
      </c>
      <c r="D8" s="46">
        <v>573436</v>
      </c>
      <c r="E8" s="46">
        <v>0</v>
      </c>
      <c r="F8" s="46">
        <v>0</v>
      </c>
      <c r="G8" s="46">
        <v>0</v>
      </c>
      <c r="H8" s="46">
        <v>0</v>
      </c>
      <c r="I8" s="46">
        <v>267375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840811</v>
      </c>
      <c r="O8" s="47">
        <f t="shared" si="1"/>
        <v>114.95911949685535</v>
      </c>
      <c r="P8" s="9"/>
    </row>
    <row r="9" spans="1:133">
      <c r="A9" s="12"/>
      <c r="B9" s="44">
        <v>514</v>
      </c>
      <c r="C9" s="20" t="s">
        <v>22</v>
      </c>
      <c r="D9" s="46">
        <v>195284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195284</v>
      </c>
      <c r="O9" s="47">
        <f t="shared" si="1"/>
        <v>26.700027344818157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231158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231158</v>
      </c>
      <c r="O10" s="47">
        <f t="shared" si="1"/>
        <v>31.60486737763194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166918</v>
      </c>
      <c r="L11" s="46">
        <v>0</v>
      </c>
      <c r="M11" s="46">
        <v>0</v>
      </c>
      <c r="N11" s="46">
        <f t="shared" si="2"/>
        <v>166918</v>
      </c>
      <c r="O11" s="47">
        <f t="shared" si="1"/>
        <v>22.821711785616625</v>
      </c>
      <c r="P11" s="9"/>
    </row>
    <row r="12" spans="1:133">
      <c r="A12" s="12"/>
      <c r="B12" s="44">
        <v>519</v>
      </c>
      <c r="C12" s="20" t="s">
        <v>60</v>
      </c>
      <c r="D12" s="46">
        <v>439145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439145</v>
      </c>
      <c r="O12" s="47">
        <f t="shared" si="1"/>
        <v>60.041700847689363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SUM(D14:D17)</f>
        <v>3658102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674638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4332740</v>
      </c>
      <c r="O13" s="43">
        <f t="shared" si="1"/>
        <v>592.38993710691818</v>
      </c>
      <c r="P13" s="10"/>
    </row>
    <row r="14" spans="1:133">
      <c r="A14" s="12"/>
      <c r="B14" s="44">
        <v>521</v>
      </c>
      <c r="C14" s="20" t="s">
        <v>28</v>
      </c>
      <c r="D14" s="46">
        <v>3093663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3093663</v>
      </c>
      <c r="O14" s="47">
        <f t="shared" si="1"/>
        <v>422.97826086956519</v>
      </c>
      <c r="P14" s="9"/>
    </row>
    <row r="15" spans="1:133">
      <c r="A15" s="12"/>
      <c r="B15" s="44">
        <v>522</v>
      </c>
      <c r="C15" s="20" t="s">
        <v>29</v>
      </c>
      <c r="D15" s="46">
        <v>403637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403637</v>
      </c>
      <c r="O15" s="47">
        <f t="shared" si="1"/>
        <v>55.186901832102819</v>
      </c>
      <c r="P15" s="9"/>
    </row>
    <row r="16" spans="1:133">
      <c r="A16" s="12"/>
      <c r="B16" s="44">
        <v>524</v>
      </c>
      <c r="C16" s="20" t="s">
        <v>30</v>
      </c>
      <c r="D16" s="46">
        <v>160802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160802</v>
      </c>
      <c r="O16" s="47">
        <f t="shared" si="1"/>
        <v>21.985507246376812</v>
      </c>
      <c r="P16" s="9"/>
    </row>
    <row r="17" spans="1:119">
      <c r="A17" s="12"/>
      <c r="B17" s="44">
        <v>529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674638</v>
      </c>
      <c r="L17" s="46">
        <v>0</v>
      </c>
      <c r="M17" s="46">
        <v>0</v>
      </c>
      <c r="N17" s="46">
        <f t="shared" si="4"/>
        <v>674638</v>
      </c>
      <c r="O17" s="47">
        <f t="shared" si="1"/>
        <v>92.239267158873389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SUM(D19:D22)</f>
        <v>0</v>
      </c>
      <c r="E18" s="31">
        <f t="shared" si="5"/>
        <v>727764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2904762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3632526</v>
      </c>
      <c r="O18" s="43">
        <f t="shared" si="1"/>
        <v>496.65381460213291</v>
      </c>
      <c r="P18" s="10"/>
    </row>
    <row r="19" spans="1:119">
      <c r="A19" s="12"/>
      <c r="B19" s="44">
        <v>533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873603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873603</v>
      </c>
      <c r="O19" s="47">
        <f t="shared" si="1"/>
        <v>119.44257588187038</v>
      </c>
      <c r="P19" s="9"/>
    </row>
    <row r="20" spans="1:119">
      <c r="A20" s="12"/>
      <c r="B20" s="44">
        <v>534</v>
      </c>
      <c r="C20" s="20" t="s">
        <v>61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222033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222033</v>
      </c>
      <c r="O20" s="47">
        <f t="shared" si="1"/>
        <v>30.357260049220674</v>
      </c>
      <c r="P20" s="9"/>
    </row>
    <row r="21" spans="1:119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1809126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1809126</v>
      </c>
      <c r="O21" s="47">
        <f t="shared" si="1"/>
        <v>247.35110746513536</v>
      </c>
      <c r="P21" s="9"/>
    </row>
    <row r="22" spans="1:119">
      <c r="A22" s="12"/>
      <c r="B22" s="44">
        <v>539</v>
      </c>
      <c r="C22" s="20" t="s">
        <v>37</v>
      </c>
      <c r="D22" s="46">
        <v>0</v>
      </c>
      <c r="E22" s="46">
        <v>727764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727764</v>
      </c>
      <c r="O22" s="47">
        <f t="shared" si="1"/>
        <v>99.502871205906487</v>
      </c>
      <c r="P22" s="9"/>
    </row>
    <row r="23" spans="1:119" ht="15.75">
      <c r="A23" s="28" t="s">
        <v>38</v>
      </c>
      <c r="B23" s="29"/>
      <c r="C23" s="30"/>
      <c r="D23" s="31">
        <f t="shared" ref="D23:M23" si="6">SUM(D24:D24)</f>
        <v>585626</v>
      </c>
      <c r="E23" s="31">
        <f t="shared" si="6"/>
        <v>872262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1457888</v>
      </c>
      <c r="O23" s="43">
        <f t="shared" si="1"/>
        <v>199.32841126606507</v>
      </c>
      <c r="P23" s="10"/>
    </row>
    <row r="24" spans="1:119">
      <c r="A24" s="12"/>
      <c r="B24" s="44">
        <v>541</v>
      </c>
      <c r="C24" s="20" t="s">
        <v>62</v>
      </c>
      <c r="D24" s="46">
        <v>585626</v>
      </c>
      <c r="E24" s="46">
        <v>872262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1457888</v>
      </c>
      <c r="O24" s="47">
        <f t="shared" si="1"/>
        <v>199.32841126606507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SUM(D26:D26)</f>
        <v>0</v>
      </c>
      <c r="E25" s="31">
        <f t="shared" si="7"/>
        <v>753393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753393</v>
      </c>
      <c r="O25" s="43">
        <f t="shared" si="1"/>
        <v>103.00697292863002</v>
      </c>
      <c r="P25" s="10"/>
    </row>
    <row r="26" spans="1:119">
      <c r="A26" s="13"/>
      <c r="B26" s="45">
        <v>552</v>
      </c>
      <c r="C26" s="21" t="s">
        <v>41</v>
      </c>
      <c r="D26" s="46">
        <v>0</v>
      </c>
      <c r="E26" s="46">
        <v>753393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753393</v>
      </c>
      <c r="O26" s="47">
        <f t="shared" si="1"/>
        <v>103.00697292863002</v>
      </c>
      <c r="P26" s="9"/>
    </row>
    <row r="27" spans="1:119" ht="15.75">
      <c r="A27" s="28" t="s">
        <v>42</v>
      </c>
      <c r="B27" s="29"/>
      <c r="C27" s="30"/>
      <c r="D27" s="31">
        <f t="shared" ref="D27:M27" si="8">SUM(D28:D28)</f>
        <v>1599045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1599045</v>
      </c>
      <c r="O27" s="43">
        <f t="shared" si="1"/>
        <v>218.62797374897457</v>
      </c>
      <c r="P27" s="9"/>
    </row>
    <row r="28" spans="1:119">
      <c r="A28" s="12"/>
      <c r="B28" s="44">
        <v>572</v>
      </c>
      <c r="C28" s="20" t="s">
        <v>63</v>
      </c>
      <c r="D28" s="46">
        <v>1599045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1599045</v>
      </c>
      <c r="O28" s="47">
        <f t="shared" si="1"/>
        <v>218.62797374897457</v>
      </c>
      <c r="P28" s="9"/>
    </row>
    <row r="29" spans="1:119" ht="15.75">
      <c r="A29" s="28" t="s">
        <v>64</v>
      </c>
      <c r="B29" s="29"/>
      <c r="C29" s="30"/>
      <c r="D29" s="31">
        <f t="shared" ref="D29:M29" si="9">SUM(D30:D30)</f>
        <v>81167</v>
      </c>
      <c r="E29" s="31">
        <f t="shared" si="9"/>
        <v>511956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684536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1277659</v>
      </c>
      <c r="O29" s="43">
        <f t="shared" si="1"/>
        <v>174.68676510801203</v>
      </c>
      <c r="P29" s="9"/>
    </row>
    <row r="30" spans="1:119" ht="15.75" thickBot="1">
      <c r="A30" s="12"/>
      <c r="B30" s="44">
        <v>581</v>
      </c>
      <c r="C30" s="20" t="s">
        <v>65</v>
      </c>
      <c r="D30" s="46">
        <v>81167</v>
      </c>
      <c r="E30" s="46">
        <v>511956</v>
      </c>
      <c r="F30" s="46">
        <v>0</v>
      </c>
      <c r="G30" s="46">
        <v>0</v>
      </c>
      <c r="H30" s="46">
        <v>0</v>
      </c>
      <c r="I30" s="46">
        <v>684536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1277659</v>
      </c>
      <c r="O30" s="47">
        <f t="shared" si="1"/>
        <v>174.68676510801203</v>
      </c>
      <c r="P30" s="9"/>
    </row>
    <row r="31" spans="1:119" ht="16.5" thickBot="1">
      <c r="A31" s="14" t="s">
        <v>10</v>
      </c>
      <c r="B31" s="23"/>
      <c r="C31" s="22"/>
      <c r="D31" s="15">
        <f>SUM(D5,D13,D18,D23,D25,D27,D29)</f>
        <v>7556215</v>
      </c>
      <c r="E31" s="15">
        <f t="shared" ref="E31:M31" si="10">SUM(E5,E13,E18,E23,E25,E27,E29)</f>
        <v>2865375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4087831</v>
      </c>
      <c r="J31" s="15">
        <f t="shared" si="10"/>
        <v>0</v>
      </c>
      <c r="K31" s="15">
        <f t="shared" si="10"/>
        <v>841556</v>
      </c>
      <c r="L31" s="15">
        <f t="shared" si="10"/>
        <v>0</v>
      </c>
      <c r="M31" s="15">
        <f t="shared" si="10"/>
        <v>0</v>
      </c>
      <c r="N31" s="15">
        <f t="shared" si="4"/>
        <v>15350977</v>
      </c>
      <c r="O31" s="37">
        <f t="shared" si="1"/>
        <v>2098.8483729833197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79</v>
      </c>
      <c r="M33" s="93"/>
      <c r="N33" s="93"/>
      <c r="O33" s="41">
        <v>7314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1506171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596906</v>
      </c>
      <c r="J5" s="26">
        <f t="shared" si="0"/>
        <v>0</v>
      </c>
      <c r="K5" s="26">
        <f t="shared" si="0"/>
        <v>170439</v>
      </c>
      <c r="L5" s="26">
        <f t="shared" si="0"/>
        <v>0</v>
      </c>
      <c r="M5" s="26">
        <f t="shared" si="0"/>
        <v>0</v>
      </c>
      <c r="N5" s="27">
        <f>SUM(D5:M5)</f>
        <v>2273516</v>
      </c>
      <c r="O5" s="32">
        <f t="shared" ref="O5:O33" si="1">(N5/O$35)</f>
        <v>317.44149678860651</v>
      </c>
      <c r="P5" s="6"/>
    </row>
    <row r="6" spans="1:133">
      <c r="A6" s="12"/>
      <c r="B6" s="44">
        <v>511</v>
      </c>
      <c r="C6" s="20" t="s">
        <v>19</v>
      </c>
      <c r="D6" s="46">
        <v>54243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54243</v>
      </c>
      <c r="O6" s="47">
        <f t="shared" si="1"/>
        <v>7.5737224239039378</v>
      </c>
      <c r="P6" s="9"/>
    </row>
    <row r="7" spans="1:133">
      <c r="A7" s="12"/>
      <c r="B7" s="44">
        <v>512</v>
      </c>
      <c r="C7" s="20" t="s">
        <v>20</v>
      </c>
      <c r="D7" s="46">
        <v>327669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327669</v>
      </c>
      <c r="O7" s="47">
        <f t="shared" si="1"/>
        <v>45.751047193521366</v>
      </c>
      <c r="P7" s="9"/>
    </row>
    <row r="8" spans="1:133">
      <c r="A8" s="12"/>
      <c r="B8" s="44">
        <v>513</v>
      </c>
      <c r="C8" s="20" t="s">
        <v>21</v>
      </c>
      <c r="D8" s="46">
        <v>423431</v>
      </c>
      <c r="E8" s="46">
        <v>0</v>
      </c>
      <c r="F8" s="46">
        <v>0</v>
      </c>
      <c r="G8" s="46">
        <v>0</v>
      </c>
      <c r="H8" s="46">
        <v>0</v>
      </c>
      <c r="I8" s="46">
        <v>275373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698804</v>
      </c>
      <c r="O8" s="47">
        <f t="shared" si="1"/>
        <v>97.571069533649819</v>
      </c>
      <c r="P8" s="9"/>
    </row>
    <row r="9" spans="1:133">
      <c r="A9" s="12"/>
      <c r="B9" s="44">
        <v>514</v>
      </c>
      <c r="C9" s="20" t="s">
        <v>22</v>
      </c>
      <c r="D9" s="46">
        <v>94364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94364</v>
      </c>
      <c r="O9" s="47">
        <f t="shared" si="1"/>
        <v>13.175649259983246</v>
      </c>
      <c r="P9" s="9"/>
    </row>
    <row r="10" spans="1:133">
      <c r="A10" s="12"/>
      <c r="B10" s="44">
        <v>515</v>
      </c>
      <c r="C10" s="20" t="s">
        <v>23</v>
      </c>
      <c r="D10" s="46">
        <v>165538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165538</v>
      </c>
      <c r="O10" s="47">
        <f t="shared" si="1"/>
        <v>23.113376151912874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321533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321533</v>
      </c>
      <c r="O11" s="47">
        <f t="shared" si="1"/>
        <v>44.894303267243785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170439</v>
      </c>
      <c r="L12" s="46">
        <v>0</v>
      </c>
      <c r="M12" s="46">
        <v>0</v>
      </c>
      <c r="N12" s="46">
        <f t="shared" si="2"/>
        <v>170439</v>
      </c>
      <c r="O12" s="47">
        <f t="shared" si="1"/>
        <v>23.797682211672718</v>
      </c>
      <c r="P12" s="9"/>
    </row>
    <row r="13" spans="1:133">
      <c r="A13" s="12"/>
      <c r="B13" s="44">
        <v>519</v>
      </c>
      <c r="C13" s="20" t="s">
        <v>60</v>
      </c>
      <c r="D13" s="46">
        <v>440926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440926</v>
      </c>
      <c r="O13" s="47">
        <f t="shared" si="1"/>
        <v>61.564646746718793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2988151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948204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3936355</v>
      </c>
      <c r="O14" s="43">
        <f t="shared" si="1"/>
        <v>549.6167271711812</v>
      </c>
      <c r="P14" s="10"/>
    </row>
    <row r="15" spans="1:133">
      <c r="A15" s="12"/>
      <c r="B15" s="44">
        <v>521</v>
      </c>
      <c r="C15" s="20" t="s">
        <v>28</v>
      </c>
      <c r="D15" s="46">
        <v>2548430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2548430</v>
      </c>
      <c r="O15" s="47">
        <f t="shared" si="1"/>
        <v>355.82658475286235</v>
      </c>
      <c r="P15" s="9"/>
    </row>
    <row r="16" spans="1:133">
      <c r="A16" s="12"/>
      <c r="B16" s="44">
        <v>522</v>
      </c>
      <c r="C16" s="20" t="s">
        <v>29</v>
      </c>
      <c r="D16" s="46">
        <v>290661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290661</v>
      </c>
      <c r="O16" s="47">
        <f t="shared" si="1"/>
        <v>40.583775481709019</v>
      </c>
      <c r="P16" s="9"/>
    </row>
    <row r="17" spans="1:16">
      <c r="A17" s="12"/>
      <c r="B17" s="44">
        <v>524</v>
      </c>
      <c r="C17" s="20" t="s">
        <v>30</v>
      </c>
      <c r="D17" s="46">
        <v>149060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149060</v>
      </c>
      <c r="O17" s="47">
        <f t="shared" si="1"/>
        <v>20.812622172577491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948204</v>
      </c>
      <c r="L18" s="46">
        <v>0</v>
      </c>
      <c r="M18" s="46">
        <v>0</v>
      </c>
      <c r="N18" s="46">
        <f t="shared" si="4"/>
        <v>948204</v>
      </c>
      <c r="O18" s="47">
        <f t="shared" si="1"/>
        <v>132.39374476403239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0</v>
      </c>
      <c r="E19" s="31">
        <f t="shared" si="5"/>
        <v>369374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2811401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3180775</v>
      </c>
      <c r="O19" s="43">
        <f t="shared" si="1"/>
        <v>444.11826305501256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880358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880358</v>
      </c>
      <c r="O20" s="47">
        <f t="shared" si="1"/>
        <v>122.92069254398213</v>
      </c>
      <c r="P20" s="9"/>
    </row>
    <row r="21" spans="1:16">
      <c r="A21" s="12"/>
      <c r="B21" s="44">
        <v>534</v>
      </c>
      <c r="C21" s="20" t="s">
        <v>61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221150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221150</v>
      </c>
      <c r="O21" s="47">
        <f t="shared" si="1"/>
        <v>30.878246299916224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623417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623417</v>
      </c>
      <c r="O22" s="47">
        <f t="shared" si="1"/>
        <v>87.045099134320026</v>
      </c>
      <c r="P22" s="9"/>
    </row>
    <row r="23" spans="1:16">
      <c r="A23" s="12"/>
      <c r="B23" s="44">
        <v>536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1086476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1086476</v>
      </c>
      <c r="O23" s="47">
        <f t="shared" si="1"/>
        <v>151.70008377548172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369374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369374</v>
      </c>
      <c r="O24" s="47">
        <f t="shared" si="1"/>
        <v>51.57414130131248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499879</v>
      </c>
      <c r="E25" s="31">
        <f t="shared" si="6"/>
        <v>202883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702762</v>
      </c>
      <c r="O25" s="43">
        <f t="shared" si="1"/>
        <v>98.123708461323659</v>
      </c>
      <c r="P25" s="10"/>
    </row>
    <row r="26" spans="1:16">
      <c r="A26" s="12"/>
      <c r="B26" s="44">
        <v>541</v>
      </c>
      <c r="C26" s="20" t="s">
        <v>62</v>
      </c>
      <c r="D26" s="46">
        <v>499879</v>
      </c>
      <c r="E26" s="46">
        <v>202883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702762</v>
      </c>
      <c r="O26" s="47">
        <f t="shared" si="1"/>
        <v>98.123708461323659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199069</v>
      </c>
      <c r="N27" s="31">
        <f t="shared" si="4"/>
        <v>199069</v>
      </c>
      <c r="O27" s="43">
        <f t="shared" si="1"/>
        <v>27.795168947221448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199069</v>
      </c>
      <c r="N28" s="46">
        <f t="shared" si="4"/>
        <v>199069</v>
      </c>
      <c r="O28" s="47">
        <f t="shared" si="1"/>
        <v>27.795168947221448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330158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330158</v>
      </c>
      <c r="O29" s="43">
        <f t="shared" si="1"/>
        <v>46.09857581681095</v>
      </c>
      <c r="P29" s="9"/>
    </row>
    <row r="30" spans="1:16">
      <c r="A30" s="12"/>
      <c r="B30" s="44">
        <v>572</v>
      </c>
      <c r="C30" s="20" t="s">
        <v>63</v>
      </c>
      <c r="D30" s="46">
        <v>330158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330158</v>
      </c>
      <c r="O30" s="47">
        <f t="shared" si="1"/>
        <v>46.09857581681095</v>
      </c>
      <c r="P30" s="9"/>
    </row>
    <row r="31" spans="1:16" ht="15.75">
      <c r="A31" s="28" t="s">
        <v>64</v>
      </c>
      <c r="B31" s="29"/>
      <c r="C31" s="30"/>
      <c r="D31" s="31">
        <f t="shared" ref="D31:M31" si="9">SUM(D32:D32)</f>
        <v>1301</v>
      </c>
      <c r="E31" s="31">
        <f t="shared" si="9"/>
        <v>467753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485460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17500</v>
      </c>
      <c r="N31" s="31">
        <f t="shared" si="4"/>
        <v>972014</v>
      </c>
      <c r="O31" s="43">
        <f t="shared" si="1"/>
        <v>135.71823512985199</v>
      </c>
      <c r="P31" s="9"/>
    </row>
    <row r="32" spans="1:16" ht="15.75" thickBot="1">
      <c r="A32" s="12"/>
      <c r="B32" s="44">
        <v>581</v>
      </c>
      <c r="C32" s="20" t="s">
        <v>65</v>
      </c>
      <c r="D32" s="46">
        <v>1301</v>
      </c>
      <c r="E32" s="46">
        <v>467753</v>
      </c>
      <c r="F32" s="46">
        <v>0</v>
      </c>
      <c r="G32" s="46">
        <v>0</v>
      </c>
      <c r="H32" s="46">
        <v>0</v>
      </c>
      <c r="I32" s="46">
        <v>485460</v>
      </c>
      <c r="J32" s="46">
        <v>0</v>
      </c>
      <c r="K32" s="46">
        <v>0</v>
      </c>
      <c r="L32" s="46">
        <v>0</v>
      </c>
      <c r="M32" s="46">
        <v>17500</v>
      </c>
      <c r="N32" s="46">
        <f t="shared" si="4"/>
        <v>972014</v>
      </c>
      <c r="O32" s="47">
        <f t="shared" si="1"/>
        <v>135.71823512985199</v>
      </c>
      <c r="P32" s="9"/>
    </row>
    <row r="33" spans="1:119" ht="16.5" thickBot="1">
      <c r="A33" s="14" t="s">
        <v>10</v>
      </c>
      <c r="B33" s="23"/>
      <c r="C33" s="22"/>
      <c r="D33" s="15">
        <f>SUM(D5,D14,D19,D25,D27,D29,D31)</f>
        <v>5325660</v>
      </c>
      <c r="E33" s="15">
        <f t="shared" ref="E33:M33" si="10">SUM(E5,E14,E19,E25,E27,E29,E31)</f>
        <v>1040010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3893767</v>
      </c>
      <c r="J33" s="15">
        <f t="shared" si="10"/>
        <v>0</v>
      </c>
      <c r="K33" s="15">
        <f t="shared" si="10"/>
        <v>1118643</v>
      </c>
      <c r="L33" s="15">
        <f t="shared" si="10"/>
        <v>0</v>
      </c>
      <c r="M33" s="15">
        <f t="shared" si="10"/>
        <v>216569</v>
      </c>
      <c r="N33" s="15">
        <f t="shared" si="4"/>
        <v>11594649</v>
      </c>
      <c r="O33" s="37">
        <f t="shared" si="1"/>
        <v>1618.9121753700083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77</v>
      </c>
      <c r="M35" s="93"/>
      <c r="N35" s="93"/>
      <c r="O35" s="41">
        <v>7162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1385876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594461</v>
      </c>
      <c r="J5" s="26">
        <f t="shared" si="0"/>
        <v>0</v>
      </c>
      <c r="K5" s="26">
        <f t="shared" si="0"/>
        <v>162211</v>
      </c>
      <c r="L5" s="26">
        <f t="shared" si="0"/>
        <v>0</v>
      </c>
      <c r="M5" s="26">
        <f t="shared" si="0"/>
        <v>0</v>
      </c>
      <c r="N5" s="27">
        <f>SUM(D5:M5)</f>
        <v>2142548</v>
      </c>
      <c r="O5" s="32">
        <f t="shared" ref="O5:O33" si="1">(N5/O$35)</f>
        <v>296.21844324623254</v>
      </c>
      <c r="P5" s="6"/>
    </row>
    <row r="6" spans="1:133">
      <c r="A6" s="12"/>
      <c r="B6" s="44">
        <v>511</v>
      </c>
      <c r="C6" s="20" t="s">
        <v>19</v>
      </c>
      <c r="D6" s="46">
        <v>49993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49993</v>
      </c>
      <c r="O6" s="47">
        <f t="shared" si="1"/>
        <v>6.9117931701921744</v>
      </c>
      <c r="P6" s="9"/>
    </row>
    <row r="7" spans="1:133">
      <c r="A7" s="12"/>
      <c r="B7" s="44">
        <v>512</v>
      </c>
      <c r="C7" s="20" t="s">
        <v>20</v>
      </c>
      <c r="D7" s="46">
        <v>319338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319338</v>
      </c>
      <c r="O7" s="47">
        <f t="shared" si="1"/>
        <v>44.150145167980092</v>
      </c>
      <c r="P7" s="9"/>
    </row>
    <row r="8" spans="1:133">
      <c r="A8" s="12"/>
      <c r="B8" s="44">
        <v>513</v>
      </c>
      <c r="C8" s="20" t="s">
        <v>21</v>
      </c>
      <c r="D8" s="46">
        <v>436266</v>
      </c>
      <c r="E8" s="46">
        <v>0</v>
      </c>
      <c r="F8" s="46">
        <v>0</v>
      </c>
      <c r="G8" s="46">
        <v>0</v>
      </c>
      <c r="H8" s="46">
        <v>0</v>
      </c>
      <c r="I8" s="46">
        <v>263202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699468</v>
      </c>
      <c r="O8" s="47">
        <f t="shared" si="1"/>
        <v>96.705101617586067</v>
      </c>
      <c r="P8" s="9"/>
    </row>
    <row r="9" spans="1:133">
      <c r="A9" s="12"/>
      <c r="B9" s="44">
        <v>514</v>
      </c>
      <c r="C9" s="20" t="s">
        <v>22</v>
      </c>
      <c r="D9" s="46">
        <v>63089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63089</v>
      </c>
      <c r="O9" s="47">
        <f t="shared" si="1"/>
        <v>8.7223835199778783</v>
      </c>
      <c r="P9" s="9"/>
    </row>
    <row r="10" spans="1:133">
      <c r="A10" s="12"/>
      <c r="B10" s="44">
        <v>515</v>
      </c>
      <c r="C10" s="20" t="s">
        <v>23</v>
      </c>
      <c r="D10" s="46">
        <v>139203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139203</v>
      </c>
      <c r="O10" s="47">
        <f t="shared" si="1"/>
        <v>19.245541269182912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331259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331259</v>
      </c>
      <c r="O11" s="47">
        <f t="shared" si="1"/>
        <v>45.798285635282731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162211</v>
      </c>
      <c r="L12" s="46">
        <v>0</v>
      </c>
      <c r="M12" s="46">
        <v>0</v>
      </c>
      <c r="N12" s="46">
        <f t="shared" si="2"/>
        <v>162211</v>
      </c>
      <c r="O12" s="47">
        <f t="shared" si="1"/>
        <v>22.42651735103</v>
      </c>
      <c r="P12" s="9"/>
    </row>
    <row r="13" spans="1:133">
      <c r="A13" s="12"/>
      <c r="B13" s="44">
        <v>519</v>
      </c>
      <c r="C13" s="20" t="s">
        <v>60</v>
      </c>
      <c r="D13" s="46">
        <v>377987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377987</v>
      </c>
      <c r="O13" s="47">
        <f t="shared" si="1"/>
        <v>52.258675515000689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2809285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495467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3304752</v>
      </c>
      <c r="O14" s="43">
        <f t="shared" si="1"/>
        <v>456.89921194525095</v>
      </c>
      <c r="P14" s="10"/>
    </row>
    <row r="15" spans="1:133">
      <c r="A15" s="12"/>
      <c r="B15" s="44">
        <v>521</v>
      </c>
      <c r="C15" s="20" t="s">
        <v>28</v>
      </c>
      <c r="D15" s="46">
        <v>2383877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2383877</v>
      </c>
      <c r="O15" s="47">
        <f t="shared" si="1"/>
        <v>329.5834370247477</v>
      </c>
      <c r="P15" s="9"/>
    </row>
    <row r="16" spans="1:133">
      <c r="A16" s="12"/>
      <c r="B16" s="44">
        <v>522</v>
      </c>
      <c r="C16" s="20" t="s">
        <v>29</v>
      </c>
      <c r="D16" s="46">
        <v>282667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282667</v>
      </c>
      <c r="O16" s="47">
        <f t="shared" si="1"/>
        <v>39.080188027098025</v>
      </c>
      <c r="P16" s="9"/>
    </row>
    <row r="17" spans="1:16">
      <c r="A17" s="12"/>
      <c r="B17" s="44">
        <v>524</v>
      </c>
      <c r="C17" s="20" t="s">
        <v>30</v>
      </c>
      <c r="D17" s="46">
        <v>142741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142741</v>
      </c>
      <c r="O17" s="47">
        <f t="shared" si="1"/>
        <v>19.734688234480853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495467</v>
      </c>
      <c r="L18" s="46">
        <v>0</v>
      </c>
      <c r="M18" s="46">
        <v>0</v>
      </c>
      <c r="N18" s="46">
        <f t="shared" si="4"/>
        <v>495467</v>
      </c>
      <c r="O18" s="47">
        <f t="shared" si="1"/>
        <v>68.50089865892437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0</v>
      </c>
      <c r="E19" s="31">
        <f t="shared" si="5"/>
        <v>895767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2808927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3704694</v>
      </c>
      <c r="O19" s="43">
        <f t="shared" si="1"/>
        <v>512.19328079635011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751398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751398</v>
      </c>
      <c r="O20" s="47">
        <f t="shared" si="1"/>
        <v>103.88469514724181</v>
      </c>
      <c r="P20" s="9"/>
    </row>
    <row r="21" spans="1:16">
      <c r="A21" s="12"/>
      <c r="B21" s="44">
        <v>534</v>
      </c>
      <c r="C21" s="20" t="s">
        <v>61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227762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227762</v>
      </c>
      <c r="O21" s="47">
        <f t="shared" si="1"/>
        <v>31.489285220517075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754406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754406</v>
      </c>
      <c r="O22" s="47">
        <f t="shared" si="1"/>
        <v>104.30056684639845</v>
      </c>
      <c r="P22" s="9"/>
    </row>
    <row r="23" spans="1:16">
      <c r="A23" s="12"/>
      <c r="B23" s="44">
        <v>536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1075361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1075361</v>
      </c>
      <c r="O23" s="47">
        <f t="shared" si="1"/>
        <v>148.67427070371906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895767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895767</v>
      </c>
      <c r="O24" s="47">
        <f t="shared" si="1"/>
        <v>123.84446287847366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486194</v>
      </c>
      <c r="E25" s="31">
        <f t="shared" si="6"/>
        <v>387001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873195</v>
      </c>
      <c r="O25" s="43">
        <f t="shared" si="1"/>
        <v>120.72376607216923</v>
      </c>
      <c r="P25" s="10"/>
    </row>
    <row r="26" spans="1:16">
      <c r="A26" s="12"/>
      <c r="B26" s="44">
        <v>541</v>
      </c>
      <c r="C26" s="20" t="s">
        <v>62</v>
      </c>
      <c r="D26" s="46">
        <v>486194</v>
      </c>
      <c r="E26" s="46">
        <v>387001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873195</v>
      </c>
      <c r="O26" s="47">
        <f t="shared" si="1"/>
        <v>120.72376607216923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248728</v>
      </c>
      <c r="N27" s="31">
        <f t="shared" si="4"/>
        <v>248728</v>
      </c>
      <c r="O27" s="43">
        <f t="shared" si="1"/>
        <v>34.38794414489147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248728</v>
      </c>
      <c r="N28" s="46">
        <f t="shared" si="4"/>
        <v>248728</v>
      </c>
      <c r="O28" s="47">
        <f t="shared" si="1"/>
        <v>34.38794414489147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396423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396423</v>
      </c>
      <c r="O29" s="43">
        <f t="shared" si="1"/>
        <v>54.807548734964747</v>
      </c>
      <c r="P29" s="9"/>
    </row>
    <row r="30" spans="1:16">
      <c r="A30" s="12"/>
      <c r="B30" s="44">
        <v>572</v>
      </c>
      <c r="C30" s="20" t="s">
        <v>63</v>
      </c>
      <c r="D30" s="46">
        <v>396423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396423</v>
      </c>
      <c r="O30" s="47">
        <f t="shared" si="1"/>
        <v>54.807548734964747</v>
      </c>
      <c r="P30" s="9"/>
    </row>
    <row r="31" spans="1:16" ht="15.75">
      <c r="A31" s="28" t="s">
        <v>64</v>
      </c>
      <c r="B31" s="29"/>
      <c r="C31" s="30"/>
      <c r="D31" s="31">
        <f t="shared" ref="D31:M31" si="9">SUM(D32:D32)</f>
        <v>0</v>
      </c>
      <c r="E31" s="31">
        <f t="shared" si="9"/>
        <v>454950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457148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17500</v>
      </c>
      <c r="N31" s="31">
        <f t="shared" si="4"/>
        <v>929598</v>
      </c>
      <c r="O31" s="43">
        <f t="shared" si="1"/>
        <v>128.52177519701368</v>
      </c>
      <c r="P31" s="9"/>
    </row>
    <row r="32" spans="1:16" ht="15.75" thickBot="1">
      <c r="A32" s="12"/>
      <c r="B32" s="44">
        <v>581</v>
      </c>
      <c r="C32" s="20" t="s">
        <v>65</v>
      </c>
      <c r="D32" s="46">
        <v>0</v>
      </c>
      <c r="E32" s="46">
        <v>454950</v>
      </c>
      <c r="F32" s="46">
        <v>0</v>
      </c>
      <c r="G32" s="46">
        <v>0</v>
      </c>
      <c r="H32" s="46">
        <v>0</v>
      </c>
      <c r="I32" s="46">
        <v>457148</v>
      </c>
      <c r="J32" s="46">
        <v>0</v>
      </c>
      <c r="K32" s="46">
        <v>0</v>
      </c>
      <c r="L32" s="46">
        <v>0</v>
      </c>
      <c r="M32" s="46">
        <v>17500</v>
      </c>
      <c r="N32" s="46">
        <f t="shared" si="4"/>
        <v>929598</v>
      </c>
      <c r="O32" s="47">
        <f t="shared" si="1"/>
        <v>128.52177519701368</v>
      </c>
      <c r="P32" s="9"/>
    </row>
    <row r="33" spans="1:119" ht="16.5" thickBot="1">
      <c r="A33" s="14" t="s">
        <v>10</v>
      </c>
      <c r="B33" s="23"/>
      <c r="C33" s="22"/>
      <c r="D33" s="15">
        <f>SUM(D5,D14,D19,D25,D27,D29,D31)</f>
        <v>5077778</v>
      </c>
      <c r="E33" s="15">
        <f t="shared" ref="E33:M33" si="10">SUM(E5,E14,E19,E25,E27,E29,E31)</f>
        <v>1737718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3860536</v>
      </c>
      <c r="J33" s="15">
        <f t="shared" si="10"/>
        <v>0</v>
      </c>
      <c r="K33" s="15">
        <f t="shared" si="10"/>
        <v>657678</v>
      </c>
      <c r="L33" s="15">
        <f t="shared" si="10"/>
        <v>0</v>
      </c>
      <c r="M33" s="15">
        <f t="shared" si="10"/>
        <v>266228</v>
      </c>
      <c r="N33" s="15">
        <f t="shared" si="4"/>
        <v>11599938</v>
      </c>
      <c r="O33" s="37">
        <f t="shared" si="1"/>
        <v>1603.7519701368726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75</v>
      </c>
      <c r="M35" s="93"/>
      <c r="N35" s="93"/>
      <c r="O35" s="41">
        <v>7233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4198108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515017</v>
      </c>
      <c r="J5" s="26">
        <f t="shared" si="0"/>
        <v>0</v>
      </c>
      <c r="K5" s="26">
        <f t="shared" si="0"/>
        <v>162321</v>
      </c>
      <c r="L5" s="26">
        <f t="shared" si="0"/>
        <v>0</v>
      </c>
      <c r="M5" s="26">
        <f t="shared" si="0"/>
        <v>0</v>
      </c>
      <c r="N5" s="27">
        <f>SUM(D5:M5)</f>
        <v>4875446</v>
      </c>
      <c r="O5" s="32">
        <f t="shared" ref="O5:O32" si="1">(N5/O$34)</f>
        <v>701.20034517474471</v>
      </c>
      <c r="P5" s="6"/>
    </row>
    <row r="6" spans="1:133">
      <c r="A6" s="12"/>
      <c r="B6" s="44">
        <v>511</v>
      </c>
      <c r="C6" s="20" t="s">
        <v>19</v>
      </c>
      <c r="D6" s="46">
        <v>45651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45651</v>
      </c>
      <c r="O6" s="47">
        <f t="shared" si="1"/>
        <v>6.565655112900906</v>
      </c>
      <c r="P6" s="9"/>
    </row>
    <row r="7" spans="1:133">
      <c r="A7" s="12"/>
      <c r="B7" s="44">
        <v>512</v>
      </c>
      <c r="C7" s="20" t="s">
        <v>20</v>
      </c>
      <c r="D7" s="46">
        <v>316753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316753</v>
      </c>
      <c r="O7" s="47">
        <f t="shared" si="1"/>
        <v>45.556306630231553</v>
      </c>
      <c r="P7" s="9"/>
    </row>
    <row r="8" spans="1:133">
      <c r="A8" s="12"/>
      <c r="B8" s="44">
        <v>513</v>
      </c>
      <c r="C8" s="20" t="s">
        <v>21</v>
      </c>
      <c r="D8" s="46">
        <v>349946</v>
      </c>
      <c r="E8" s="46">
        <v>0</v>
      </c>
      <c r="F8" s="46">
        <v>0</v>
      </c>
      <c r="G8" s="46">
        <v>0</v>
      </c>
      <c r="H8" s="46">
        <v>0</v>
      </c>
      <c r="I8" s="46">
        <v>257767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607713</v>
      </c>
      <c r="O8" s="47">
        <f t="shared" si="1"/>
        <v>87.402991514454186</v>
      </c>
      <c r="P8" s="9"/>
    </row>
    <row r="9" spans="1:133">
      <c r="A9" s="12"/>
      <c r="B9" s="44">
        <v>514</v>
      </c>
      <c r="C9" s="20" t="s">
        <v>22</v>
      </c>
      <c r="D9" s="46">
        <v>57019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57019</v>
      </c>
      <c r="O9" s="47">
        <f t="shared" si="1"/>
        <v>8.2006328203653105</v>
      </c>
      <c r="P9" s="9"/>
    </row>
    <row r="10" spans="1:133">
      <c r="A10" s="12"/>
      <c r="B10" s="44">
        <v>515</v>
      </c>
      <c r="C10" s="20" t="s">
        <v>23</v>
      </c>
      <c r="D10" s="46">
        <v>163447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163447</v>
      </c>
      <c r="O10" s="47">
        <f t="shared" si="1"/>
        <v>23.507406874730332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257250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257250</v>
      </c>
      <c r="O11" s="47">
        <f t="shared" si="1"/>
        <v>36.998417949086722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162321</v>
      </c>
      <c r="L12" s="46">
        <v>0</v>
      </c>
      <c r="M12" s="46">
        <v>0</v>
      </c>
      <c r="N12" s="46">
        <f t="shared" si="2"/>
        <v>162321</v>
      </c>
      <c r="O12" s="47">
        <f t="shared" si="1"/>
        <v>23.345462390335108</v>
      </c>
      <c r="P12" s="9"/>
    </row>
    <row r="13" spans="1:133">
      <c r="A13" s="12"/>
      <c r="B13" s="44">
        <v>519</v>
      </c>
      <c r="C13" s="20" t="s">
        <v>60</v>
      </c>
      <c r="D13" s="46">
        <v>3265292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3265292</v>
      </c>
      <c r="O13" s="47">
        <f t="shared" si="1"/>
        <v>469.62347188264062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2796611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489819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3286430</v>
      </c>
      <c r="O14" s="43">
        <f t="shared" si="1"/>
        <v>472.66359844671365</v>
      </c>
      <c r="P14" s="10"/>
    </row>
    <row r="15" spans="1:133">
      <c r="A15" s="12"/>
      <c r="B15" s="44">
        <v>521</v>
      </c>
      <c r="C15" s="20" t="s">
        <v>28</v>
      </c>
      <c r="D15" s="46">
        <v>2332074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2332074</v>
      </c>
      <c r="O15" s="47">
        <f t="shared" si="1"/>
        <v>335.40543650222924</v>
      </c>
      <c r="P15" s="9"/>
    </row>
    <row r="16" spans="1:133">
      <c r="A16" s="12"/>
      <c r="B16" s="44">
        <v>522</v>
      </c>
      <c r="C16" s="20" t="s">
        <v>29</v>
      </c>
      <c r="D16" s="46">
        <v>330471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330471</v>
      </c>
      <c r="O16" s="47">
        <f t="shared" si="1"/>
        <v>47.529267941895583</v>
      </c>
      <c r="P16" s="9"/>
    </row>
    <row r="17" spans="1:119">
      <c r="A17" s="12"/>
      <c r="B17" s="44">
        <v>524</v>
      </c>
      <c r="C17" s="20" t="s">
        <v>30</v>
      </c>
      <c r="D17" s="46">
        <v>134066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134066</v>
      </c>
      <c r="O17" s="47">
        <f t="shared" si="1"/>
        <v>19.281748885373219</v>
      </c>
      <c r="P17" s="9"/>
    </row>
    <row r="18" spans="1:119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489819</v>
      </c>
      <c r="L18" s="46">
        <v>0</v>
      </c>
      <c r="M18" s="46">
        <v>0</v>
      </c>
      <c r="N18" s="46">
        <f t="shared" si="4"/>
        <v>489819</v>
      </c>
      <c r="O18" s="47">
        <f t="shared" si="1"/>
        <v>70.447145117215584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SUM(D20:D23)</f>
        <v>0</v>
      </c>
      <c r="E19" s="31">
        <f t="shared" si="5"/>
        <v>1260268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2712158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3972426</v>
      </c>
      <c r="O19" s="43">
        <f t="shared" si="1"/>
        <v>571.32547101970374</v>
      </c>
      <c r="P19" s="10"/>
    </row>
    <row r="20" spans="1:119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489742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489742</v>
      </c>
      <c r="O20" s="47">
        <f t="shared" si="1"/>
        <v>70.436070760822673</v>
      </c>
      <c r="P20" s="9"/>
    </row>
    <row r="21" spans="1:119">
      <c r="A21" s="12"/>
      <c r="B21" s="44">
        <v>534</v>
      </c>
      <c r="C21" s="20" t="s">
        <v>61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1530905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1530905</v>
      </c>
      <c r="O21" s="47">
        <f t="shared" si="1"/>
        <v>220.17905939882064</v>
      </c>
      <c r="P21" s="9"/>
    </row>
    <row r="22" spans="1:119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691511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691511</v>
      </c>
      <c r="O22" s="47">
        <f t="shared" si="1"/>
        <v>99.455055371781967</v>
      </c>
      <c r="P22" s="9"/>
    </row>
    <row r="23" spans="1:119">
      <c r="A23" s="12"/>
      <c r="B23" s="44">
        <v>539</v>
      </c>
      <c r="C23" s="20" t="s">
        <v>37</v>
      </c>
      <c r="D23" s="46">
        <v>0</v>
      </c>
      <c r="E23" s="46">
        <v>1260268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1260268</v>
      </c>
      <c r="O23" s="47">
        <f t="shared" si="1"/>
        <v>181.25528548827845</v>
      </c>
      <c r="P23" s="9"/>
    </row>
    <row r="24" spans="1:119" ht="15.75">
      <c r="A24" s="28" t="s">
        <v>38</v>
      </c>
      <c r="B24" s="29"/>
      <c r="C24" s="30"/>
      <c r="D24" s="31">
        <f t="shared" ref="D24:M24" si="6">SUM(D25:D25)</f>
        <v>502276</v>
      </c>
      <c r="E24" s="31">
        <f t="shared" si="6"/>
        <v>152428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654704</v>
      </c>
      <c r="O24" s="43">
        <f t="shared" si="1"/>
        <v>94.16136919315403</v>
      </c>
      <c r="P24" s="10"/>
    </row>
    <row r="25" spans="1:119">
      <c r="A25" s="12"/>
      <c r="B25" s="44">
        <v>541</v>
      </c>
      <c r="C25" s="20" t="s">
        <v>62</v>
      </c>
      <c r="D25" s="46">
        <v>502276</v>
      </c>
      <c r="E25" s="46">
        <v>152428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654704</v>
      </c>
      <c r="O25" s="47">
        <f t="shared" si="1"/>
        <v>94.16136919315403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SUM(D27:D27)</f>
        <v>0</v>
      </c>
      <c r="E26" s="31">
        <f t="shared" si="7"/>
        <v>162845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162845</v>
      </c>
      <c r="O26" s="43">
        <f t="shared" si="1"/>
        <v>23.420825542931109</v>
      </c>
      <c r="P26" s="10"/>
    </row>
    <row r="27" spans="1:119">
      <c r="A27" s="13"/>
      <c r="B27" s="45">
        <v>552</v>
      </c>
      <c r="C27" s="21" t="s">
        <v>41</v>
      </c>
      <c r="D27" s="46">
        <v>0</v>
      </c>
      <c r="E27" s="46">
        <v>162845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162845</v>
      </c>
      <c r="O27" s="47">
        <f t="shared" si="1"/>
        <v>23.420825542931109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280506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280506</v>
      </c>
      <c r="O28" s="43">
        <f t="shared" si="1"/>
        <v>40.343161225370345</v>
      </c>
      <c r="P28" s="9"/>
    </row>
    <row r="29" spans="1:119">
      <c r="A29" s="12"/>
      <c r="B29" s="44">
        <v>572</v>
      </c>
      <c r="C29" s="20" t="s">
        <v>63</v>
      </c>
      <c r="D29" s="46">
        <v>280506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280506</v>
      </c>
      <c r="O29" s="47">
        <f t="shared" si="1"/>
        <v>40.343161225370345</v>
      </c>
      <c r="P29" s="9"/>
    </row>
    <row r="30" spans="1:119" ht="15.75">
      <c r="A30" s="28" t="s">
        <v>64</v>
      </c>
      <c r="B30" s="29"/>
      <c r="C30" s="30"/>
      <c r="D30" s="31">
        <f t="shared" ref="D30:M30" si="9">SUM(D31:D31)</f>
        <v>0</v>
      </c>
      <c r="E30" s="31">
        <f t="shared" si="9"/>
        <v>598686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1338975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1937661</v>
      </c>
      <c r="O30" s="43">
        <f t="shared" si="1"/>
        <v>278.67985042427728</v>
      </c>
      <c r="P30" s="9"/>
    </row>
    <row r="31" spans="1:119" ht="15.75" thickBot="1">
      <c r="A31" s="12"/>
      <c r="B31" s="44">
        <v>581</v>
      </c>
      <c r="C31" s="20" t="s">
        <v>65</v>
      </c>
      <c r="D31" s="46">
        <v>0</v>
      </c>
      <c r="E31" s="46">
        <v>598686</v>
      </c>
      <c r="F31" s="46">
        <v>0</v>
      </c>
      <c r="G31" s="46">
        <v>0</v>
      </c>
      <c r="H31" s="46">
        <v>0</v>
      </c>
      <c r="I31" s="46">
        <v>1338975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1937661</v>
      </c>
      <c r="O31" s="47">
        <f t="shared" si="1"/>
        <v>278.67985042427728</v>
      </c>
      <c r="P31" s="9"/>
    </row>
    <row r="32" spans="1:119" ht="16.5" thickBot="1">
      <c r="A32" s="14" t="s">
        <v>10</v>
      </c>
      <c r="B32" s="23"/>
      <c r="C32" s="22"/>
      <c r="D32" s="15">
        <f>SUM(D5,D14,D19,D24,D26,D28,D30)</f>
        <v>7777501</v>
      </c>
      <c r="E32" s="15">
        <f t="shared" ref="E32:M32" si="10">SUM(E5,E14,E19,E24,E26,E28,E30)</f>
        <v>2174227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4566150</v>
      </c>
      <c r="J32" s="15">
        <f t="shared" si="10"/>
        <v>0</v>
      </c>
      <c r="K32" s="15">
        <f t="shared" si="10"/>
        <v>652140</v>
      </c>
      <c r="L32" s="15">
        <f t="shared" si="10"/>
        <v>0</v>
      </c>
      <c r="M32" s="15">
        <f t="shared" si="10"/>
        <v>0</v>
      </c>
      <c r="N32" s="15">
        <f t="shared" si="4"/>
        <v>15170018</v>
      </c>
      <c r="O32" s="37">
        <f t="shared" si="1"/>
        <v>2181.7946210268947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72</v>
      </c>
      <c r="M34" s="93"/>
      <c r="N34" s="93"/>
      <c r="O34" s="41">
        <v>6953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4788825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530315</v>
      </c>
      <c r="J5" s="26">
        <f t="shared" si="0"/>
        <v>0</v>
      </c>
      <c r="K5" s="26">
        <f t="shared" si="0"/>
        <v>425645</v>
      </c>
      <c r="L5" s="26">
        <f t="shared" si="0"/>
        <v>0</v>
      </c>
      <c r="M5" s="26">
        <f t="shared" si="0"/>
        <v>0</v>
      </c>
      <c r="N5" s="27">
        <f>SUM(D5:M5)</f>
        <v>5744785</v>
      </c>
      <c r="O5" s="32">
        <f t="shared" ref="O5:O32" si="1">(N5/O$34)</f>
        <v>842.83817488262912</v>
      </c>
      <c r="P5" s="6"/>
    </row>
    <row r="6" spans="1:133">
      <c r="A6" s="12"/>
      <c r="B6" s="44">
        <v>511</v>
      </c>
      <c r="C6" s="20" t="s">
        <v>19</v>
      </c>
      <c r="D6" s="46">
        <v>38972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38972</v>
      </c>
      <c r="O6" s="47">
        <f t="shared" si="1"/>
        <v>5.717723004694836</v>
      </c>
      <c r="P6" s="9"/>
    </row>
    <row r="7" spans="1:133">
      <c r="A7" s="12"/>
      <c r="B7" s="44">
        <v>512</v>
      </c>
      <c r="C7" s="20" t="s">
        <v>20</v>
      </c>
      <c r="D7" s="46">
        <v>238698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238698</v>
      </c>
      <c r="O7" s="47">
        <f t="shared" si="1"/>
        <v>35.02024647887324</v>
      </c>
      <c r="P7" s="9"/>
    </row>
    <row r="8" spans="1:133">
      <c r="A8" s="12"/>
      <c r="B8" s="44">
        <v>513</v>
      </c>
      <c r="C8" s="20" t="s">
        <v>21</v>
      </c>
      <c r="D8" s="46">
        <v>357138</v>
      </c>
      <c r="E8" s="46">
        <v>0</v>
      </c>
      <c r="F8" s="46">
        <v>0</v>
      </c>
      <c r="G8" s="46">
        <v>0</v>
      </c>
      <c r="H8" s="46">
        <v>0</v>
      </c>
      <c r="I8" s="46">
        <v>245567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602705</v>
      </c>
      <c r="O8" s="47">
        <f t="shared" si="1"/>
        <v>88.425029342723008</v>
      </c>
      <c r="P8" s="9"/>
    </row>
    <row r="9" spans="1:133">
      <c r="A9" s="12"/>
      <c r="B9" s="44">
        <v>514</v>
      </c>
      <c r="C9" s="20" t="s">
        <v>22</v>
      </c>
      <c r="D9" s="46">
        <v>49549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49549</v>
      </c>
      <c r="O9" s="47">
        <f t="shared" si="1"/>
        <v>7.269512910798122</v>
      </c>
      <c r="P9" s="9"/>
    </row>
    <row r="10" spans="1:133">
      <c r="A10" s="12"/>
      <c r="B10" s="44">
        <v>515</v>
      </c>
      <c r="C10" s="20" t="s">
        <v>23</v>
      </c>
      <c r="D10" s="46">
        <v>149960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149960</v>
      </c>
      <c r="O10" s="47">
        <f t="shared" si="1"/>
        <v>22.001173708920188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284748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284748</v>
      </c>
      <c r="O11" s="47">
        <f t="shared" si="1"/>
        <v>41.776408450704224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425645</v>
      </c>
      <c r="L12" s="46">
        <v>0</v>
      </c>
      <c r="M12" s="46">
        <v>0</v>
      </c>
      <c r="N12" s="46">
        <f t="shared" si="2"/>
        <v>425645</v>
      </c>
      <c r="O12" s="47">
        <f t="shared" si="1"/>
        <v>62.447916666666664</v>
      </c>
      <c r="P12" s="9"/>
    </row>
    <row r="13" spans="1:133">
      <c r="A13" s="12"/>
      <c r="B13" s="44">
        <v>519</v>
      </c>
      <c r="C13" s="20" t="s">
        <v>60</v>
      </c>
      <c r="D13" s="46">
        <v>3954508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3954508</v>
      </c>
      <c r="O13" s="47">
        <f t="shared" si="1"/>
        <v>580.18016431924877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2728522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166256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2894778</v>
      </c>
      <c r="O14" s="43">
        <f t="shared" si="1"/>
        <v>424.70334507042253</v>
      </c>
      <c r="P14" s="10"/>
    </row>
    <row r="15" spans="1:133">
      <c r="A15" s="12"/>
      <c r="B15" s="44">
        <v>521</v>
      </c>
      <c r="C15" s="20" t="s">
        <v>28</v>
      </c>
      <c r="D15" s="46">
        <v>2308830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2308830</v>
      </c>
      <c r="O15" s="47">
        <f t="shared" si="1"/>
        <v>338.73679577464787</v>
      </c>
      <c r="P15" s="9"/>
    </row>
    <row r="16" spans="1:133">
      <c r="A16" s="12"/>
      <c r="B16" s="44">
        <v>522</v>
      </c>
      <c r="C16" s="20" t="s">
        <v>29</v>
      </c>
      <c r="D16" s="46">
        <v>292094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292094</v>
      </c>
      <c r="O16" s="47">
        <f t="shared" si="1"/>
        <v>42.854166666666664</v>
      </c>
      <c r="P16" s="9"/>
    </row>
    <row r="17" spans="1:119">
      <c r="A17" s="12"/>
      <c r="B17" s="44">
        <v>524</v>
      </c>
      <c r="C17" s="20" t="s">
        <v>30</v>
      </c>
      <c r="D17" s="46">
        <v>127598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127598</v>
      </c>
      <c r="O17" s="47">
        <f t="shared" si="1"/>
        <v>18.72036384976526</v>
      </c>
      <c r="P17" s="9"/>
    </row>
    <row r="18" spans="1:119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166256</v>
      </c>
      <c r="L18" s="46">
        <v>0</v>
      </c>
      <c r="M18" s="46">
        <v>0</v>
      </c>
      <c r="N18" s="46">
        <f t="shared" si="4"/>
        <v>166256</v>
      </c>
      <c r="O18" s="47">
        <f t="shared" si="1"/>
        <v>24.392018779342724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SUM(D20:D23)</f>
        <v>0</v>
      </c>
      <c r="E19" s="31">
        <f t="shared" si="5"/>
        <v>771813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2364374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3136187</v>
      </c>
      <c r="O19" s="43">
        <f t="shared" si="1"/>
        <v>460.12133215962439</v>
      </c>
      <c r="P19" s="10"/>
    </row>
    <row r="20" spans="1:119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715037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715037</v>
      </c>
      <c r="O20" s="47">
        <f t="shared" si="1"/>
        <v>104.9056631455399</v>
      </c>
      <c r="P20" s="9"/>
    </row>
    <row r="21" spans="1:119">
      <c r="A21" s="12"/>
      <c r="B21" s="44">
        <v>534</v>
      </c>
      <c r="C21" s="20" t="s">
        <v>61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213703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213703</v>
      </c>
      <c r="O21" s="47">
        <f t="shared" si="1"/>
        <v>31.353139671361504</v>
      </c>
      <c r="P21" s="9"/>
    </row>
    <row r="22" spans="1:119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1435634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1435634</v>
      </c>
      <c r="O22" s="47">
        <f t="shared" si="1"/>
        <v>210.62705399061034</v>
      </c>
      <c r="P22" s="9"/>
    </row>
    <row r="23" spans="1:119">
      <c r="A23" s="12"/>
      <c r="B23" s="44">
        <v>539</v>
      </c>
      <c r="C23" s="20" t="s">
        <v>37</v>
      </c>
      <c r="D23" s="46">
        <v>0</v>
      </c>
      <c r="E23" s="46">
        <v>771813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771813</v>
      </c>
      <c r="O23" s="47">
        <f t="shared" si="1"/>
        <v>113.23547535211267</v>
      </c>
      <c r="P23" s="9"/>
    </row>
    <row r="24" spans="1:119" ht="15.75">
      <c r="A24" s="28" t="s">
        <v>38</v>
      </c>
      <c r="B24" s="29"/>
      <c r="C24" s="30"/>
      <c r="D24" s="31">
        <f t="shared" ref="D24:M24" si="6">SUM(D25:D25)</f>
        <v>690682</v>
      </c>
      <c r="E24" s="31">
        <f t="shared" si="6"/>
        <v>112076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802758</v>
      </c>
      <c r="O24" s="43">
        <f t="shared" si="1"/>
        <v>117.77552816901408</v>
      </c>
      <c r="P24" s="10"/>
    </row>
    <row r="25" spans="1:119">
      <c r="A25" s="12"/>
      <c r="B25" s="44">
        <v>541</v>
      </c>
      <c r="C25" s="20" t="s">
        <v>62</v>
      </c>
      <c r="D25" s="46">
        <v>690682</v>
      </c>
      <c r="E25" s="46">
        <v>112076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802758</v>
      </c>
      <c r="O25" s="47">
        <f t="shared" si="1"/>
        <v>117.77552816901408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SUM(D27:D27)</f>
        <v>0</v>
      </c>
      <c r="E26" s="31">
        <f t="shared" si="7"/>
        <v>232227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232227</v>
      </c>
      <c r="O26" s="43">
        <f t="shared" si="1"/>
        <v>34.070862676056336</v>
      </c>
      <c r="P26" s="10"/>
    </row>
    <row r="27" spans="1:119">
      <c r="A27" s="13"/>
      <c r="B27" s="45">
        <v>552</v>
      </c>
      <c r="C27" s="21" t="s">
        <v>41</v>
      </c>
      <c r="D27" s="46">
        <v>0</v>
      </c>
      <c r="E27" s="46">
        <v>232227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232227</v>
      </c>
      <c r="O27" s="47">
        <f t="shared" si="1"/>
        <v>34.070862676056336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302669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302669</v>
      </c>
      <c r="O28" s="43">
        <f t="shared" si="1"/>
        <v>44.405663145539904</v>
      </c>
      <c r="P28" s="9"/>
    </row>
    <row r="29" spans="1:119">
      <c r="A29" s="12"/>
      <c r="B29" s="44">
        <v>572</v>
      </c>
      <c r="C29" s="20" t="s">
        <v>63</v>
      </c>
      <c r="D29" s="46">
        <v>302669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302669</v>
      </c>
      <c r="O29" s="47">
        <f t="shared" si="1"/>
        <v>44.405663145539904</v>
      </c>
      <c r="P29" s="9"/>
    </row>
    <row r="30" spans="1:119" ht="15.75">
      <c r="A30" s="28" t="s">
        <v>64</v>
      </c>
      <c r="B30" s="29"/>
      <c r="C30" s="30"/>
      <c r="D30" s="31">
        <f t="shared" ref="D30:M30" si="9">SUM(D31:D31)</f>
        <v>0</v>
      </c>
      <c r="E30" s="31">
        <f t="shared" si="9"/>
        <v>606883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436847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1043730</v>
      </c>
      <c r="O30" s="43">
        <f t="shared" si="1"/>
        <v>153.12940140845072</v>
      </c>
      <c r="P30" s="9"/>
    </row>
    <row r="31" spans="1:119" ht="15.75" thickBot="1">
      <c r="A31" s="12"/>
      <c r="B31" s="44">
        <v>581</v>
      </c>
      <c r="C31" s="20" t="s">
        <v>65</v>
      </c>
      <c r="D31" s="46">
        <v>0</v>
      </c>
      <c r="E31" s="46">
        <v>606883</v>
      </c>
      <c r="F31" s="46">
        <v>0</v>
      </c>
      <c r="G31" s="46">
        <v>0</v>
      </c>
      <c r="H31" s="46">
        <v>0</v>
      </c>
      <c r="I31" s="46">
        <v>436847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1043730</v>
      </c>
      <c r="O31" s="47">
        <f t="shared" si="1"/>
        <v>153.12940140845072</v>
      </c>
      <c r="P31" s="9"/>
    </row>
    <row r="32" spans="1:119" ht="16.5" thickBot="1">
      <c r="A32" s="14" t="s">
        <v>10</v>
      </c>
      <c r="B32" s="23"/>
      <c r="C32" s="22"/>
      <c r="D32" s="15">
        <f>SUM(D5,D14,D19,D24,D26,D28,D30)</f>
        <v>8510698</v>
      </c>
      <c r="E32" s="15">
        <f t="shared" ref="E32:M32" si="10">SUM(E5,E14,E19,E24,E26,E28,E30)</f>
        <v>1722999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3331536</v>
      </c>
      <c r="J32" s="15">
        <f t="shared" si="10"/>
        <v>0</v>
      </c>
      <c r="K32" s="15">
        <f t="shared" si="10"/>
        <v>591901</v>
      </c>
      <c r="L32" s="15">
        <f t="shared" si="10"/>
        <v>0</v>
      </c>
      <c r="M32" s="15">
        <f t="shared" si="10"/>
        <v>0</v>
      </c>
      <c r="N32" s="15">
        <f t="shared" si="4"/>
        <v>14157134</v>
      </c>
      <c r="O32" s="37">
        <f t="shared" si="1"/>
        <v>2077.0443075117373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70</v>
      </c>
      <c r="M34" s="93"/>
      <c r="N34" s="93"/>
      <c r="O34" s="41">
        <v>6816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1411444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433889</v>
      </c>
      <c r="J5" s="59">
        <f t="shared" si="0"/>
        <v>0</v>
      </c>
      <c r="K5" s="59">
        <f t="shared" si="0"/>
        <v>444604</v>
      </c>
      <c r="L5" s="59">
        <f t="shared" si="0"/>
        <v>0</v>
      </c>
      <c r="M5" s="59">
        <f t="shared" si="0"/>
        <v>0</v>
      </c>
      <c r="N5" s="60">
        <f>SUM(D5:M5)</f>
        <v>2289937</v>
      </c>
      <c r="O5" s="61">
        <f t="shared" ref="O5:O32" si="1">(N5/O$34)</f>
        <v>347.85614461491718</v>
      </c>
      <c r="P5" s="62"/>
    </row>
    <row r="6" spans="1:133">
      <c r="A6" s="64"/>
      <c r="B6" s="65">
        <v>511</v>
      </c>
      <c r="C6" s="66" t="s">
        <v>19</v>
      </c>
      <c r="D6" s="67">
        <v>34524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34524</v>
      </c>
      <c r="O6" s="68">
        <f t="shared" si="1"/>
        <v>5.2444174388576634</v>
      </c>
      <c r="P6" s="69"/>
    </row>
    <row r="7" spans="1:133">
      <c r="A7" s="64"/>
      <c r="B7" s="65">
        <v>512</v>
      </c>
      <c r="C7" s="66" t="s">
        <v>20</v>
      </c>
      <c r="D7" s="67">
        <v>213664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213664</v>
      </c>
      <c r="O7" s="68">
        <f t="shared" si="1"/>
        <v>32.456934528330549</v>
      </c>
      <c r="P7" s="69"/>
    </row>
    <row r="8" spans="1:133">
      <c r="A8" s="64"/>
      <c r="B8" s="65">
        <v>513</v>
      </c>
      <c r="C8" s="66" t="s">
        <v>21</v>
      </c>
      <c r="D8" s="67">
        <v>388203</v>
      </c>
      <c r="E8" s="67">
        <v>0</v>
      </c>
      <c r="F8" s="67">
        <v>0</v>
      </c>
      <c r="G8" s="67">
        <v>0</v>
      </c>
      <c r="H8" s="67">
        <v>0</v>
      </c>
      <c r="I8" s="67">
        <v>169073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557276</v>
      </c>
      <c r="O8" s="68">
        <f t="shared" si="1"/>
        <v>84.653805255962325</v>
      </c>
      <c r="P8" s="69"/>
    </row>
    <row r="9" spans="1:133">
      <c r="A9" s="64"/>
      <c r="B9" s="65">
        <v>514</v>
      </c>
      <c r="C9" s="66" t="s">
        <v>22</v>
      </c>
      <c r="D9" s="67">
        <v>48361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48361</v>
      </c>
      <c r="O9" s="68">
        <f t="shared" si="1"/>
        <v>7.3463466504633148</v>
      </c>
      <c r="P9" s="69"/>
    </row>
    <row r="10" spans="1:133">
      <c r="A10" s="64"/>
      <c r="B10" s="65">
        <v>515</v>
      </c>
      <c r="C10" s="66" t="s">
        <v>23</v>
      </c>
      <c r="D10" s="67">
        <v>129246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129246</v>
      </c>
      <c r="O10" s="68">
        <f t="shared" si="1"/>
        <v>19.633297888500685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264816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264816</v>
      </c>
      <c r="O11" s="68">
        <f t="shared" si="1"/>
        <v>40.22725201276014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444604</v>
      </c>
      <c r="L12" s="67">
        <v>0</v>
      </c>
      <c r="M12" s="67">
        <v>0</v>
      </c>
      <c r="N12" s="67">
        <f t="shared" si="2"/>
        <v>444604</v>
      </c>
      <c r="O12" s="68">
        <f t="shared" si="1"/>
        <v>67.53820446604891</v>
      </c>
      <c r="P12" s="69"/>
    </row>
    <row r="13" spans="1:133">
      <c r="A13" s="64"/>
      <c r="B13" s="65">
        <v>519</v>
      </c>
      <c r="C13" s="66" t="s">
        <v>60</v>
      </c>
      <c r="D13" s="67">
        <v>597446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597446</v>
      </c>
      <c r="O13" s="68">
        <f t="shared" si="1"/>
        <v>90.755886373993619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SUM(D15:D18)</f>
        <v>2576223</v>
      </c>
      <c r="E14" s="73">
        <f t="shared" si="3"/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129044</v>
      </c>
      <c r="L14" s="73">
        <f t="shared" si="3"/>
        <v>0</v>
      </c>
      <c r="M14" s="73">
        <f t="shared" si="3"/>
        <v>0</v>
      </c>
      <c r="N14" s="74">
        <f t="shared" ref="N14:N32" si="4">SUM(D14:M14)</f>
        <v>2705267</v>
      </c>
      <c r="O14" s="75">
        <f t="shared" si="1"/>
        <v>410.94744037672791</v>
      </c>
      <c r="P14" s="76"/>
    </row>
    <row r="15" spans="1:133">
      <c r="A15" s="64"/>
      <c r="B15" s="65">
        <v>521</v>
      </c>
      <c r="C15" s="66" t="s">
        <v>28</v>
      </c>
      <c r="D15" s="67">
        <v>2182767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2182767</v>
      </c>
      <c r="O15" s="68">
        <f t="shared" si="1"/>
        <v>331.57633297888503</v>
      </c>
      <c r="P15" s="69"/>
    </row>
    <row r="16" spans="1:133">
      <c r="A16" s="64"/>
      <c r="B16" s="65">
        <v>522</v>
      </c>
      <c r="C16" s="66" t="s">
        <v>29</v>
      </c>
      <c r="D16" s="67">
        <v>267203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267203</v>
      </c>
      <c r="O16" s="68">
        <f t="shared" si="1"/>
        <v>40.589852650767128</v>
      </c>
      <c r="P16" s="69"/>
    </row>
    <row r="17" spans="1:119">
      <c r="A17" s="64"/>
      <c r="B17" s="65">
        <v>524</v>
      </c>
      <c r="C17" s="66" t="s">
        <v>30</v>
      </c>
      <c r="D17" s="67">
        <v>126253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126253</v>
      </c>
      <c r="O17" s="68">
        <f t="shared" si="1"/>
        <v>19.178641956554763</v>
      </c>
      <c r="P17" s="69"/>
    </row>
    <row r="18" spans="1:119">
      <c r="A18" s="64"/>
      <c r="B18" s="65">
        <v>529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129044</v>
      </c>
      <c r="L18" s="67">
        <v>0</v>
      </c>
      <c r="M18" s="67">
        <v>0</v>
      </c>
      <c r="N18" s="67">
        <f t="shared" si="4"/>
        <v>129044</v>
      </c>
      <c r="O18" s="68">
        <f t="shared" si="1"/>
        <v>19.602612790521039</v>
      </c>
      <c r="P18" s="69"/>
    </row>
    <row r="19" spans="1:119" ht="15.75">
      <c r="A19" s="70" t="s">
        <v>32</v>
      </c>
      <c r="B19" s="71"/>
      <c r="C19" s="72"/>
      <c r="D19" s="73">
        <f t="shared" ref="D19:M19" si="5">SUM(D20:D23)</f>
        <v>0</v>
      </c>
      <c r="E19" s="73">
        <f t="shared" si="5"/>
        <v>487130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2382650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2869780</v>
      </c>
      <c r="O19" s="75">
        <f t="shared" si="1"/>
        <v>435.93802217833814</v>
      </c>
      <c r="P19" s="76"/>
    </row>
    <row r="20" spans="1:119">
      <c r="A20" s="64"/>
      <c r="B20" s="65">
        <v>533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800097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800097</v>
      </c>
      <c r="O20" s="68">
        <f t="shared" si="1"/>
        <v>121.53987543673098</v>
      </c>
      <c r="P20" s="69"/>
    </row>
    <row r="21" spans="1:119">
      <c r="A21" s="64"/>
      <c r="B21" s="65">
        <v>534</v>
      </c>
      <c r="C21" s="66" t="s">
        <v>61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208767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208767</v>
      </c>
      <c r="O21" s="68">
        <f t="shared" si="1"/>
        <v>31.713048761962632</v>
      </c>
      <c r="P21" s="69"/>
    </row>
    <row r="22" spans="1:119">
      <c r="A22" s="64"/>
      <c r="B22" s="65">
        <v>535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1373786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1373786</v>
      </c>
      <c r="O22" s="68">
        <f t="shared" si="1"/>
        <v>208.68692085675224</v>
      </c>
      <c r="P22" s="69"/>
    </row>
    <row r="23" spans="1:119">
      <c r="A23" s="64"/>
      <c r="B23" s="65">
        <v>539</v>
      </c>
      <c r="C23" s="66" t="s">
        <v>37</v>
      </c>
      <c r="D23" s="67">
        <v>0</v>
      </c>
      <c r="E23" s="67">
        <v>487130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487130</v>
      </c>
      <c r="O23" s="68">
        <f t="shared" si="1"/>
        <v>73.998177122892301</v>
      </c>
      <c r="P23" s="69"/>
    </row>
    <row r="24" spans="1:119" ht="15.75">
      <c r="A24" s="70" t="s">
        <v>38</v>
      </c>
      <c r="B24" s="71"/>
      <c r="C24" s="72"/>
      <c r="D24" s="73">
        <f t="shared" ref="D24:M24" si="6">SUM(D25:D25)</f>
        <v>1155099</v>
      </c>
      <c r="E24" s="73">
        <f t="shared" si="6"/>
        <v>26542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1181641</v>
      </c>
      <c r="O24" s="75">
        <f t="shared" si="1"/>
        <v>179.4988607018077</v>
      </c>
      <c r="P24" s="76"/>
    </row>
    <row r="25" spans="1:119">
      <c r="A25" s="64"/>
      <c r="B25" s="65">
        <v>541</v>
      </c>
      <c r="C25" s="66" t="s">
        <v>62</v>
      </c>
      <c r="D25" s="67">
        <v>1155099</v>
      </c>
      <c r="E25" s="67">
        <v>26542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1181641</v>
      </c>
      <c r="O25" s="68">
        <f t="shared" si="1"/>
        <v>179.4988607018077</v>
      </c>
      <c r="P25" s="69"/>
    </row>
    <row r="26" spans="1:119" ht="15.75">
      <c r="A26" s="70" t="s">
        <v>40</v>
      </c>
      <c r="B26" s="71"/>
      <c r="C26" s="72"/>
      <c r="D26" s="73">
        <f t="shared" ref="D26:M26" si="7">SUM(D27:D27)</f>
        <v>0</v>
      </c>
      <c r="E26" s="73">
        <f t="shared" si="7"/>
        <v>196994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4"/>
        <v>196994</v>
      </c>
      <c r="O26" s="75">
        <f t="shared" si="1"/>
        <v>29.924654412881665</v>
      </c>
      <c r="P26" s="76"/>
    </row>
    <row r="27" spans="1:119">
      <c r="A27" s="64"/>
      <c r="B27" s="65">
        <v>552</v>
      </c>
      <c r="C27" s="66" t="s">
        <v>41</v>
      </c>
      <c r="D27" s="67">
        <v>0</v>
      </c>
      <c r="E27" s="67">
        <v>196994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196994</v>
      </c>
      <c r="O27" s="68">
        <f t="shared" si="1"/>
        <v>29.924654412881665</v>
      </c>
      <c r="P27" s="69"/>
    </row>
    <row r="28" spans="1:119" ht="15.75">
      <c r="A28" s="70" t="s">
        <v>42</v>
      </c>
      <c r="B28" s="71"/>
      <c r="C28" s="72"/>
      <c r="D28" s="73">
        <f t="shared" ref="D28:M28" si="8">SUM(D29:D29)</f>
        <v>311058</v>
      </c>
      <c r="E28" s="73">
        <f t="shared" si="8"/>
        <v>0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4"/>
        <v>311058</v>
      </c>
      <c r="O28" s="75">
        <f t="shared" si="1"/>
        <v>47.251708947288471</v>
      </c>
      <c r="P28" s="69"/>
    </row>
    <row r="29" spans="1:119">
      <c r="A29" s="64"/>
      <c r="B29" s="65">
        <v>572</v>
      </c>
      <c r="C29" s="66" t="s">
        <v>63</v>
      </c>
      <c r="D29" s="67">
        <v>311058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311058</v>
      </c>
      <c r="O29" s="68">
        <f t="shared" si="1"/>
        <v>47.251708947288471</v>
      </c>
      <c r="P29" s="69"/>
    </row>
    <row r="30" spans="1:119" ht="15.75">
      <c r="A30" s="70" t="s">
        <v>64</v>
      </c>
      <c r="B30" s="71"/>
      <c r="C30" s="72"/>
      <c r="D30" s="73">
        <f t="shared" ref="D30:M30" si="9">SUM(D31:D31)</f>
        <v>0</v>
      </c>
      <c r="E30" s="73">
        <f t="shared" si="9"/>
        <v>822994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422371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4"/>
        <v>1245365</v>
      </c>
      <c r="O30" s="75">
        <f t="shared" si="1"/>
        <v>189.17894576940606</v>
      </c>
      <c r="P30" s="69"/>
    </row>
    <row r="31" spans="1:119" ht="15.75" thickBot="1">
      <c r="A31" s="64"/>
      <c r="B31" s="65">
        <v>581</v>
      </c>
      <c r="C31" s="66" t="s">
        <v>65</v>
      </c>
      <c r="D31" s="67">
        <v>0</v>
      </c>
      <c r="E31" s="67">
        <v>822994</v>
      </c>
      <c r="F31" s="67">
        <v>0</v>
      </c>
      <c r="G31" s="67">
        <v>0</v>
      </c>
      <c r="H31" s="67">
        <v>0</v>
      </c>
      <c r="I31" s="67">
        <v>422371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1245365</v>
      </c>
      <c r="O31" s="68">
        <f t="shared" si="1"/>
        <v>189.17894576940606</v>
      </c>
      <c r="P31" s="69"/>
    </row>
    <row r="32" spans="1:119" ht="16.5" thickBot="1">
      <c r="A32" s="77" t="s">
        <v>10</v>
      </c>
      <c r="B32" s="78"/>
      <c r="C32" s="79"/>
      <c r="D32" s="80">
        <f>SUM(D5,D14,D19,D24,D26,D28,D30)</f>
        <v>5453824</v>
      </c>
      <c r="E32" s="80">
        <f t="shared" ref="E32:M32" si="10">SUM(E5,E14,E19,E24,E26,E28,E30)</f>
        <v>1533660</v>
      </c>
      <c r="F32" s="80">
        <f t="shared" si="10"/>
        <v>0</v>
      </c>
      <c r="G32" s="80">
        <f t="shared" si="10"/>
        <v>0</v>
      </c>
      <c r="H32" s="80">
        <f t="shared" si="10"/>
        <v>0</v>
      </c>
      <c r="I32" s="80">
        <f t="shared" si="10"/>
        <v>3238910</v>
      </c>
      <c r="J32" s="80">
        <f t="shared" si="10"/>
        <v>0</v>
      </c>
      <c r="K32" s="80">
        <f t="shared" si="10"/>
        <v>573648</v>
      </c>
      <c r="L32" s="80">
        <f t="shared" si="10"/>
        <v>0</v>
      </c>
      <c r="M32" s="80">
        <f t="shared" si="10"/>
        <v>0</v>
      </c>
      <c r="N32" s="80">
        <f t="shared" si="4"/>
        <v>10800042</v>
      </c>
      <c r="O32" s="81">
        <f t="shared" si="1"/>
        <v>1640.5957770013672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66</v>
      </c>
      <c r="M34" s="117"/>
      <c r="N34" s="117"/>
      <c r="O34" s="91">
        <v>6583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1260394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362454</v>
      </c>
      <c r="J5" s="26">
        <f t="shared" si="0"/>
        <v>0</v>
      </c>
      <c r="K5" s="26">
        <f t="shared" si="0"/>
        <v>407649</v>
      </c>
      <c r="L5" s="26">
        <f t="shared" si="0"/>
        <v>0</v>
      </c>
      <c r="M5" s="26">
        <f t="shared" si="0"/>
        <v>0</v>
      </c>
      <c r="N5" s="27">
        <f>SUM(D5:M5)</f>
        <v>2030497</v>
      </c>
      <c r="O5" s="32">
        <f t="shared" ref="O5:O33" si="1">(N5/O$35)</f>
        <v>314.56189000774594</v>
      </c>
      <c r="P5" s="6"/>
    </row>
    <row r="6" spans="1:133">
      <c r="A6" s="12"/>
      <c r="B6" s="44">
        <v>511</v>
      </c>
      <c r="C6" s="20" t="s">
        <v>19</v>
      </c>
      <c r="D6" s="46">
        <v>96907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96907</v>
      </c>
      <c r="O6" s="47">
        <f t="shared" si="1"/>
        <v>15.012703330751355</v>
      </c>
      <c r="P6" s="9"/>
    </row>
    <row r="7" spans="1:133">
      <c r="A7" s="12"/>
      <c r="B7" s="44">
        <v>512</v>
      </c>
      <c r="C7" s="20" t="s">
        <v>20</v>
      </c>
      <c r="D7" s="46">
        <v>221195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221195</v>
      </c>
      <c r="O7" s="47">
        <f t="shared" si="1"/>
        <v>34.267234701781568</v>
      </c>
      <c r="P7" s="9"/>
    </row>
    <row r="8" spans="1:133">
      <c r="A8" s="12"/>
      <c r="B8" s="44">
        <v>513</v>
      </c>
      <c r="C8" s="20" t="s">
        <v>21</v>
      </c>
      <c r="D8" s="46">
        <v>321058</v>
      </c>
      <c r="E8" s="46">
        <v>0</v>
      </c>
      <c r="F8" s="46">
        <v>0</v>
      </c>
      <c r="G8" s="46">
        <v>0</v>
      </c>
      <c r="H8" s="46">
        <v>0</v>
      </c>
      <c r="I8" s="46">
        <v>159460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480518</v>
      </c>
      <c r="O8" s="47">
        <f t="shared" si="1"/>
        <v>74.441208365608063</v>
      </c>
      <c r="P8" s="9"/>
    </row>
    <row r="9" spans="1:133">
      <c r="A9" s="12"/>
      <c r="B9" s="44">
        <v>514</v>
      </c>
      <c r="C9" s="20" t="s">
        <v>22</v>
      </c>
      <c r="D9" s="46">
        <v>47126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47126</v>
      </c>
      <c r="O9" s="47">
        <f t="shared" si="1"/>
        <v>7.3006971340046478</v>
      </c>
      <c r="P9" s="9"/>
    </row>
    <row r="10" spans="1:133">
      <c r="A10" s="12"/>
      <c r="B10" s="44">
        <v>515</v>
      </c>
      <c r="C10" s="20" t="s">
        <v>23</v>
      </c>
      <c r="D10" s="46">
        <v>131767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131767</v>
      </c>
      <c r="O10" s="47">
        <f t="shared" si="1"/>
        <v>20.413168086754453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202994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202994</v>
      </c>
      <c r="O11" s="47">
        <f t="shared" si="1"/>
        <v>31.447560030983734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407649</v>
      </c>
      <c r="L12" s="46">
        <v>0</v>
      </c>
      <c r="M12" s="46">
        <v>0</v>
      </c>
      <c r="N12" s="46">
        <f t="shared" si="2"/>
        <v>407649</v>
      </c>
      <c r="O12" s="47">
        <f t="shared" si="1"/>
        <v>63.152439969016264</v>
      </c>
      <c r="P12" s="9"/>
    </row>
    <row r="13" spans="1:133">
      <c r="A13" s="12"/>
      <c r="B13" s="44">
        <v>519</v>
      </c>
      <c r="C13" s="20" t="s">
        <v>26</v>
      </c>
      <c r="D13" s="46">
        <v>442341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442341</v>
      </c>
      <c r="O13" s="47">
        <f t="shared" si="1"/>
        <v>68.526878388845859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2614705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118036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2732741</v>
      </c>
      <c r="O14" s="43">
        <f t="shared" si="1"/>
        <v>423.35259488768395</v>
      </c>
      <c r="P14" s="10"/>
    </row>
    <row r="15" spans="1:133">
      <c r="A15" s="12"/>
      <c r="B15" s="44">
        <v>521</v>
      </c>
      <c r="C15" s="20" t="s">
        <v>28</v>
      </c>
      <c r="D15" s="46">
        <v>2225333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2225333</v>
      </c>
      <c r="O15" s="47">
        <f t="shared" si="1"/>
        <v>344.74562354763748</v>
      </c>
      <c r="P15" s="9"/>
    </row>
    <row r="16" spans="1:133">
      <c r="A16" s="12"/>
      <c r="B16" s="44">
        <v>522</v>
      </c>
      <c r="C16" s="20" t="s">
        <v>29</v>
      </c>
      <c r="D16" s="46">
        <v>273052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273052</v>
      </c>
      <c r="O16" s="47">
        <f t="shared" si="1"/>
        <v>42.300852052672347</v>
      </c>
      <c r="P16" s="9"/>
    </row>
    <row r="17" spans="1:16">
      <c r="A17" s="12"/>
      <c r="B17" s="44">
        <v>524</v>
      </c>
      <c r="C17" s="20" t="s">
        <v>30</v>
      </c>
      <c r="D17" s="46">
        <v>116320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116320</v>
      </c>
      <c r="O17" s="47">
        <f t="shared" si="1"/>
        <v>18.020139426800931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118036</v>
      </c>
      <c r="L18" s="46">
        <v>0</v>
      </c>
      <c r="M18" s="46">
        <v>0</v>
      </c>
      <c r="N18" s="46">
        <f t="shared" si="4"/>
        <v>118036</v>
      </c>
      <c r="O18" s="47">
        <f t="shared" si="1"/>
        <v>18.2859798605732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140339</v>
      </c>
      <c r="E19" s="31">
        <f t="shared" si="5"/>
        <v>457068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2372603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2970010</v>
      </c>
      <c r="O19" s="43">
        <f t="shared" si="1"/>
        <v>460.10999225406664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780812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780812</v>
      </c>
      <c r="O20" s="47">
        <f t="shared" si="1"/>
        <v>120.96235476374903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204475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204475</v>
      </c>
      <c r="O21" s="47">
        <f t="shared" si="1"/>
        <v>31.676994577846632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878612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878612</v>
      </c>
      <c r="O22" s="47">
        <f t="shared" si="1"/>
        <v>136.11340046475601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508704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508704</v>
      </c>
      <c r="O23" s="47">
        <f t="shared" si="1"/>
        <v>78.807745933384979</v>
      </c>
      <c r="P23" s="9"/>
    </row>
    <row r="24" spans="1:16">
      <c r="A24" s="12"/>
      <c r="B24" s="44">
        <v>539</v>
      </c>
      <c r="C24" s="20" t="s">
        <v>37</v>
      </c>
      <c r="D24" s="46">
        <v>140339</v>
      </c>
      <c r="E24" s="46">
        <v>457068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597407</v>
      </c>
      <c r="O24" s="47">
        <f t="shared" si="1"/>
        <v>92.549496514329974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604379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604379</v>
      </c>
      <c r="O25" s="43">
        <f t="shared" si="1"/>
        <v>93.6295894655306</v>
      </c>
      <c r="P25" s="10"/>
    </row>
    <row r="26" spans="1:16">
      <c r="A26" s="12"/>
      <c r="B26" s="44">
        <v>541</v>
      </c>
      <c r="C26" s="20" t="s">
        <v>39</v>
      </c>
      <c r="D26" s="46">
        <v>604379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604379</v>
      </c>
      <c r="O26" s="47">
        <f t="shared" si="1"/>
        <v>93.6295894655306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178497</v>
      </c>
      <c r="N27" s="31">
        <f t="shared" si="4"/>
        <v>178497</v>
      </c>
      <c r="O27" s="43">
        <f t="shared" si="1"/>
        <v>27.652517428350116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178497</v>
      </c>
      <c r="N28" s="46">
        <f t="shared" si="4"/>
        <v>178497</v>
      </c>
      <c r="O28" s="47">
        <f t="shared" si="1"/>
        <v>27.652517428350116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291801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291801</v>
      </c>
      <c r="O29" s="43">
        <f t="shared" si="1"/>
        <v>45.205422153369483</v>
      </c>
      <c r="P29" s="9"/>
    </row>
    <row r="30" spans="1:16">
      <c r="A30" s="12"/>
      <c r="B30" s="44">
        <v>572</v>
      </c>
      <c r="C30" s="20" t="s">
        <v>43</v>
      </c>
      <c r="D30" s="46">
        <v>291801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291801</v>
      </c>
      <c r="O30" s="47">
        <f t="shared" si="1"/>
        <v>45.205422153369483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89319</v>
      </c>
      <c r="E31" s="31">
        <f t="shared" si="9"/>
        <v>302280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187761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579360</v>
      </c>
      <c r="O31" s="43">
        <f t="shared" si="1"/>
        <v>89.753679318357868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89319</v>
      </c>
      <c r="E32" s="46">
        <v>302280</v>
      </c>
      <c r="F32" s="46">
        <v>0</v>
      </c>
      <c r="G32" s="46">
        <v>0</v>
      </c>
      <c r="H32" s="46">
        <v>0</v>
      </c>
      <c r="I32" s="46">
        <v>187761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579360</v>
      </c>
      <c r="O32" s="47">
        <f t="shared" si="1"/>
        <v>89.753679318357868</v>
      </c>
      <c r="P32" s="9"/>
    </row>
    <row r="33" spans="1:119" ht="16.5" thickBot="1">
      <c r="A33" s="14" t="s">
        <v>10</v>
      </c>
      <c r="B33" s="23"/>
      <c r="C33" s="22"/>
      <c r="D33" s="15">
        <f>SUM(D5,D14,D19,D25,D27,D29,D31)</f>
        <v>5000937</v>
      </c>
      <c r="E33" s="15">
        <f t="shared" ref="E33:M33" si="10">SUM(E5,E14,E19,E25,E27,E29,E31)</f>
        <v>759348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2922818</v>
      </c>
      <c r="J33" s="15">
        <f t="shared" si="10"/>
        <v>0</v>
      </c>
      <c r="K33" s="15">
        <f t="shared" si="10"/>
        <v>525685</v>
      </c>
      <c r="L33" s="15">
        <f t="shared" si="10"/>
        <v>0</v>
      </c>
      <c r="M33" s="15">
        <f t="shared" si="10"/>
        <v>178497</v>
      </c>
      <c r="N33" s="15">
        <f t="shared" si="4"/>
        <v>9387285</v>
      </c>
      <c r="O33" s="37">
        <f t="shared" si="1"/>
        <v>1454.2656855151047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58</v>
      </c>
      <c r="M35" s="93"/>
      <c r="N35" s="93"/>
      <c r="O35" s="41">
        <v>6455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2023-05-01T20:55:10Z</cp:lastPrinted>
  <dcterms:created xsi:type="dcterms:W3CDTF">2000-08-31T21:26:31Z</dcterms:created>
  <dcterms:modified xsi:type="dcterms:W3CDTF">2023-05-01T20:55:12Z</dcterms:modified>
</cp:coreProperties>
</file>