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2" r:id="rId16"/>
  </sheets>
  <definedNames>
    <definedName name="_xlnm.Print_Area" localSheetId="15">'2007'!$A$1:$O$79</definedName>
    <definedName name="_xlnm.Print_Area" localSheetId="14">'2008'!$A$1:$O$26</definedName>
    <definedName name="_xlnm.Print_Area" localSheetId="13">'2009'!$A$1:$O$25</definedName>
    <definedName name="_xlnm.Print_Area" localSheetId="12">'2010'!$A$1:$O$25</definedName>
    <definedName name="_xlnm.Print_Area" localSheetId="11">'2011'!$A$1:$O$26</definedName>
    <definedName name="_xlnm.Print_Area" localSheetId="10">'2012'!$A$1:$O$26</definedName>
    <definedName name="_xlnm.Print_Area" localSheetId="9">'2013'!$A$1:$O$27</definedName>
    <definedName name="_xlnm.Print_Area" localSheetId="8">'2014'!$A$1:$O$26</definedName>
    <definedName name="_xlnm.Print_Area" localSheetId="7">'2015'!$A$1:$O$26</definedName>
    <definedName name="_xlnm.Print_Area" localSheetId="6">'2016'!$A$1:$O$26</definedName>
    <definedName name="_xlnm.Print_Area" localSheetId="5">'2017'!$A$1:$O$26</definedName>
    <definedName name="_xlnm.Print_Area" localSheetId="4">'2018'!$A$1:$O$26</definedName>
    <definedName name="_xlnm.Print_Area" localSheetId="3">'2019'!$A$1:$O$24</definedName>
    <definedName name="_xlnm.Print_Area" localSheetId="2">'2020'!$A$1:$O$26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9" l="1"/>
  <c r="F20" i="49"/>
  <c r="G20" i="49"/>
  <c r="H20" i="49"/>
  <c r="I20" i="49"/>
  <c r="J20" i="49"/>
  <c r="K20" i="49"/>
  <c r="L20" i="49"/>
  <c r="M20" i="49"/>
  <c r="N20" i="49"/>
  <c r="D20" i="49"/>
  <c r="O19" i="49" l="1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3" i="49"/>
  <c r="P13" i="49" s="1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N7" i="49"/>
  <c r="M7" i="49"/>
  <c r="L7" i="49"/>
  <c r="K7" i="49"/>
  <c r="J7" i="49"/>
  <c r="I7" i="49"/>
  <c r="H7" i="49"/>
  <c r="G7" i="49"/>
  <c r="F7" i="49"/>
  <c r="E7" i="49"/>
  <c r="D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6" i="49" l="1"/>
  <c r="P16" i="49" s="1"/>
  <c r="O18" i="49"/>
  <c r="P18" i="49" s="1"/>
  <c r="O10" i="49"/>
  <c r="P10" i="49" s="1"/>
  <c r="O7" i="49"/>
  <c r="P7" i="49" s="1"/>
  <c r="O5" i="49"/>
  <c r="P5" i="49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8" i="48" s="1"/>
  <c r="P18" i="48" s="1"/>
  <c r="O17" i="48"/>
  <c r="P17" i="48"/>
  <c r="N16" i="48"/>
  <c r="M16" i="48"/>
  <c r="L16" i="48"/>
  <c r="K16" i="48"/>
  <c r="J16" i="48"/>
  <c r="I16" i="48"/>
  <c r="H16" i="48"/>
  <c r="G16" i="48"/>
  <c r="F16" i="48"/>
  <c r="E16" i="48"/>
  <c r="O16" i="48" s="1"/>
  <c r="P16" i="48" s="1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O14" i="48" s="1"/>
  <c r="P14" i="48" s="1"/>
  <c r="E14" i="48"/>
  <c r="D14" i="48"/>
  <c r="O13" i="48"/>
  <c r="P13" i="48" s="1"/>
  <c r="O12" i="48"/>
  <c r="P12" i="48" s="1"/>
  <c r="O11" i="48"/>
  <c r="P11" i="48"/>
  <c r="N10" i="48"/>
  <c r="M10" i="48"/>
  <c r="L10" i="48"/>
  <c r="L20" i="48" s="1"/>
  <c r="K10" i="48"/>
  <c r="O10" i="48" s="1"/>
  <c r="P10" i="48" s="1"/>
  <c r="J10" i="48"/>
  <c r="I10" i="48"/>
  <c r="H10" i="48"/>
  <c r="G10" i="48"/>
  <c r="F10" i="48"/>
  <c r="E10" i="48"/>
  <c r="D10" i="48"/>
  <c r="O9" i="48"/>
  <c r="P9" i="48" s="1"/>
  <c r="O8" i="48"/>
  <c r="P8" i="48"/>
  <c r="N7" i="48"/>
  <c r="N20" i="48" s="1"/>
  <c r="M7" i="48"/>
  <c r="L7" i="48"/>
  <c r="K7" i="48"/>
  <c r="J7" i="48"/>
  <c r="I7" i="48"/>
  <c r="H7" i="48"/>
  <c r="G7" i="48"/>
  <c r="F7" i="48"/>
  <c r="F20" i="48" s="1"/>
  <c r="E7" i="48"/>
  <c r="D7" i="48"/>
  <c r="O6" i="48"/>
  <c r="P6" i="48"/>
  <c r="N5" i="48"/>
  <c r="M5" i="48"/>
  <c r="M20" i="48" s="1"/>
  <c r="L5" i="48"/>
  <c r="K5" i="48"/>
  <c r="K20" i="48" s="1"/>
  <c r="J5" i="48"/>
  <c r="J20" i="48" s="1"/>
  <c r="I5" i="48"/>
  <c r="I20" i="48" s="1"/>
  <c r="H5" i="48"/>
  <c r="H20" i="48" s="1"/>
  <c r="G5" i="48"/>
  <c r="G20" i="48" s="1"/>
  <c r="F5" i="48"/>
  <c r="E5" i="48"/>
  <c r="E20" i="48" s="1"/>
  <c r="D5" i="48"/>
  <c r="D20" i="48" s="1"/>
  <c r="N21" i="47"/>
  <c r="O21" i="47"/>
  <c r="M20" i="47"/>
  <c r="N20" i="47" s="1"/>
  <c r="O20" i="47" s="1"/>
  <c r="L20" i="47"/>
  <c r="K20" i="47"/>
  <c r="J20" i="47"/>
  <c r="I20" i="47"/>
  <c r="H20" i="47"/>
  <c r="G20" i="47"/>
  <c r="F20" i="47"/>
  <c r="E20" i="47"/>
  <c r="D20" i="47"/>
  <c r="N19" i="47"/>
  <c r="O19" i="47"/>
  <c r="M18" i="47"/>
  <c r="N18" i="47" s="1"/>
  <c r="O18" i="47" s="1"/>
  <c r="L18" i="47"/>
  <c r="K18" i="47"/>
  <c r="J18" i="47"/>
  <c r="I18" i="47"/>
  <c r="H18" i="47"/>
  <c r="G18" i="47"/>
  <c r="F18" i="47"/>
  <c r="E18" i="47"/>
  <c r="D18" i="47"/>
  <c r="N17" i="47"/>
  <c r="O17" i="47"/>
  <c r="M16" i="47"/>
  <c r="L16" i="47"/>
  <c r="K16" i="47"/>
  <c r="J16" i="47"/>
  <c r="I16" i="47"/>
  <c r="H16" i="47"/>
  <c r="G16" i="47"/>
  <c r="F16" i="47"/>
  <c r="E16" i="47"/>
  <c r="D16" i="47"/>
  <c r="N15" i="47"/>
  <c r="O15" i="47"/>
  <c r="M14" i="47"/>
  <c r="N14" i="47" s="1"/>
  <c r="O14" i="47" s="1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 s="1"/>
  <c r="M10" i="47"/>
  <c r="L10" i="47"/>
  <c r="K10" i="47"/>
  <c r="J10" i="47"/>
  <c r="I10" i="47"/>
  <c r="H10" i="47"/>
  <c r="G10" i="47"/>
  <c r="F10" i="47"/>
  <c r="E10" i="47"/>
  <c r="N10" i="47" s="1"/>
  <c r="O10" i="47" s="1"/>
  <c r="D10" i="47"/>
  <c r="N9" i="47"/>
  <c r="O9" i="47" s="1"/>
  <c r="N8" i="47"/>
  <c r="O8" i="47" s="1"/>
  <c r="M7" i="47"/>
  <c r="L7" i="47"/>
  <c r="K7" i="47"/>
  <c r="J7" i="47"/>
  <c r="I7" i="47"/>
  <c r="H7" i="47"/>
  <c r="G7" i="47"/>
  <c r="N7" i="47" s="1"/>
  <c r="O7" i="47" s="1"/>
  <c r="F7" i="47"/>
  <c r="E7" i="47"/>
  <c r="D7" i="47"/>
  <c r="N6" i="47"/>
  <c r="O6" i="47" s="1"/>
  <c r="M5" i="47"/>
  <c r="L5" i="47"/>
  <c r="L22" i="47" s="1"/>
  <c r="K5" i="47"/>
  <c r="K22" i="47" s="1"/>
  <c r="J5" i="47"/>
  <c r="J22" i="47" s="1"/>
  <c r="I5" i="47"/>
  <c r="I22" i="47" s="1"/>
  <c r="H5" i="47"/>
  <c r="H22" i="47" s="1"/>
  <c r="G5" i="47"/>
  <c r="G22" i="47" s="1"/>
  <c r="F5" i="47"/>
  <c r="F22" i="47" s="1"/>
  <c r="E5" i="47"/>
  <c r="D5" i="47"/>
  <c r="D22" i="47" s="1"/>
  <c r="M20" i="46"/>
  <c r="N19" i="46"/>
  <c r="O19" i="46" s="1"/>
  <c r="M18" i="46"/>
  <c r="L18" i="46"/>
  <c r="K18" i="46"/>
  <c r="J18" i="46"/>
  <c r="I18" i="46"/>
  <c r="H18" i="46"/>
  <c r="G18" i="46"/>
  <c r="F18" i="46"/>
  <c r="E18" i="46"/>
  <c r="N18" i="46" s="1"/>
  <c r="O18" i="46" s="1"/>
  <c r="D18" i="46"/>
  <c r="N17" i="46"/>
  <c r="O17" i="46" s="1"/>
  <c r="M16" i="46"/>
  <c r="L16" i="46"/>
  <c r="K16" i="46"/>
  <c r="J16" i="46"/>
  <c r="I16" i="46"/>
  <c r="H16" i="46"/>
  <c r="G16" i="46"/>
  <c r="F16" i="46"/>
  <c r="E16" i="46"/>
  <c r="N16" i="46" s="1"/>
  <c r="O16" i="46" s="1"/>
  <c r="D16" i="46"/>
  <c r="N15" i="46"/>
  <c r="O15" i="46" s="1"/>
  <c r="M14" i="46"/>
  <c r="L14" i="46"/>
  <c r="K14" i="46"/>
  <c r="J14" i="46"/>
  <c r="I14" i="46"/>
  <c r="H14" i="46"/>
  <c r="G14" i="46"/>
  <c r="F14" i="46"/>
  <c r="E14" i="46"/>
  <c r="N14" i="46" s="1"/>
  <c r="O14" i="46" s="1"/>
  <c r="D14" i="46"/>
  <c r="N13" i="46"/>
  <c r="O13" i="46" s="1"/>
  <c r="N12" i="46"/>
  <c r="O12" i="46" s="1"/>
  <c r="N11" i="46"/>
  <c r="O11" i="46" s="1"/>
  <c r="M10" i="46"/>
  <c r="L10" i="46"/>
  <c r="K10" i="46"/>
  <c r="J10" i="46"/>
  <c r="J20" i="46" s="1"/>
  <c r="I10" i="46"/>
  <c r="I20" i="46" s="1"/>
  <c r="H10" i="46"/>
  <c r="G10" i="46"/>
  <c r="F10" i="46"/>
  <c r="E10" i="46"/>
  <c r="D10" i="46"/>
  <c r="N9" i="46"/>
  <c r="O9" i="46" s="1"/>
  <c r="N8" i="46"/>
  <c r="O8" i="46" s="1"/>
  <c r="M7" i="46"/>
  <c r="L7" i="46"/>
  <c r="K7" i="46"/>
  <c r="N7" i="46" s="1"/>
  <c r="O7" i="46" s="1"/>
  <c r="J7" i="46"/>
  <c r="I7" i="46"/>
  <c r="H7" i="46"/>
  <c r="G7" i="46"/>
  <c r="F7" i="46"/>
  <c r="E7" i="46"/>
  <c r="D7" i="46"/>
  <c r="N6" i="46"/>
  <c r="O6" i="46" s="1"/>
  <c r="M5" i="46"/>
  <c r="L5" i="46"/>
  <c r="L20" i="46" s="1"/>
  <c r="K5" i="46"/>
  <c r="N5" i="46" s="1"/>
  <c r="O5" i="46" s="1"/>
  <c r="J5" i="46"/>
  <c r="I5" i="46"/>
  <c r="H5" i="46"/>
  <c r="H20" i="46" s="1"/>
  <c r="G5" i="46"/>
  <c r="G20" i="46" s="1"/>
  <c r="F5" i="46"/>
  <c r="F20" i="46" s="1"/>
  <c r="E5" i="46"/>
  <c r="E20" i="46" s="1"/>
  <c r="D5" i="46"/>
  <c r="D20" i="46" s="1"/>
  <c r="H22" i="45"/>
  <c r="N21" i="45"/>
  <c r="O21" i="45" s="1"/>
  <c r="M20" i="45"/>
  <c r="L20" i="45"/>
  <c r="K20" i="45"/>
  <c r="J20" i="45"/>
  <c r="I20" i="45"/>
  <c r="N20" i="45" s="1"/>
  <c r="O20" i="45" s="1"/>
  <c r="H20" i="45"/>
  <c r="G20" i="45"/>
  <c r="F20" i="45"/>
  <c r="E20" i="45"/>
  <c r="D20" i="45"/>
  <c r="N19" i="45"/>
  <c r="O19" i="45" s="1"/>
  <c r="M18" i="45"/>
  <c r="L18" i="45"/>
  <c r="K18" i="45"/>
  <c r="J18" i="45"/>
  <c r="I18" i="45"/>
  <c r="N18" i="45" s="1"/>
  <c r="O18" i="45" s="1"/>
  <c r="H18" i="45"/>
  <c r="G18" i="45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 s="1"/>
  <c r="N12" i="45"/>
  <c r="O12" i="45" s="1"/>
  <c r="N11" i="45"/>
  <c r="O11" i="45"/>
  <c r="M10" i="45"/>
  <c r="N10" i="45" s="1"/>
  <c r="O10" i="45" s="1"/>
  <c r="L10" i="45"/>
  <c r="K10" i="45"/>
  <c r="K22" i="45" s="1"/>
  <c r="J10" i="45"/>
  <c r="I10" i="45"/>
  <c r="H10" i="45"/>
  <c r="G10" i="45"/>
  <c r="F10" i="45"/>
  <c r="E10" i="45"/>
  <c r="E22" i="45" s="1"/>
  <c r="D10" i="45"/>
  <c r="N9" i="45"/>
  <c r="O9" i="45"/>
  <c r="N8" i="45"/>
  <c r="O8" i="45" s="1"/>
  <c r="M7" i="45"/>
  <c r="L7" i="45"/>
  <c r="K7" i="45"/>
  <c r="J7" i="45"/>
  <c r="I7" i="45"/>
  <c r="H7" i="45"/>
  <c r="G7" i="45"/>
  <c r="F7" i="45"/>
  <c r="E7" i="45"/>
  <c r="D7" i="45"/>
  <c r="N7" i="45" s="1"/>
  <c r="O7" i="45" s="1"/>
  <c r="N6" i="45"/>
  <c r="O6" i="45" s="1"/>
  <c r="M5" i="45"/>
  <c r="M22" i="45" s="1"/>
  <c r="L5" i="45"/>
  <c r="L22" i="45" s="1"/>
  <c r="K5" i="45"/>
  <c r="J5" i="45"/>
  <c r="J22" i="45" s="1"/>
  <c r="I5" i="45"/>
  <c r="H5" i="45"/>
  <c r="G5" i="45"/>
  <c r="G22" i="45" s="1"/>
  <c r="F5" i="45"/>
  <c r="F22" i="45" s="1"/>
  <c r="E5" i="45"/>
  <c r="D5" i="45"/>
  <c r="D22" i="45" s="1"/>
  <c r="E22" i="44"/>
  <c r="N21" i="44"/>
  <c r="O21" i="44"/>
  <c r="M20" i="44"/>
  <c r="N20" i="44" s="1"/>
  <c r="O20" i="44" s="1"/>
  <c r="L20" i="44"/>
  <c r="K20" i="44"/>
  <c r="J20" i="44"/>
  <c r="I20" i="44"/>
  <c r="H20" i="44"/>
  <c r="G20" i="44"/>
  <c r="F20" i="44"/>
  <c r="E20" i="44"/>
  <c r="D20" i="44"/>
  <c r="N19" i="44"/>
  <c r="O19" i="44"/>
  <c r="M18" i="44"/>
  <c r="N18" i="44" s="1"/>
  <c r="O18" i="44" s="1"/>
  <c r="L18" i="44"/>
  <c r="K18" i="44"/>
  <c r="J18" i="44"/>
  <c r="I18" i="44"/>
  <c r="H18" i="44"/>
  <c r="G18" i="44"/>
  <c r="F18" i="44"/>
  <c r="E18" i="44"/>
  <c r="D18" i="44"/>
  <c r="N17" i="44"/>
  <c r="O17" i="44"/>
  <c r="M16" i="44"/>
  <c r="N16" i="44" s="1"/>
  <c r="O16" i="44" s="1"/>
  <c r="L16" i="44"/>
  <c r="K16" i="44"/>
  <c r="J16" i="44"/>
  <c r="I16" i="44"/>
  <c r="H16" i="44"/>
  <c r="G16" i="44"/>
  <c r="F16" i="44"/>
  <c r="E16" i="44"/>
  <c r="D16" i="44"/>
  <c r="N15" i="44"/>
  <c r="O15" i="44"/>
  <c r="M14" i="44"/>
  <c r="M22" i="44" s="1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E10" i="44"/>
  <c r="N10" i="44" s="1"/>
  <c r="O10" i="44" s="1"/>
  <c r="D10" i="44"/>
  <c r="N9" i="44"/>
  <c r="O9" i="44" s="1"/>
  <c r="N8" i="44"/>
  <c r="O8" i="44" s="1"/>
  <c r="M7" i="44"/>
  <c r="L7" i="44"/>
  <c r="K7" i="44"/>
  <c r="J7" i="44"/>
  <c r="I7" i="44"/>
  <c r="H7" i="44"/>
  <c r="G7" i="44"/>
  <c r="F7" i="44"/>
  <c r="E7" i="44"/>
  <c r="D7" i="44"/>
  <c r="N6" i="44"/>
  <c r="O6" i="44" s="1"/>
  <c r="M5" i="44"/>
  <c r="L5" i="44"/>
  <c r="L22" i="44" s="1"/>
  <c r="K5" i="44"/>
  <c r="K22" i="44" s="1"/>
  <c r="J5" i="44"/>
  <c r="J22" i="44" s="1"/>
  <c r="I5" i="44"/>
  <c r="I22" i="44" s="1"/>
  <c r="H5" i="44"/>
  <c r="H22" i="44" s="1"/>
  <c r="G5" i="44"/>
  <c r="G22" i="44" s="1"/>
  <c r="F5" i="44"/>
  <c r="F22" i="44" s="1"/>
  <c r="E5" i="44"/>
  <c r="D5" i="44"/>
  <c r="D22" i="44" s="1"/>
  <c r="L22" i="43"/>
  <c r="M22" i="43"/>
  <c r="N21" i="43"/>
  <c r="O21" i="43" s="1"/>
  <c r="M20" i="43"/>
  <c r="L20" i="43"/>
  <c r="K20" i="43"/>
  <c r="J20" i="43"/>
  <c r="I20" i="43"/>
  <c r="H20" i="43"/>
  <c r="G20" i="43"/>
  <c r="F20" i="43"/>
  <c r="E20" i="43"/>
  <c r="N20" i="43" s="1"/>
  <c r="O20" i="43" s="1"/>
  <c r="D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 s="1"/>
  <c r="N12" i="43"/>
  <c r="O12" i="43" s="1"/>
  <c r="N11" i="43"/>
  <c r="O11" i="43" s="1"/>
  <c r="M10" i="43"/>
  <c r="L10" i="43"/>
  <c r="K10" i="43"/>
  <c r="J10" i="43"/>
  <c r="I10" i="43"/>
  <c r="I22" i="43" s="1"/>
  <c r="H10" i="43"/>
  <c r="G10" i="43"/>
  <c r="F10" i="43"/>
  <c r="E10" i="43"/>
  <c r="D10" i="43"/>
  <c r="N9" i="43"/>
  <c r="O9" i="43" s="1"/>
  <c r="N8" i="43"/>
  <c r="O8" i="43" s="1"/>
  <c r="M7" i="43"/>
  <c r="L7" i="43"/>
  <c r="K7" i="43"/>
  <c r="N7" i="43" s="1"/>
  <c r="O7" i="43" s="1"/>
  <c r="J7" i="43"/>
  <c r="I7" i="43"/>
  <c r="H7" i="43"/>
  <c r="G7" i="43"/>
  <c r="F7" i="43"/>
  <c r="E7" i="43"/>
  <c r="D7" i="43"/>
  <c r="N6" i="43"/>
  <c r="O6" i="43" s="1"/>
  <c r="M5" i="43"/>
  <c r="L5" i="43"/>
  <c r="K5" i="43"/>
  <c r="N5" i="43" s="1"/>
  <c r="O5" i="43" s="1"/>
  <c r="J5" i="43"/>
  <c r="J22" i="43" s="1"/>
  <c r="I5" i="43"/>
  <c r="H5" i="43"/>
  <c r="H22" i="43" s="1"/>
  <c r="G5" i="43"/>
  <c r="G22" i="43" s="1"/>
  <c r="F5" i="43"/>
  <c r="F22" i="43" s="1"/>
  <c r="E5" i="43"/>
  <c r="E22" i="43" s="1"/>
  <c r="D5" i="43"/>
  <c r="D22" i="43" s="1"/>
  <c r="N74" i="42"/>
  <c r="O74" i="42" s="1"/>
  <c r="N73" i="42"/>
  <c r="O73" i="42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 s="1"/>
  <c r="N65" i="42"/>
  <c r="O65" i="42" s="1"/>
  <c r="N64" i="42"/>
  <c r="O64" i="42" s="1"/>
  <c r="M63" i="42"/>
  <c r="L63" i="42"/>
  <c r="K63" i="42"/>
  <c r="J63" i="42"/>
  <c r="I63" i="42"/>
  <c r="H63" i="42"/>
  <c r="G63" i="42"/>
  <c r="N63" i="42" s="1"/>
  <c r="O63" i="42" s="1"/>
  <c r="F63" i="42"/>
  <c r="E63" i="42"/>
  <c r="D63" i="42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 s="1"/>
  <c r="M55" i="42"/>
  <c r="L55" i="42"/>
  <c r="K55" i="42"/>
  <c r="J55" i="42"/>
  <c r="I55" i="42"/>
  <c r="H55" i="42"/>
  <c r="G55" i="42"/>
  <c r="F55" i="42"/>
  <c r="N55" i="42" s="1"/>
  <c r="O55" i="42" s="1"/>
  <c r="E55" i="42"/>
  <c r="D55" i="42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N48" i="42" s="1"/>
  <c r="O48" i="42" s="1"/>
  <c r="E48" i="42"/>
  <c r="D48" i="42"/>
  <c r="N47" i="42"/>
  <c r="O47" i="42" s="1"/>
  <c r="N46" i="42"/>
  <c r="O46" i="42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N42" i="42" s="1"/>
  <c r="O42" i="42" s="1"/>
  <c r="F42" i="42"/>
  <c r="E42" i="42"/>
  <c r="D42" i="42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N35" i="42" s="1"/>
  <c r="O35" i="42" s="1"/>
  <c r="F35" i="42"/>
  <c r="E35" i="42"/>
  <c r="D35" i="42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E75" i="42" s="1"/>
  <c r="D25" i="42"/>
  <c r="N25" i="42" s="1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N17" i="42"/>
  <c r="O17" i="42" s="1"/>
  <c r="N16" i="42"/>
  <c r="O16" i="42" s="1"/>
  <c r="M15" i="42"/>
  <c r="L15" i="42"/>
  <c r="K15" i="42"/>
  <c r="K75" i="42" s="1"/>
  <c r="J15" i="42"/>
  <c r="I15" i="42"/>
  <c r="H15" i="42"/>
  <c r="G15" i="42"/>
  <c r="N15" i="42" s="1"/>
  <c r="O15" i="42" s="1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75" i="42" s="1"/>
  <c r="L5" i="42"/>
  <c r="L75" i="42" s="1"/>
  <c r="K5" i="42"/>
  <c r="J5" i="42"/>
  <c r="J75" i="42" s="1"/>
  <c r="I5" i="42"/>
  <c r="I75" i="42" s="1"/>
  <c r="H5" i="42"/>
  <c r="H75" i="42"/>
  <c r="G5" i="42"/>
  <c r="G75" i="42" s="1"/>
  <c r="F5" i="42"/>
  <c r="F75" i="42" s="1"/>
  <c r="E5" i="42"/>
  <c r="D5" i="42"/>
  <c r="D75" i="42"/>
  <c r="H22" i="40"/>
  <c r="I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M18" i="40"/>
  <c r="L18" i="40"/>
  <c r="K18" i="40"/>
  <c r="J18" i="40"/>
  <c r="I18" i="40"/>
  <c r="N18" i="40" s="1"/>
  <c r="O18" i="40" s="1"/>
  <c r="H18" i="40"/>
  <c r="G18" i="40"/>
  <c r="F18" i="40"/>
  <c r="E18" i="40"/>
  <c r="D18" i="40"/>
  <c r="N17" i="40"/>
  <c r="O17" i="40"/>
  <c r="M16" i="40"/>
  <c r="L16" i="40"/>
  <c r="K16" i="40"/>
  <c r="J16" i="40"/>
  <c r="I16" i="40"/>
  <c r="N16" i="40" s="1"/>
  <c r="O16" i="40" s="1"/>
  <c r="H16" i="40"/>
  <c r="G16" i="40"/>
  <c r="F16" i="40"/>
  <c r="E16" i="40"/>
  <c r="D16" i="40"/>
  <c r="N15" i="40"/>
  <c r="O15" i="40" s="1"/>
  <c r="M14" i="40"/>
  <c r="L14" i="40"/>
  <c r="K14" i="40"/>
  <c r="J14" i="40"/>
  <c r="I14" i="40"/>
  <c r="N14" i="40" s="1"/>
  <c r="O14" i="40" s="1"/>
  <c r="H14" i="40"/>
  <c r="G14" i="40"/>
  <c r="F14" i="40"/>
  <c r="E14" i="40"/>
  <c r="D14" i="40"/>
  <c r="N13" i="40"/>
  <c r="O13" i="40" s="1"/>
  <c r="N12" i="40"/>
  <c r="O12" i="40" s="1"/>
  <c r="N11" i="40"/>
  <c r="O11" i="40"/>
  <c r="M10" i="40"/>
  <c r="N10" i="40" s="1"/>
  <c r="O10" i="40" s="1"/>
  <c r="L10" i="40"/>
  <c r="K10" i="40"/>
  <c r="K22" i="40" s="1"/>
  <c r="J10" i="40"/>
  <c r="I10" i="40"/>
  <c r="H10" i="40"/>
  <c r="G10" i="40"/>
  <c r="F10" i="40"/>
  <c r="E10" i="40"/>
  <c r="E22" i="40" s="1"/>
  <c r="D10" i="40"/>
  <c r="N9" i="40"/>
  <c r="O9" i="40"/>
  <c r="N8" i="40"/>
  <c r="O8" i="40" s="1"/>
  <c r="M7" i="40"/>
  <c r="L7" i="40"/>
  <c r="K7" i="40"/>
  <c r="J7" i="40"/>
  <c r="I7" i="40"/>
  <c r="H7" i="40"/>
  <c r="G7" i="40"/>
  <c r="F7" i="40"/>
  <c r="E7" i="40"/>
  <c r="D7" i="40"/>
  <c r="N6" i="40"/>
  <c r="O6" i="40" s="1"/>
  <c r="M5" i="40"/>
  <c r="M22" i="40" s="1"/>
  <c r="L5" i="40"/>
  <c r="L22" i="40" s="1"/>
  <c r="K5" i="40"/>
  <c r="J5" i="40"/>
  <c r="J22" i="40" s="1"/>
  <c r="I5" i="40"/>
  <c r="H5" i="40"/>
  <c r="G5" i="40"/>
  <c r="G22" i="40" s="1"/>
  <c r="F5" i="40"/>
  <c r="F22" i="40" s="1"/>
  <c r="E5" i="40"/>
  <c r="D5" i="40"/>
  <c r="N5" i="40" s="1"/>
  <c r="O5" i="40" s="1"/>
  <c r="M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/>
  <c r="M14" i="39"/>
  <c r="L14" i="39"/>
  <c r="K14" i="39"/>
  <c r="J14" i="39"/>
  <c r="I14" i="39"/>
  <c r="I22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 s="1"/>
  <c r="M10" i="39"/>
  <c r="L10" i="39"/>
  <c r="L22" i="39" s="1"/>
  <c r="K10" i="39"/>
  <c r="N10" i="39" s="1"/>
  <c r="O10" i="39" s="1"/>
  <c r="J10" i="39"/>
  <c r="I10" i="39"/>
  <c r="H10" i="39"/>
  <c r="G10" i="39"/>
  <c r="F10" i="39"/>
  <c r="E10" i="39"/>
  <c r="D10" i="39"/>
  <c r="N9" i="39"/>
  <c r="O9" i="39"/>
  <c r="N8" i="39"/>
  <c r="O8" i="39"/>
  <c r="M7" i="39"/>
  <c r="L7" i="39"/>
  <c r="K7" i="39"/>
  <c r="J7" i="39"/>
  <c r="I7" i="39"/>
  <c r="H7" i="39"/>
  <c r="G7" i="39"/>
  <c r="F7" i="39"/>
  <c r="E7" i="39"/>
  <c r="D7" i="39"/>
  <c r="D22" i="39" s="1"/>
  <c r="N6" i="39"/>
  <c r="O6" i="39"/>
  <c r="M5" i="39"/>
  <c r="L5" i="39"/>
  <c r="K5" i="39"/>
  <c r="J5" i="39"/>
  <c r="J22" i="39" s="1"/>
  <c r="I5" i="39"/>
  <c r="H5" i="39"/>
  <c r="H22" i="39"/>
  <c r="G5" i="39"/>
  <c r="G22" i="39"/>
  <c r="F5" i="39"/>
  <c r="F22" i="39" s="1"/>
  <c r="E5" i="39"/>
  <c r="E22" i="39" s="1"/>
  <c r="D5" i="39"/>
  <c r="N21" i="38"/>
  <c r="O21" i="38" s="1"/>
  <c r="M20" i="38"/>
  <c r="L20" i="38"/>
  <c r="K20" i="38"/>
  <c r="N20" i="38" s="1"/>
  <c r="O20" i="38" s="1"/>
  <c r="J20" i="38"/>
  <c r="I20" i="38"/>
  <c r="H20" i="38"/>
  <c r="G20" i="38"/>
  <c r="F20" i="38"/>
  <c r="E20" i="38"/>
  <c r="D20" i="38"/>
  <c r="N19" i="38"/>
  <c r="O19" i="38" s="1"/>
  <c r="M18" i="38"/>
  <c r="L18" i="38"/>
  <c r="K18" i="38"/>
  <c r="N18" i="38" s="1"/>
  <c r="O18" i="38" s="1"/>
  <c r="J18" i="38"/>
  <c r="I18" i="38"/>
  <c r="H18" i="38"/>
  <c r="G18" i="38"/>
  <c r="F18" i="38"/>
  <c r="E18" i="38"/>
  <c r="D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/>
  <c r="M10" i="38"/>
  <c r="L10" i="38"/>
  <c r="K10" i="38"/>
  <c r="K22" i="38" s="1"/>
  <c r="J10" i="38"/>
  <c r="I10" i="38"/>
  <c r="H10" i="38"/>
  <c r="G10" i="38"/>
  <c r="F10" i="38"/>
  <c r="E10" i="38"/>
  <c r="N10" i="38" s="1"/>
  <c r="O10" i="38" s="1"/>
  <c r="D10" i="38"/>
  <c r="N9" i="38"/>
  <c r="O9" i="38"/>
  <c r="N8" i="38"/>
  <c r="O8" i="38" s="1"/>
  <c r="M7" i="38"/>
  <c r="L7" i="38"/>
  <c r="K7" i="38"/>
  <c r="J7" i="38"/>
  <c r="I7" i="38"/>
  <c r="H7" i="38"/>
  <c r="G7" i="38"/>
  <c r="F7" i="38"/>
  <c r="F22" i="38" s="1"/>
  <c r="E7" i="38"/>
  <c r="E22" i="38" s="1"/>
  <c r="D7" i="38"/>
  <c r="N7" i="38" s="1"/>
  <c r="O7" i="38" s="1"/>
  <c r="N6" i="38"/>
  <c r="O6" i="38" s="1"/>
  <c r="M5" i="38"/>
  <c r="M22" i="38" s="1"/>
  <c r="L5" i="38"/>
  <c r="L22" i="38" s="1"/>
  <c r="K5" i="38"/>
  <c r="J5" i="38"/>
  <c r="J22" i="38" s="1"/>
  <c r="I5" i="38"/>
  <c r="I22" i="38" s="1"/>
  <c r="H5" i="38"/>
  <c r="H22" i="38"/>
  <c r="G5" i="38"/>
  <c r="G22" i="38" s="1"/>
  <c r="F5" i="38"/>
  <c r="E5" i="38"/>
  <c r="D5" i="38"/>
  <c r="N22" i="37"/>
  <c r="O22" i="37" s="1"/>
  <c r="M21" i="37"/>
  <c r="L21" i="37"/>
  <c r="K21" i="37"/>
  <c r="J21" i="37"/>
  <c r="I21" i="37"/>
  <c r="H21" i="37"/>
  <c r="N21" i="37" s="1"/>
  <c r="O21" i="37" s="1"/>
  <c r="G21" i="37"/>
  <c r="F21" i="37"/>
  <c r="E21" i="37"/>
  <c r="D21" i="37"/>
  <c r="N20" i="37"/>
  <c r="O20" i="37" s="1"/>
  <c r="N19" i="37"/>
  <c r="O19" i="37" s="1"/>
  <c r="M18" i="37"/>
  <c r="L18" i="37"/>
  <c r="L23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N16" i="37" s="1"/>
  <c r="O16" i="37" s="1"/>
  <c r="D16" i="37"/>
  <c r="N15" i="37"/>
  <c r="O15" i="37" s="1"/>
  <c r="M14" i="37"/>
  <c r="L14" i="37"/>
  <c r="K14" i="37"/>
  <c r="J14" i="37"/>
  <c r="I14" i="37"/>
  <c r="H14" i="37"/>
  <c r="G14" i="37"/>
  <c r="F14" i="37"/>
  <c r="E14" i="37"/>
  <c r="N14" i="37" s="1"/>
  <c r="O14" i="37" s="1"/>
  <c r="D14" i="37"/>
  <c r="N13" i="37"/>
  <c r="O13" i="37"/>
  <c r="N12" i="37"/>
  <c r="O12" i="37" s="1"/>
  <c r="N11" i="37"/>
  <c r="O11" i="37" s="1"/>
  <c r="M10" i="37"/>
  <c r="M23" i="37"/>
  <c r="L10" i="37"/>
  <c r="K10" i="37"/>
  <c r="J10" i="37"/>
  <c r="I10" i="37"/>
  <c r="H10" i="37"/>
  <c r="G10" i="37"/>
  <c r="F10" i="37"/>
  <c r="E10" i="37"/>
  <c r="D10" i="37"/>
  <c r="D23" i="37" s="1"/>
  <c r="N9" i="37"/>
  <c r="O9" i="37"/>
  <c r="N8" i="37"/>
  <c r="O8" i="37"/>
  <c r="M7" i="37"/>
  <c r="L7" i="37"/>
  <c r="K7" i="37"/>
  <c r="J7" i="37"/>
  <c r="I7" i="37"/>
  <c r="H7" i="37"/>
  <c r="G7" i="37"/>
  <c r="F7" i="37"/>
  <c r="E7" i="37"/>
  <c r="N7" i="37" s="1"/>
  <c r="O7" i="37" s="1"/>
  <c r="D7" i="37"/>
  <c r="N6" i="37"/>
  <c r="O6" i="37" s="1"/>
  <c r="M5" i="37"/>
  <c r="L5" i="37"/>
  <c r="K5" i="37"/>
  <c r="K23" i="37" s="1"/>
  <c r="J5" i="37"/>
  <c r="I5" i="37"/>
  <c r="I23" i="37" s="1"/>
  <c r="H5" i="37"/>
  <c r="H23" i="37" s="1"/>
  <c r="G5" i="37"/>
  <c r="G23" i="37"/>
  <c r="F5" i="37"/>
  <c r="F23" i="37" s="1"/>
  <c r="E5" i="37"/>
  <c r="E23" i="37" s="1"/>
  <c r="D5" i="37"/>
  <c r="N5" i="37" s="1"/>
  <c r="O5" i="37" s="1"/>
  <c r="N21" i="36"/>
  <c r="O21" i="36"/>
  <c r="M20" i="36"/>
  <c r="L20" i="36"/>
  <c r="K20" i="36"/>
  <c r="K22" i="36" s="1"/>
  <c r="J20" i="36"/>
  <c r="I20" i="36"/>
  <c r="H20" i="36"/>
  <c r="G20" i="36"/>
  <c r="F20" i="36"/>
  <c r="E20" i="36"/>
  <c r="D20" i="36"/>
  <c r="N20" i="36" s="1"/>
  <c r="O20" i="36" s="1"/>
  <c r="N19" i="36"/>
  <c r="O19" i="36" s="1"/>
  <c r="M18" i="36"/>
  <c r="L18" i="36"/>
  <c r="N18" i="36" s="1"/>
  <c r="O18" i="36" s="1"/>
  <c r="K18" i="36"/>
  <c r="J18" i="36"/>
  <c r="I18" i="36"/>
  <c r="H18" i="36"/>
  <c r="G18" i="36"/>
  <c r="F18" i="36"/>
  <c r="E18" i="36"/>
  <c r="D18" i="36"/>
  <c r="N17" i="36"/>
  <c r="O17" i="36"/>
  <c r="M16" i="36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/>
  <c r="M14" i="36"/>
  <c r="L14" i="36"/>
  <c r="K14" i="36"/>
  <c r="J14" i="36"/>
  <c r="I14" i="36"/>
  <c r="H14" i="36"/>
  <c r="G14" i="36"/>
  <c r="G22" i="36"/>
  <c r="F14" i="36"/>
  <c r="E14" i="36"/>
  <c r="D14" i="36"/>
  <c r="D22" i="36" s="1"/>
  <c r="N13" i="36"/>
  <c r="O13" i="36" s="1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 s="1"/>
  <c r="M7" i="36"/>
  <c r="M22" i="36" s="1"/>
  <c r="L7" i="36"/>
  <c r="L22" i="36" s="1"/>
  <c r="K7" i="36"/>
  <c r="J7" i="36"/>
  <c r="I7" i="36"/>
  <c r="H7" i="36"/>
  <c r="G7" i="36"/>
  <c r="F7" i="36"/>
  <c r="N7" i="36" s="1"/>
  <c r="O7" i="36" s="1"/>
  <c r="E7" i="36"/>
  <c r="D7" i="36"/>
  <c r="N6" i="36"/>
  <c r="O6" i="36"/>
  <c r="M5" i="36"/>
  <c r="L5" i="36"/>
  <c r="K5" i="36"/>
  <c r="J5" i="36"/>
  <c r="J22" i="36" s="1"/>
  <c r="I5" i="36"/>
  <c r="I22" i="36" s="1"/>
  <c r="H5" i="36"/>
  <c r="H22" i="36" s="1"/>
  <c r="G5" i="36"/>
  <c r="F5" i="36"/>
  <c r="N5" i="36" s="1"/>
  <c r="O5" i="36" s="1"/>
  <c r="F22" i="36"/>
  <c r="E5" i="36"/>
  <c r="D5" i="36"/>
  <c r="N21" i="35"/>
  <c r="O21" i="35" s="1"/>
  <c r="M20" i="35"/>
  <c r="L20" i="35"/>
  <c r="K20" i="35"/>
  <c r="J20" i="35"/>
  <c r="I20" i="35"/>
  <c r="H20" i="35"/>
  <c r="G20" i="35"/>
  <c r="F20" i="35"/>
  <c r="F22" i="35" s="1"/>
  <c r="E20" i="35"/>
  <c r="D20" i="35"/>
  <c r="N20" i="35" s="1"/>
  <c r="O20" i="35" s="1"/>
  <c r="N19" i="35"/>
  <c r="O19" i="35" s="1"/>
  <c r="M18" i="35"/>
  <c r="L18" i="35"/>
  <c r="K18" i="35"/>
  <c r="J18" i="35"/>
  <c r="I18" i="35"/>
  <c r="I22" i="35" s="1"/>
  <c r="H18" i="35"/>
  <c r="G18" i="35"/>
  <c r="F18" i="35"/>
  <c r="N18" i="35" s="1"/>
  <c r="O18" i="35" s="1"/>
  <c r="E18" i="35"/>
  <c r="D18" i="35"/>
  <c r="N17" i="35"/>
  <c r="O17" i="35" s="1"/>
  <c r="M16" i="35"/>
  <c r="L16" i="35"/>
  <c r="K16" i="35"/>
  <c r="N16" i="35" s="1"/>
  <c r="O16" i="35" s="1"/>
  <c r="J16" i="35"/>
  <c r="I16" i="35"/>
  <c r="H16" i="35"/>
  <c r="G16" i="35"/>
  <c r="F16" i="35"/>
  <c r="E16" i="35"/>
  <c r="D16" i="35"/>
  <c r="N15" i="35"/>
  <c r="O15" i="35"/>
  <c r="N14" i="35"/>
  <c r="O14" i="35" s="1"/>
  <c r="N13" i="35"/>
  <c r="O13" i="35" s="1"/>
  <c r="N12" i="35"/>
  <c r="O12" i="35" s="1"/>
  <c r="N11" i="35"/>
  <c r="O11" i="35" s="1"/>
  <c r="M10" i="35"/>
  <c r="M22" i="35" s="1"/>
  <c r="L10" i="35"/>
  <c r="K10" i="35"/>
  <c r="J10" i="35"/>
  <c r="N10" i="35" s="1"/>
  <c r="O10" i="35" s="1"/>
  <c r="I10" i="35"/>
  <c r="H10" i="35"/>
  <c r="G10" i="35"/>
  <c r="F10" i="35"/>
  <c r="E10" i="35"/>
  <c r="D10" i="35"/>
  <c r="D22" i="35"/>
  <c r="N9" i="35"/>
  <c r="O9" i="35" s="1"/>
  <c r="N8" i="35"/>
  <c r="O8" i="35"/>
  <c r="M7" i="35"/>
  <c r="L7" i="35"/>
  <c r="K7" i="35"/>
  <c r="J7" i="35"/>
  <c r="I7" i="35"/>
  <c r="H7" i="35"/>
  <c r="G7" i="35"/>
  <c r="F7" i="35"/>
  <c r="E7" i="35"/>
  <c r="N7" i="35"/>
  <c r="O7" i="35"/>
  <c r="D7" i="35"/>
  <c r="N6" i="35"/>
  <c r="O6" i="35" s="1"/>
  <c r="M5" i="35"/>
  <c r="L5" i="35"/>
  <c r="L22" i="35" s="1"/>
  <c r="K5" i="35"/>
  <c r="K22" i="35" s="1"/>
  <c r="J5" i="35"/>
  <c r="I5" i="35"/>
  <c r="H5" i="35"/>
  <c r="H22" i="35"/>
  <c r="G5" i="35"/>
  <c r="N5" i="35" s="1"/>
  <c r="O5" i="35" s="1"/>
  <c r="F5" i="35"/>
  <c r="E5" i="35"/>
  <c r="D5" i="35"/>
  <c r="N20" i="34"/>
  <c r="O20" i="34" s="1"/>
  <c r="M19" i="34"/>
  <c r="L19" i="34"/>
  <c r="K19" i="34"/>
  <c r="J19" i="34"/>
  <c r="I19" i="34"/>
  <c r="H19" i="34"/>
  <c r="H21" i="34" s="1"/>
  <c r="G19" i="34"/>
  <c r="F19" i="34"/>
  <c r="E19" i="34"/>
  <c r="D19" i="34"/>
  <c r="N19" i="34" s="1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M15" i="34"/>
  <c r="L15" i="34"/>
  <c r="K15" i="34"/>
  <c r="K21" i="34" s="1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N12" i="34"/>
  <c r="O12" i="34" s="1"/>
  <c r="N11" i="34"/>
  <c r="O11" i="34" s="1"/>
  <c r="M10" i="34"/>
  <c r="L10" i="34"/>
  <c r="K10" i="34"/>
  <c r="J10" i="34"/>
  <c r="I10" i="34"/>
  <c r="I21" i="34" s="1"/>
  <c r="H10" i="34"/>
  <c r="G10" i="34"/>
  <c r="F10" i="34"/>
  <c r="E10" i="34"/>
  <c r="D10" i="34"/>
  <c r="N9" i="34"/>
  <c r="O9" i="34"/>
  <c r="N8" i="34"/>
  <c r="O8" i="34" s="1"/>
  <c r="M7" i="34"/>
  <c r="L7" i="34"/>
  <c r="K7" i="34"/>
  <c r="J7" i="34"/>
  <c r="J21" i="34" s="1"/>
  <c r="I7" i="34"/>
  <c r="H7" i="34"/>
  <c r="G7" i="34"/>
  <c r="F7" i="34"/>
  <c r="E7" i="34"/>
  <c r="D7" i="34"/>
  <c r="D21" i="34" s="1"/>
  <c r="N6" i="34"/>
  <c r="O6" i="34"/>
  <c r="M5" i="34"/>
  <c r="M21" i="34" s="1"/>
  <c r="L5" i="34"/>
  <c r="L21" i="34" s="1"/>
  <c r="K5" i="34"/>
  <c r="J5" i="34"/>
  <c r="I5" i="34"/>
  <c r="H5" i="34"/>
  <c r="G5" i="34"/>
  <c r="G21" i="34" s="1"/>
  <c r="F5" i="34"/>
  <c r="F21" i="34" s="1"/>
  <c r="E5" i="34"/>
  <c r="N5" i="34" s="1"/>
  <c r="O5" i="34" s="1"/>
  <c r="D5" i="34"/>
  <c r="E19" i="33"/>
  <c r="F19" i="33"/>
  <c r="G19" i="33"/>
  <c r="H19" i="33"/>
  <c r="I19" i="33"/>
  <c r="N19" i="33" s="1"/>
  <c r="O19" i="33" s="1"/>
  <c r="J19" i="33"/>
  <c r="K19" i="33"/>
  <c r="L19" i="33"/>
  <c r="M19" i="33"/>
  <c r="D19" i="33"/>
  <c r="E17" i="33"/>
  <c r="F17" i="33"/>
  <c r="G17" i="33"/>
  <c r="H17" i="33"/>
  <c r="I17" i="33"/>
  <c r="J17" i="33"/>
  <c r="K17" i="33"/>
  <c r="L17" i="33"/>
  <c r="L21" i="33" s="1"/>
  <c r="M17" i="33"/>
  <c r="N17" i="33" s="1"/>
  <c r="O17" i="33" s="1"/>
  <c r="E15" i="33"/>
  <c r="F15" i="33"/>
  <c r="G15" i="33"/>
  <c r="H15" i="33"/>
  <c r="I15" i="33"/>
  <c r="J15" i="33"/>
  <c r="K15" i="33"/>
  <c r="L15" i="33"/>
  <c r="M15" i="33"/>
  <c r="M21" i="33" s="1"/>
  <c r="E10" i="33"/>
  <c r="N10" i="33" s="1"/>
  <c r="O10" i="33" s="1"/>
  <c r="F10" i="33"/>
  <c r="G10" i="33"/>
  <c r="H10" i="33"/>
  <c r="I10" i="33"/>
  <c r="J10" i="33"/>
  <c r="K10" i="33"/>
  <c r="L10" i="33"/>
  <c r="M10" i="33"/>
  <c r="E7" i="33"/>
  <c r="F7" i="33"/>
  <c r="F21" i="33" s="1"/>
  <c r="G7" i="33"/>
  <c r="G21" i="33" s="1"/>
  <c r="H7" i="33"/>
  <c r="I7" i="33"/>
  <c r="J7" i="33"/>
  <c r="K7" i="33"/>
  <c r="L7" i="33"/>
  <c r="M7" i="33"/>
  <c r="E5" i="33"/>
  <c r="E21" i="33" s="1"/>
  <c r="F5" i="33"/>
  <c r="G5" i="33"/>
  <c r="H5" i="33"/>
  <c r="H21" i="33" s="1"/>
  <c r="I5" i="33"/>
  <c r="I21" i="33" s="1"/>
  <c r="J5" i="33"/>
  <c r="J21" i="33"/>
  <c r="K5" i="33"/>
  <c r="K21" i="33" s="1"/>
  <c r="L5" i="33"/>
  <c r="M5" i="33"/>
  <c r="D17" i="33"/>
  <c r="D15" i="33"/>
  <c r="D10" i="33"/>
  <c r="D7" i="33"/>
  <c r="N7" i="33" s="1"/>
  <c r="O7" i="33" s="1"/>
  <c r="D5" i="33"/>
  <c r="D21" i="33" s="1"/>
  <c r="N20" i="33"/>
  <c r="O20" i="33"/>
  <c r="N18" i="33"/>
  <c r="O18" i="33" s="1"/>
  <c r="N16" i="33"/>
  <c r="O16" i="33"/>
  <c r="N9" i="33"/>
  <c r="O9" i="33"/>
  <c r="N6" i="33"/>
  <c r="O6" i="33" s="1"/>
  <c r="N11" i="33"/>
  <c r="O11" i="33"/>
  <c r="N12" i="33"/>
  <c r="O12" i="33"/>
  <c r="N13" i="33"/>
  <c r="O13" i="33" s="1"/>
  <c r="N14" i="33"/>
  <c r="O14" i="33"/>
  <c r="N8" i="33"/>
  <c r="O8" i="33"/>
  <c r="N14" i="36"/>
  <c r="O14" i="36" s="1"/>
  <c r="N7" i="39"/>
  <c r="O7" i="39" s="1"/>
  <c r="N20" i="40"/>
  <c r="O20" i="40" s="1"/>
  <c r="E22" i="36"/>
  <c r="N15" i="33"/>
  <c r="O15" i="33"/>
  <c r="N7" i="40"/>
  <c r="O7" i="40" s="1"/>
  <c r="J23" i="37"/>
  <c r="E22" i="35"/>
  <c r="N5" i="39"/>
  <c r="O5" i="39"/>
  <c r="N18" i="43"/>
  <c r="O18" i="43" s="1"/>
  <c r="N14" i="44"/>
  <c r="O14" i="44" s="1"/>
  <c r="N7" i="44"/>
  <c r="O7" i="44" s="1"/>
  <c r="N16" i="45"/>
  <c r="O16" i="45" s="1"/>
  <c r="N10" i="46"/>
  <c r="O10" i="46" s="1"/>
  <c r="N16" i="47"/>
  <c r="O16" i="47" s="1"/>
  <c r="O5" i="48"/>
  <c r="P5" i="48" s="1"/>
  <c r="N75" i="42" l="1"/>
  <c r="O75" i="42" s="1"/>
  <c r="N22" i="47"/>
  <c r="O22" i="47" s="1"/>
  <c r="N22" i="44"/>
  <c r="O22" i="44" s="1"/>
  <c r="O20" i="48"/>
  <c r="P20" i="48" s="1"/>
  <c r="N22" i="43"/>
  <c r="O22" i="43" s="1"/>
  <c r="N23" i="37"/>
  <c r="O23" i="37" s="1"/>
  <c r="N22" i="36"/>
  <c r="O22" i="36" s="1"/>
  <c r="N21" i="33"/>
  <c r="O21" i="33" s="1"/>
  <c r="O7" i="48"/>
  <c r="P7" i="48" s="1"/>
  <c r="N5" i="47"/>
  <c r="O5" i="47" s="1"/>
  <c r="N10" i="43"/>
  <c r="O10" i="43" s="1"/>
  <c r="N7" i="34"/>
  <c r="O7" i="34" s="1"/>
  <c r="K22" i="43"/>
  <c r="K20" i="46"/>
  <c r="N20" i="46" s="1"/>
  <c r="O20" i="46" s="1"/>
  <c r="N10" i="37"/>
  <c r="O10" i="37" s="1"/>
  <c r="I22" i="45"/>
  <c r="N22" i="45" s="1"/>
  <c r="O22" i="45" s="1"/>
  <c r="E22" i="47"/>
  <c r="N5" i="38"/>
  <c r="O5" i="38" s="1"/>
  <c r="M22" i="47"/>
  <c r="N5" i="45"/>
  <c r="O5" i="45" s="1"/>
  <c r="J22" i="35"/>
  <c r="G22" i="35"/>
  <c r="N22" i="35" s="1"/>
  <c r="O22" i="35" s="1"/>
  <c r="D22" i="38"/>
  <c r="N22" i="38" s="1"/>
  <c r="O22" i="38" s="1"/>
  <c r="K22" i="39"/>
  <c r="N22" i="39" s="1"/>
  <c r="O22" i="39" s="1"/>
  <c r="N5" i="33"/>
  <c r="O5" i="33" s="1"/>
  <c r="N5" i="42"/>
  <c r="O5" i="42" s="1"/>
  <c r="E21" i="34"/>
  <c r="N21" i="34" s="1"/>
  <c r="O21" i="34" s="1"/>
  <c r="D22" i="40"/>
  <c r="N22" i="40" s="1"/>
  <c r="O22" i="40" s="1"/>
  <c r="N5" i="44"/>
  <c r="O5" i="44" s="1"/>
  <c r="N10" i="34"/>
  <c r="O10" i="34" s="1"/>
  <c r="K14" i="49" l="1"/>
  <c r="F14" i="49"/>
  <c r="H14" i="49"/>
  <c r="E14" i="49"/>
  <c r="M14" i="49"/>
  <c r="J14" i="49"/>
  <c r="O15" i="49"/>
  <c r="P15" i="49" s="1"/>
  <c r="G14" i="49"/>
  <c r="N14" i="49"/>
  <c r="L14" i="49"/>
  <c r="I14" i="49"/>
  <c r="D14" i="49"/>
  <c r="O14" i="49" l="1"/>
  <c r="P14" i="49" s="1"/>
  <c r="O20" i="49"/>
  <c r="P20" i="49" s="1"/>
</calcChain>
</file>

<file path=xl/sharedStrings.xml><?xml version="1.0" encoding="utf-8"?>
<sst xmlns="http://schemas.openxmlformats.org/spreadsheetml/2006/main" count="656" uniqueCount="131">
  <si>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</si>
  <si>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</si>
  <si>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</si>
  <si>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</si>
  <si>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</si>
  <si>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</si>
  <si>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</si>
  <si>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</si>
  <si>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</si>
  <si>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</si>
  <si>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</si>
  <si>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</si>
  <si>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</si>
  <si>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</si>
  <si>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</si>
  <si>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</si>
  <si>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</si>
  <si>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</si>
  <si>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</si>
  <si>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</si>
  <si>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</si>
  <si>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</si>
  <si>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</si>
  <si>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</si>
  <si>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</si>
  <si>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</si>
  <si>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</si>
  <si>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</si>
  <si>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</si>
  <si>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</si>
  <si>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</si>
  <si>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</si>
  <si>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</si>
  <si>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</si>
  <si>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</si>
  <si>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Cottondale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</si>
  <si>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</si>
  <si>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</si>
  <si>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</si>
  <si>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</si>
  <si>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Water-Sewer Combination Services</t>
  </si>
  <si>
    <t>2011 Municipal Population:</t>
  </si>
  <si>
    <t>Local Fiscal Year Ended September 30, 2012</t>
  </si>
  <si>
    <t>Human Services</t>
  </si>
  <si>
    <t>Health Services</t>
  </si>
  <si>
    <t>2012 Municipal Population:</t>
  </si>
  <si>
    <t>Local Fiscal Year Ended September 30, 2013</t>
  </si>
  <si>
    <t>Libraries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</si>
  <si>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</si>
  <si>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</si>
  <si>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</si>
  <si>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</si>
  <si>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</si>
  <si>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</si>
  <si>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</si>
  <si>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</si>
  <si>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</si>
  <si>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</si>
  <si>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</si>
  <si>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</si>
  <si>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</si>
  <si>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</si>
  <si>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Legislative</t>
  </si>
  <si>
    <t>Legal Counsel</t>
  </si>
  <si>
    <t>Comprehensive Planning</t>
  </si>
  <si>
    <t>Other General Government Services</t>
  </si>
  <si>
    <t>Gas Utility Services</t>
  </si>
  <si>
    <t>2007 Municipal Population:</t>
  </si>
  <si>
    <t>Executive</t>
  </si>
  <si>
    <t>Non-Court Information Systems</t>
  </si>
  <si>
    <t>Debt Service Payments</t>
  </si>
  <si>
    <t>Pension Benefits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</si>
  <si>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</si>
  <si>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</si>
  <si>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</si>
  <si>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</si>
  <si>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</si>
  <si>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</si>
  <si>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</si>
  <si>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</si>
  <si>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Conservation and Resource Management</t>
  </si>
  <si>
    <t>Flood Control / Stormwater Management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</si>
  <si>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</si>
  <si>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</si>
  <si>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</si>
  <si>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</si>
  <si>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</si>
  <si>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</si>
  <si>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</si>
  <si>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</si>
  <si>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</si>
  <si>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</si>
  <si>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</si>
  <si>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Hospital Services</t>
  </si>
  <si>
    <t>Mental Health Services</t>
  </si>
  <si>
    <t>Public Assistance Services</t>
  </si>
  <si>
    <t>Developmental Disabilities Services</t>
  </si>
  <si>
    <t>Other Human Services</t>
  </si>
  <si>
    <t>Cultural Services</t>
  </si>
  <si>
    <t>Special Events</t>
  </si>
  <si>
    <t>Special Recreation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</si>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</sst>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125</v>
      </c>
      <c r="N4" s="32" t="s">
        <v>5</v>
      </c>
      <c r="O4" s="32" t="s">
        <v>126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238888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238888</v>
      </c>
      <c r="P5" s="30">
        <f>(O5/P$22)</f>
        <v>280.38497652582157</v>
      </c>
      <c r="Q5" s="6"/>
    </row>
    <row r="6" spans="1:134">
      <c r="A6" s="12"/>
      <c r="B6" s="42">
        <v>513</v>
      </c>
      <c r="C6" s="19" t="s">
        <v>19</v>
      </c>
      <c r="D6" s="43">
        <v>238888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238888</v>
      </c>
      <c r="P6" s="44">
        <f>(O6/P$22)</f>
        <v>280.38497652582157</v>
      </c>
      <c r="Q6" s="9"/>
    </row>
    <row r="7" spans="1:134" ht="15.75">
      <c r="A7" s="26" t="s">
        <v>20</v>
      </c>
      <c r="B7" s="27"/>
      <c r="C7" s="28"/>
      <c r="D7" s="29">
        <f>SUM(D8:D9)</f>
        <v>296922</v>
      </c>
      <c r="E7" s="29">
        <f>SUM(E8:E9)</f>
        <v>0</v>
      </c>
      <c r="F7" s="29">
        <f>SUM(F8:F9)</f>
        <v>0</v>
      </c>
      <c r="G7" s="29">
        <f>SUM(G8:G9)</f>
        <v>0</v>
      </c>
      <c r="H7" s="29">
        <f>SUM(H8:H9)</f>
        <v>0</v>
      </c>
      <c r="I7" s="29">
        <f>SUM(I8:I9)</f>
        <v>0</v>
      </c>
      <c r="J7" s="29">
        <f>SUM(J8:J9)</f>
        <v>0</v>
      </c>
      <c r="K7" s="29">
        <f>SUM(K8:K9)</f>
        <v>0</v>
      </c>
      <c r="L7" s="29">
        <f>SUM(L8:L9)</f>
        <v>0</v>
      </c>
      <c r="M7" s="29">
        <f>SUM(M8:M9)</f>
        <v>0</v>
      </c>
      <c r="N7" s="29">
        <f>SUM(N8:N9)</f>
        <v>0</v>
      </c>
      <c r="O7" s="40">
        <f>SUM(D7:N7)</f>
        <v>296922</v>
      </c>
      <c r="P7" s="41">
        <f>(O7/P$22)</f>
        <v>348.5</v>
      </c>
      <c r="Q7" s="10"/>
    </row>
    <row r="8" spans="1:134">
      <c r="A8" s="12"/>
      <c r="B8" s="42">
        <v>521</v>
      </c>
      <c r="C8" s="19" t="s">
        <v>21</v>
      </c>
      <c r="D8" s="43">
        <v>248897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248897</v>
      </c>
      <c r="P8" s="44">
        <f>(O8/P$22)</f>
        <v>292.13262910798124</v>
      </c>
      <c r="Q8" s="9"/>
    </row>
    <row r="9" spans="1:134">
      <c r="A9" s="12"/>
      <c r="B9" s="42">
        <v>522</v>
      </c>
      <c r="C9" s="19" t="s">
        <v>22</v>
      </c>
      <c r="D9" s="43">
        <v>48025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48025</v>
      </c>
      <c r="P9" s="44">
        <f>(O9/P$22)</f>
        <v>56.367370892018776</v>
      </c>
      <c r="Q9" s="9"/>
    </row>
    <row r="10" spans="1:134" ht="15.75">
      <c r="A10" s="26" t="s">
        <v>23</v>
      </c>
      <c r="B10" s="27"/>
      <c r="C10" s="28"/>
      <c r="D10" s="29">
        <f>SUM(D11:D13)</f>
        <v>0</v>
      </c>
      <c r="E10" s="29">
        <f>SUM(E11:E13)</f>
        <v>0</v>
      </c>
      <c r="F10" s="29">
        <f>SUM(F11:F13)</f>
        <v>0</v>
      </c>
      <c r="G10" s="29">
        <f>SUM(G11:G13)</f>
        <v>128905</v>
      </c>
      <c r="H10" s="29">
        <f>SUM(H11:H13)</f>
        <v>0</v>
      </c>
      <c r="I10" s="29">
        <f>SUM(I11:I13)</f>
        <v>781261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910166</v>
      </c>
      <c r="P10" s="41">
        <f>(O10/P$22)</f>
        <v>1068.2699530516431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128905</v>
      </c>
      <c r="H11" s="43">
        <v>0</v>
      </c>
      <c r="I11" s="43">
        <v>245077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7" si="2">SUM(D11:N11)</f>
        <v>373982</v>
      </c>
      <c r="P11" s="44">
        <f>(O11/P$22)</f>
        <v>438.94600938967136</v>
      </c>
      <c r="Q11" s="9"/>
    </row>
    <row r="12" spans="1:134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157821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157821</v>
      </c>
      <c r="P12" s="44">
        <f>(O12/P$22)</f>
        <v>185.23591549295776</v>
      </c>
      <c r="Q12" s="9"/>
    </row>
    <row r="13" spans="1:134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378363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378363</v>
      </c>
      <c r="P13" s="44">
        <f>(O13/P$22)</f>
        <v>444.08802816901408</v>
      </c>
      <c r="Q13" s="9"/>
    </row>
    <row r="14" spans="1:134" ht="15.75">
      <c r="A14" s="26" t="s">
        <v>28</v>
      </c>
      <c r="B14" s="27"/>
      <c r="C14" s="28"/>
      <c r="D14" s="29">
        <f>SUM(D15:D15)</f>
        <v>33300</v>
      </c>
      <c r="E14" s="29">
        <f>SUM(E15:E15)</f>
        <v>57822</v>
      </c>
      <c r="F14" s="29">
        <f>SUM(F15:F15)</f>
        <v>0</v>
      </c>
      <c r="G14" s="29">
        <f>SUM(G15:G15)</f>
        <v>121407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212529</v>
      </c>
      <c r="P14" s="41">
        <f>(O14/P$22)</f>
        <v>249.44718309859155</v>
      </c>
      <c r="Q14" s="10"/>
    </row>
    <row r="15" spans="1:134">
      <c r="A15" s="12"/>
      <c r="B15" s="42">
        <v>541</v>
      </c>
      <c r="C15" s="19" t="s">
        <v>29</v>
      </c>
      <c r="D15" s="43">
        <v>33300</v>
      </c>
      <c r="E15" s="43">
        <v>57822</v>
      </c>
      <c r="F15" s="43">
        <v>0</v>
      </c>
      <c r="G15" s="43">
        <v>121407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212529</v>
      </c>
      <c r="P15" s="44">
        <f>(O15/P$22)</f>
        <v>249.44718309859155</v>
      </c>
      <c r="Q15" s="9"/>
    </row>
    <row r="16" spans="1:134" ht="15.75">
      <c r="A16" s="26" t="s">
        <v>30</v>
      </c>
      <c r="B16" s="27"/>
      <c r="C16" s="28"/>
      <c r="D16" s="29">
        <f>SUM(D17:D17)</f>
        <v>29822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29822</v>
      </c>
      <c r="P16" s="41">
        <f>(O16/P$22)</f>
        <v>35.002347417840376</v>
      </c>
      <c r="Q16" s="9"/>
    </row>
    <row r="17" spans="1:120">
      <c r="A17" s="12"/>
      <c r="B17" s="42">
        <v>572</v>
      </c>
      <c r="C17" s="19" t="s">
        <v>31</v>
      </c>
      <c r="D17" s="43">
        <v>29822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29822</v>
      </c>
      <c r="P17" s="44">
        <f>(O17/P$22)</f>
        <v>35.002347417840376</v>
      </c>
      <c r="Q17" s="9"/>
    </row>
    <row r="18" spans="1:120" ht="15.75">
      <c r="A18" s="26" t="s">
        <v>33</v>
      </c>
      <c r="B18" s="27"/>
      <c r="C18" s="28"/>
      <c r="D18" s="29">
        <f>SUM(D19:D19)</f>
        <v>16786</v>
      </c>
      <c r="E18" s="29">
        <f>SUM(E19:E19)</f>
        <v>1373</v>
      </c>
      <c r="F18" s="29">
        <f>SUM(F19:F19)</f>
        <v>0</v>
      </c>
      <c r="G18" s="29">
        <f>SUM(G19:G19)</f>
        <v>194426</v>
      </c>
      <c r="H18" s="29">
        <f>SUM(H19:H19)</f>
        <v>0</v>
      </c>
      <c r="I18" s="29">
        <f>SUM(I19:I19)</f>
        <v>9512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222097</v>
      </c>
      <c r="P18" s="41">
        <f>(O18/P$22)</f>
        <v>260.67723004694835</v>
      </c>
      <c r="Q18" s="9"/>
    </row>
    <row r="19" spans="1:120" ht="15.75" thickBot="1">
      <c r="A19" s="12"/>
      <c r="B19" s="42">
        <v>581</v>
      </c>
      <c r="C19" s="19" t="s">
        <v>127</v>
      </c>
      <c r="D19" s="43">
        <v>16786</v>
      </c>
      <c r="E19" s="43">
        <v>1373</v>
      </c>
      <c r="F19" s="43">
        <v>0</v>
      </c>
      <c r="G19" s="43">
        <v>194426</v>
      </c>
      <c r="H19" s="43">
        <v>0</v>
      </c>
      <c r="I19" s="43">
        <v>9512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222097</v>
      </c>
      <c r="P19" s="44">
        <f>(O19/P$22)</f>
        <v>260.67723004694835</v>
      </c>
      <c r="Q19" s="9"/>
    </row>
    <row r="20" spans="1:120" ht="16.5" thickBot="1">
      <c r="A20" s="13" t="s">
        <v>10</v>
      </c>
      <c r="B20" s="21"/>
      <c r="C20" s="20"/>
      <c r="D20" s="14">
        <f>SUM(D5,D7,D10,D14,D16,D18)</f>
        <v>615718</v>
      </c>
      <c r="E20" s="14">
        <f t="shared" ref="E20:N20" si="3">SUM(E5,E7,E10,E14,E16,E18)</f>
        <v>59195</v>
      </c>
      <c r="F20" s="14">
        <f t="shared" si="3"/>
        <v>0</v>
      </c>
      <c r="G20" s="14">
        <f t="shared" si="3"/>
        <v>444738</v>
      </c>
      <c r="H20" s="14">
        <f t="shared" si="3"/>
        <v>0</v>
      </c>
      <c r="I20" s="14">
        <f t="shared" si="3"/>
        <v>790773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1910424</v>
      </c>
      <c r="P20" s="35">
        <f>(O20/P$22)</f>
        <v>2242.2816901408451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130</v>
      </c>
      <c r="N22" s="93"/>
      <c r="O22" s="93"/>
      <c r="P22" s="39">
        <v>852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119129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119129</v>
      </c>
      <c r="O5" s="30">
        <f t="shared" ref="O5:O23" si="2">(N5/O$25)</f>
        <v>130.76728869374313</v>
      </c>
      <c r="P5" s="6"/>
    </row>
    <row r="6" spans="1:133">
      <c r="A6" s="12"/>
      <c r="B6" s="42">
        <v>513</v>
      </c>
      <c r="C6" s="19" t="s">
        <v>19</v>
      </c>
      <c r="D6" s="43">
        <v>119129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119129</v>
      </c>
      <c r="O6" s="44">
        <f t="shared" si="2"/>
        <v>130.76728869374313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228902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228902</v>
      </c>
      <c r="O7" s="41">
        <f t="shared" si="2"/>
        <v>251.26454445664106</v>
      </c>
      <c r="P7" s="10"/>
    </row>
    <row r="8" spans="1:133">
      <c r="A8" s="12"/>
      <c r="B8" s="42">
        <v>521</v>
      </c>
      <c r="C8" s="19" t="s">
        <v>21</v>
      </c>
      <c r="D8" s="43">
        <v>208809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208809</v>
      </c>
      <c r="O8" s="44">
        <f t="shared" si="2"/>
        <v>229.20856201975852</v>
      </c>
      <c r="P8" s="9"/>
    </row>
    <row r="9" spans="1:133">
      <c r="A9" s="12"/>
      <c r="B9" s="42">
        <v>522</v>
      </c>
      <c r="C9" s="19" t="s">
        <v>22</v>
      </c>
      <c r="D9" s="43">
        <v>20093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20093</v>
      </c>
      <c r="O9" s="44">
        <f t="shared" si="2"/>
        <v>22.055982436882548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612247</v>
      </c>
      <c r="H10" s="29">
        <f t="shared" si="4"/>
        <v>0</v>
      </c>
      <c r="I10" s="29">
        <f t="shared" si="4"/>
        <v>529292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1141539</v>
      </c>
      <c r="O10" s="41">
        <f t="shared" si="2"/>
        <v>1253.0614709110866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349973</v>
      </c>
      <c r="H11" s="43">
        <v>0</v>
      </c>
      <c r="I11" s="43">
        <v>183234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533207</v>
      </c>
      <c r="O11" s="44">
        <f t="shared" si="2"/>
        <v>585.29857299670687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69765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69765</v>
      </c>
      <c r="O12" s="44">
        <f t="shared" si="2"/>
        <v>76.58068057080132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262274</v>
      </c>
      <c r="H13" s="43">
        <v>0</v>
      </c>
      <c r="I13" s="43">
        <v>276293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538567</v>
      </c>
      <c r="O13" s="44">
        <f t="shared" si="2"/>
        <v>591.18221734357849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101249</v>
      </c>
      <c r="E14" s="29">
        <f t="shared" si="5"/>
        <v>37084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138333</v>
      </c>
      <c r="O14" s="41">
        <f t="shared" si="2"/>
        <v>151.84742041712403</v>
      </c>
      <c r="P14" s="10"/>
    </row>
    <row r="15" spans="1:133">
      <c r="A15" s="12"/>
      <c r="B15" s="42">
        <v>541</v>
      </c>
      <c r="C15" s="19" t="s">
        <v>29</v>
      </c>
      <c r="D15" s="43">
        <v>101249</v>
      </c>
      <c r="E15" s="43">
        <v>37084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138333</v>
      </c>
      <c r="O15" s="44">
        <f t="shared" si="2"/>
        <v>151.84742041712403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14322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14322</v>
      </c>
      <c r="O16" s="41">
        <f t="shared" si="2"/>
        <v>15.721185510428102</v>
      </c>
      <c r="P16" s="10"/>
    </row>
    <row r="17" spans="1:119">
      <c r="A17" s="12"/>
      <c r="B17" s="42">
        <v>562</v>
      </c>
      <c r="C17" s="19" t="s">
        <v>44</v>
      </c>
      <c r="D17" s="43">
        <v>14322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14322</v>
      </c>
      <c r="O17" s="44">
        <f t="shared" si="2"/>
        <v>15.721185510428102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SUM(D19:D20)</f>
        <v>46018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46018</v>
      </c>
      <c r="O18" s="41">
        <f t="shared" si="2"/>
        <v>50.513721185510427</v>
      </c>
      <c r="P18" s="9"/>
    </row>
    <row r="19" spans="1:119">
      <c r="A19" s="12"/>
      <c r="B19" s="42">
        <v>571</v>
      </c>
      <c r="C19" s="19" t="s">
        <v>47</v>
      </c>
      <c r="D19" s="43">
        <v>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</v>
      </c>
      <c r="O19" s="44">
        <f t="shared" si="2"/>
        <v>5.0493962678375415E-2</v>
      </c>
      <c r="P19" s="9"/>
    </row>
    <row r="20" spans="1:119">
      <c r="A20" s="12"/>
      <c r="B20" s="42">
        <v>572</v>
      </c>
      <c r="C20" s="19" t="s">
        <v>31</v>
      </c>
      <c r="D20" s="43">
        <v>45972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45972</v>
      </c>
      <c r="O20" s="44">
        <f t="shared" si="2"/>
        <v>50.463227222832053</v>
      </c>
      <c r="P20" s="9"/>
    </row>
    <row r="21" spans="1:119" ht="15.75">
      <c r="A21" s="26" t="s">
        <v>33</v>
      </c>
      <c r="B21" s="27"/>
      <c r="C21" s="28"/>
      <c r="D21" s="29">
        <f t="shared" ref="D21:M21" si="8">SUM(D22:D22)</f>
        <v>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50723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50723</v>
      </c>
      <c r="O21" s="41">
        <f t="shared" si="2"/>
        <v>55.678375411635564</v>
      </c>
      <c r="P21" s="9"/>
    </row>
    <row r="22" spans="1:119" ht="15.75" thickBot="1">
      <c r="A22" s="12"/>
      <c r="B22" s="42">
        <v>581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50723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50723</v>
      </c>
      <c r="O22" s="44">
        <f t="shared" si="2"/>
        <v>55.678375411635564</v>
      </c>
      <c r="P22" s="9"/>
    </row>
    <row r="23" spans="1:119" ht="16.5" thickBot="1">
      <c r="A23" s="13" t="s">
        <v>10</v>
      </c>
      <c r="B23" s="21"/>
      <c r="C23" s="20"/>
      <c r="D23" s="14">
        <f>SUM(D5,D7,D10,D14,D16,D18,D21)</f>
        <v>509620</v>
      </c>
      <c r="E23" s="14">
        <f t="shared" ref="E23:M23" si="9">SUM(E5,E7,E10,E14,E16,E18,E21)</f>
        <v>37084</v>
      </c>
      <c r="F23" s="14">
        <f t="shared" si="9"/>
        <v>0</v>
      </c>
      <c r="G23" s="14">
        <f t="shared" si="9"/>
        <v>612247</v>
      </c>
      <c r="H23" s="14">
        <f t="shared" si="9"/>
        <v>0</v>
      </c>
      <c r="I23" s="14">
        <f t="shared" si="9"/>
        <v>580015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1738966</v>
      </c>
      <c r="O23" s="35">
        <f t="shared" si="2"/>
        <v>1908.8540065861691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48</v>
      </c>
      <c r="M25" s="93"/>
      <c r="N25" s="93"/>
      <c r="O25" s="39">
        <v>911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131237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131237</v>
      </c>
      <c r="O5" s="30">
        <f t="shared" ref="O5:O22" si="2">(N5/O$24)</f>
        <v>144.37513751375138</v>
      </c>
      <c r="P5" s="6"/>
    </row>
    <row r="6" spans="1:133">
      <c r="A6" s="12"/>
      <c r="B6" s="42">
        <v>513</v>
      </c>
      <c r="C6" s="19" t="s">
        <v>19</v>
      </c>
      <c r="D6" s="43">
        <v>131237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131237</v>
      </c>
      <c r="O6" s="44">
        <f t="shared" si="2"/>
        <v>144.37513751375138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242644</v>
      </c>
      <c r="E7" s="29">
        <f t="shared" si="3"/>
        <v>2086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244730</v>
      </c>
      <c r="O7" s="41">
        <f t="shared" si="2"/>
        <v>269.22992299229924</v>
      </c>
      <c r="P7" s="10"/>
    </row>
    <row r="8" spans="1:133">
      <c r="A8" s="12"/>
      <c r="B8" s="42">
        <v>521</v>
      </c>
      <c r="C8" s="19" t="s">
        <v>21</v>
      </c>
      <c r="D8" s="43">
        <v>229420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229420</v>
      </c>
      <c r="O8" s="44">
        <f t="shared" si="2"/>
        <v>252.3872387238724</v>
      </c>
      <c r="P8" s="9"/>
    </row>
    <row r="9" spans="1:133">
      <c r="A9" s="12"/>
      <c r="B9" s="42">
        <v>522</v>
      </c>
      <c r="C9" s="19" t="s">
        <v>22</v>
      </c>
      <c r="D9" s="43">
        <v>13224</v>
      </c>
      <c r="E9" s="43">
        <v>2086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15310</v>
      </c>
      <c r="O9" s="44">
        <f t="shared" si="2"/>
        <v>16.842684268426844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638826</v>
      </c>
      <c r="H10" s="29">
        <f t="shared" si="4"/>
        <v>0</v>
      </c>
      <c r="I10" s="29">
        <f t="shared" si="4"/>
        <v>507610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1146436</v>
      </c>
      <c r="O10" s="41">
        <f t="shared" si="2"/>
        <v>1261.2057205720573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219224</v>
      </c>
      <c r="H11" s="43">
        <v>0</v>
      </c>
      <c r="I11" s="43">
        <v>154171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373395</v>
      </c>
      <c r="O11" s="44">
        <f t="shared" si="2"/>
        <v>410.77557755775575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69382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69382</v>
      </c>
      <c r="O12" s="44">
        <f t="shared" si="2"/>
        <v>76.327832783278325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419602</v>
      </c>
      <c r="H13" s="43">
        <v>0</v>
      </c>
      <c r="I13" s="43">
        <v>284057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703659</v>
      </c>
      <c r="O13" s="44">
        <f t="shared" si="2"/>
        <v>774.10231023102313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131022</v>
      </c>
      <c r="E14" s="29">
        <f t="shared" si="5"/>
        <v>23396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154418</v>
      </c>
      <c r="O14" s="41">
        <f t="shared" si="2"/>
        <v>169.87678767876787</v>
      </c>
      <c r="P14" s="10"/>
    </row>
    <row r="15" spans="1:133">
      <c r="A15" s="12"/>
      <c r="B15" s="42">
        <v>541</v>
      </c>
      <c r="C15" s="19" t="s">
        <v>29</v>
      </c>
      <c r="D15" s="43">
        <v>131022</v>
      </c>
      <c r="E15" s="43">
        <v>23396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154418</v>
      </c>
      <c r="O15" s="44">
        <f t="shared" si="2"/>
        <v>169.87678767876787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13546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13546</v>
      </c>
      <c r="O16" s="41">
        <f t="shared" si="2"/>
        <v>14.902090209020901</v>
      </c>
      <c r="P16" s="10"/>
    </row>
    <row r="17" spans="1:119">
      <c r="A17" s="12"/>
      <c r="B17" s="42">
        <v>562</v>
      </c>
      <c r="C17" s="19" t="s">
        <v>44</v>
      </c>
      <c r="D17" s="43">
        <v>13546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13546</v>
      </c>
      <c r="O17" s="44">
        <f t="shared" si="2"/>
        <v>14.902090209020901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SUM(D19:D19)</f>
        <v>37978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37978</v>
      </c>
      <c r="O18" s="41">
        <f t="shared" si="2"/>
        <v>41.779977997799783</v>
      </c>
      <c r="P18" s="9"/>
    </row>
    <row r="19" spans="1:119">
      <c r="A19" s="12"/>
      <c r="B19" s="42">
        <v>572</v>
      </c>
      <c r="C19" s="19" t="s">
        <v>31</v>
      </c>
      <c r="D19" s="43">
        <v>37978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37978</v>
      </c>
      <c r="O19" s="44">
        <f t="shared" si="2"/>
        <v>41.779977997799783</v>
      </c>
      <c r="P19" s="9"/>
    </row>
    <row r="20" spans="1:119" ht="15.75">
      <c r="A20" s="26" t="s">
        <v>33</v>
      </c>
      <c r="B20" s="27"/>
      <c r="C20" s="28"/>
      <c r="D20" s="29">
        <f t="shared" ref="D20:M20" si="8">SUM(D21:D21)</f>
        <v>0</v>
      </c>
      <c r="E20" s="29">
        <f t="shared" si="8"/>
        <v>4399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24728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29127</v>
      </c>
      <c r="O20" s="41">
        <f t="shared" si="2"/>
        <v>32.042904290429043</v>
      </c>
      <c r="P20" s="9"/>
    </row>
    <row r="21" spans="1:119" ht="15.75" thickBot="1">
      <c r="A21" s="12"/>
      <c r="B21" s="42">
        <v>581</v>
      </c>
      <c r="C21" s="19" t="s">
        <v>32</v>
      </c>
      <c r="D21" s="43">
        <v>0</v>
      </c>
      <c r="E21" s="43">
        <v>4399</v>
      </c>
      <c r="F21" s="43">
        <v>0</v>
      </c>
      <c r="G21" s="43">
        <v>0</v>
      </c>
      <c r="H21" s="43">
        <v>0</v>
      </c>
      <c r="I21" s="43">
        <v>24728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29127</v>
      </c>
      <c r="O21" s="44">
        <f t="shared" si="2"/>
        <v>32.042904290429043</v>
      </c>
      <c r="P21" s="9"/>
    </row>
    <row r="22" spans="1:119" ht="16.5" thickBot="1">
      <c r="A22" s="13" t="s">
        <v>10</v>
      </c>
      <c r="B22" s="21"/>
      <c r="C22" s="20"/>
      <c r="D22" s="14">
        <f>SUM(D5,D7,D10,D14,D16,D18,D20)</f>
        <v>556427</v>
      </c>
      <c r="E22" s="14">
        <f t="shared" ref="E22:M22" si="9">SUM(E5,E7,E10,E14,E16,E18,E20)</f>
        <v>29881</v>
      </c>
      <c r="F22" s="14">
        <f t="shared" si="9"/>
        <v>0</v>
      </c>
      <c r="G22" s="14">
        <f t="shared" si="9"/>
        <v>638826</v>
      </c>
      <c r="H22" s="14">
        <f t="shared" si="9"/>
        <v>0</v>
      </c>
      <c r="I22" s="14">
        <f t="shared" si="9"/>
        <v>532338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1757472</v>
      </c>
      <c r="O22" s="35">
        <f t="shared" si="2"/>
        <v>1933.4125412541255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45</v>
      </c>
      <c r="M24" s="93"/>
      <c r="N24" s="93"/>
      <c r="O24" s="39">
        <v>909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154270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154270</v>
      </c>
      <c r="O5" s="30">
        <f t="shared" ref="O5:O22" si="2">(N5/O$24)</f>
        <v>165.70354457572503</v>
      </c>
      <c r="P5" s="6"/>
    </row>
    <row r="6" spans="1:133">
      <c r="A6" s="12"/>
      <c r="B6" s="42">
        <v>513</v>
      </c>
      <c r="C6" s="19" t="s">
        <v>19</v>
      </c>
      <c r="D6" s="43">
        <v>154270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154270</v>
      </c>
      <c r="O6" s="44">
        <f t="shared" si="2"/>
        <v>165.70354457572503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222920</v>
      </c>
      <c r="E7" s="29">
        <f t="shared" si="3"/>
        <v>1853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224773</v>
      </c>
      <c r="O7" s="41">
        <f t="shared" si="2"/>
        <v>241.43179377013965</v>
      </c>
      <c r="P7" s="10"/>
    </row>
    <row r="8" spans="1:133">
      <c r="A8" s="12"/>
      <c r="B8" s="42">
        <v>521</v>
      </c>
      <c r="C8" s="19" t="s">
        <v>21</v>
      </c>
      <c r="D8" s="43">
        <v>199219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199219</v>
      </c>
      <c r="O8" s="44">
        <f t="shared" si="2"/>
        <v>213.98388829215898</v>
      </c>
      <c r="P8" s="9"/>
    </row>
    <row r="9" spans="1:133">
      <c r="A9" s="12"/>
      <c r="B9" s="42">
        <v>522</v>
      </c>
      <c r="C9" s="19" t="s">
        <v>22</v>
      </c>
      <c r="D9" s="43">
        <v>23701</v>
      </c>
      <c r="E9" s="43">
        <v>1853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25554</v>
      </c>
      <c r="O9" s="44">
        <f t="shared" si="2"/>
        <v>27.447905477980665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SUM(D11:D15)</f>
        <v>2603</v>
      </c>
      <c r="E10" s="29">
        <f t="shared" si="4"/>
        <v>0</v>
      </c>
      <c r="F10" s="29">
        <f t="shared" si="4"/>
        <v>0</v>
      </c>
      <c r="G10" s="29">
        <f t="shared" si="4"/>
        <v>579949</v>
      </c>
      <c r="H10" s="29">
        <f t="shared" si="4"/>
        <v>0</v>
      </c>
      <c r="I10" s="29">
        <f t="shared" si="4"/>
        <v>470672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1053224</v>
      </c>
      <c r="O10" s="41">
        <f t="shared" si="2"/>
        <v>1131.2824919441462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8400</v>
      </c>
      <c r="H11" s="43">
        <v>0</v>
      </c>
      <c r="I11" s="43">
        <v>146593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154993</v>
      </c>
      <c r="O11" s="44">
        <f t="shared" si="2"/>
        <v>166.48012889366274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58428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58428</v>
      </c>
      <c r="O12" s="44">
        <f t="shared" si="2"/>
        <v>62.758324382384529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571549</v>
      </c>
      <c r="H13" s="43">
        <v>0</v>
      </c>
      <c r="I13" s="43">
        <v>221048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792597</v>
      </c>
      <c r="O13" s="44">
        <f t="shared" si="2"/>
        <v>851.33941997851775</v>
      </c>
      <c r="P13" s="9"/>
    </row>
    <row r="14" spans="1:133">
      <c r="A14" s="12"/>
      <c r="B14" s="42">
        <v>536</v>
      </c>
      <c r="C14" s="19" t="s">
        <v>40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44603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44603</v>
      </c>
      <c r="O14" s="44">
        <f t="shared" si="2"/>
        <v>47.908700322234154</v>
      </c>
      <c r="P14" s="9"/>
    </row>
    <row r="15" spans="1:133">
      <c r="A15" s="12"/>
      <c r="B15" s="42">
        <v>539</v>
      </c>
      <c r="C15" s="19" t="s">
        <v>27</v>
      </c>
      <c r="D15" s="43">
        <v>2603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2603</v>
      </c>
      <c r="O15" s="44">
        <f t="shared" si="2"/>
        <v>2.795918367346939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119643</v>
      </c>
      <c r="E16" s="29">
        <f t="shared" si="5"/>
        <v>2762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122405</v>
      </c>
      <c r="O16" s="41">
        <f t="shared" si="2"/>
        <v>131.47690655209453</v>
      </c>
      <c r="P16" s="10"/>
    </row>
    <row r="17" spans="1:119">
      <c r="A17" s="12"/>
      <c r="B17" s="42">
        <v>541</v>
      </c>
      <c r="C17" s="19" t="s">
        <v>29</v>
      </c>
      <c r="D17" s="43">
        <v>119643</v>
      </c>
      <c r="E17" s="43">
        <v>2762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122405</v>
      </c>
      <c r="O17" s="44">
        <f t="shared" si="2"/>
        <v>131.47690655209453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23617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23617</v>
      </c>
      <c r="O18" s="41">
        <f t="shared" si="2"/>
        <v>25.367346938775512</v>
      </c>
      <c r="P18" s="9"/>
    </row>
    <row r="19" spans="1:119">
      <c r="A19" s="12"/>
      <c r="B19" s="42">
        <v>572</v>
      </c>
      <c r="C19" s="19" t="s">
        <v>31</v>
      </c>
      <c r="D19" s="43">
        <v>23617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23617</v>
      </c>
      <c r="O19" s="44">
        <f t="shared" si="2"/>
        <v>25.367346938775512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0</v>
      </c>
      <c r="E20" s="29">
        <f t="shared" si="7"/>
        <v>13200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13200</v>
      </c>
      <c r="O20" s="41">
        <f t="shared" si="2"/>
        <v>14.178302900107411</v>
      </c>
      <c r="P20" s="9"/>
    </row>
    <row r="21" spans="1:119" ht="15.75" thickBot="1">
      <c r="A21" s="12"/>
      <c r="B21" s="42">
        <v>581</v>
      </c>
      <c r="C21" s="19" t="s">
        <v>32</v>
      </c>
      <c r="D21" s="43">
        <v>0</v>
      </c>
      <c r="E21" s="43">
        <v>13200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13200</v>
      </c>
      <c r="O21" s="44">
        <f t="shared" si="2"/>
        <v>14.178302900107411</v>
      </c>
      <c r="P21" s="9"/>
    </row>
    <row r="22" spans="1:119" ht="16.5" thickBot="1">
      <c r="A22" s="13" t="s">
        <v>10</v>
      </c>
      <c r="B22" s="21"/>
      <c r="C22" s="20"/>
      <c r="D22" s="14">
        <f>SUM(D5,D7,D10,D16,D18,D20)</f>
        <v>523053</v>
      </c>
      <c r="E22" s="14">
        <f t="shared" ref="E22:M22" si="8">SUM(E5,E7,E10,E16,E18,E20)</f>
        <v>17815</v>
      </c>
      <c r="F22" s="14">
        <f t="shared" si="8"/>
        <v>0</v>
      </c>
      <c r="G22" s="14">
        <f t="shared" si="8"/>
        <v>579949</v>
      </c>
      <c r="H22" s="14">
        <f t="shared" si="8"/>
        <v>0</v>
      </c>
      <c r="I22" s="14">
        <f t="shared" si="8"/>
        <v>470672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1591489</v>
      </c>
      <c r="O22" s="35">
        <f t="shared" si="2"/>
        <v>1709.4403866809882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41</v>
      </c>
      <c r="M24" s="93"/>
      <c r="N24" s="93"/>
      <c r="O24" s="39">
        <v>931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159003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159003</v>
      </c>
      <c r="O5" s="30">
        <f t="shared" ref="O5:O21" si="2">(N5/O$23)</f>
        <v>170.42122186495178</v>
      </c>
      <c r="P5" s="6"/>
    </row>
    <row r="6" spans="1:133">
      <c r="A6" s="12"/>
      <c r="B6" s="42">
        <v>513</v>
      </c>
      <c r="C6" s="19" t="s">
        <v>19</v>
      </c>
      <c r="D6" s="43">
        <v>159003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159003</v>
      </c>
      <c r="O6" s="44">
        <f t="shared" si="2"/>
        <v>170.42122186495178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223573</v>
      </c>
      <c r="E7" s="29">
        <f t="shared" si="3"/>
        <v>34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223607</v>
      </c>
      <c r="O7" s="41">
        <f t="shared" si="2"/>
        <v>239.66452304394426</v>
      </c>
      <c r="P7" s="10"/>
    </row>
    <row r="8" spans="1:133">
      <c r="A8" s="12"/>
      <c r="B8" s="42">
        <v>521</v>
      </c>
      <c r="C8" s="19" t="s">
        <v>21</v>
      </c>
      <c r="D8" s="43">
        <v>205109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205109</v>
      </c>
      <c r="O8" s="44">
        <f t="shared" si="2"/>
        <v>219.83815648445872</v>
      </c>
      <c r="P8" s="9"/>
    </row>
    <row r="9" spans="1:133">
      <c r="A9" s="12"/>
      <c r="B9" s="42">
        <v>522</v>
      </c>
      <c r="C9" s="19" t="s">
        <v>22</v>
      </c>
      <c r="D9" s="43">
        <v>18464</v>
      </c>
      <c r="E9" s="43">
        <v>34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18498</v>
      </c>
      <c r="O9" s="44">
        <f t="shared" si="2"/>
        <v>19.826366559485532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SUM(D11:D14)</f>
        <v>1262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433215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434477</v>
      </c>
      <c r="O10" s="41">
        <f t="shared" si="2"/>
        <v>465.67738478027866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145130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145130</v>
      </c>
      <c r="O11" s="44">
        <f t="shared" si="2"/>
        <v>155.55198285101821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58467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58467</v>
      </c>
      <c r="O12" s="44">
        <f t="shared" si="2"/>
        <v>62.665594855305464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229618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229618</v>
      </c>
      <c r="O13" s="44">
        <f t="shared" si="2"/>
        <v>246.10718113612003</v>
      </c>
      <c r="P13" s="9"/>
    </row>
    <row r="14" spans="1:133">
      <c r="A14" s="12"/>
      <c r="B14" s="42">
        <v>539</v>
      </c>
      <c r="C14" s="19" t="s">
        <v>27</v>
      </c>
      <c r="D14" s="43">
        <v>1262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1262</v>
      </c>
      <c r="O14" s="44">
        <f t="shared" si="2"/>
        <v>1.352625937834941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180450</v>
      </c>
      <c r="E15" s="29">
        <f t="shared" si="5"/>
        <v>46585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227035</v>
      </c>
      <c r="O15" s="41">
        <f t="shared" si="2"/>
        <v>243.33869239013933</v>
      </c>
      <c r="P15" s="10"/>
    </row>
    <row r="16" spans="1:133">
      <c r="A16" s="12"/>
      <c r="B16" s="42">
        <v>541</v>
      </c>
      <c r="C16" s="19" t="s">
        <v>29</v>
      </c>
      <c r="D16" s="43">
        <v>180450</v>
      </c>
      <c r="E16" s="43">
        <v>46585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227035</v>
      </c>
      <c r="O16" s="44">
        <f t="shared" si="2"/>
        <v>243.33869239013933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20902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20902</v>
      </c>
      <c r="O17" s="41">
        <f t="shared" si="2"/>
        <v>22.40300107181136</v>
      </c>
      <c r="P17" s="9"/>
    </row>
    <row r="18" spans="1:119">
      <c r="A18" s="12"/>
      <c r="B18" s="42">
        <v>572</v>
      </c>
      <c r="C18" s="19" t="s">
        <v>31</v>
      </c>
      <c r="D18" s="43">
        <v>20902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20902</v>
      </c>
      <c r="O18" s="44">
        <f t="shared" si="2"/>
        <v>22.40300107181136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0</v>
      </c>
      <c r="E19" s="29">
        <f t="shared" si="7"/>
        <v>149278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149278</v>
      </c>
      <c r="O19" s="41">
        <f t="shared" si="2"/>
        <v>159.9978563772776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0</v>
      </c>
      <c r="E20" s="43">
        <v>149278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149278</v>
      </c>
      <c r="O20" s="44">
        <f t="shared" si="2"/>
        <v>159.9978563772776</v>
      </c>
      <c r="P20" s="9"/>
    </row>
    <row r="21" spans="1:119" ht="16.5" thickBot="1">
      <c r="A21" s="13" t="s">
        <v>10</v>
      </c>
      <c r="B21" s="21"/>
      <c r="C21" s="20"/>
      <c r="D21" s="14">
        <f>SUM(D5,D7,D10,D15,D17,D19)</f>
        <v>585190</v>
      </c>
      <c r="E21" s="14">
        <f t="shared" ref="E21:M21" si="8">SUM(E5,E7,E10,E15,E17,E19)</f>
        <v>195897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433215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1214302</v>
      </c>
      <c r="O21" s="35">
        <f t="shared" si="2"/>
        <v>1301.502679528403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37</v>
      </c>
      <c r="M23" s="93"/>
      <c r="N23" s="93"/>
      <c r="O23" s="39">
        <v>933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220056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220056</v>
      </c>
      <c r="O5" s="30">
        <f t="shared" ref="O5:O21" si="2">(N5/O$23)</f>
        <v>241.55433589462129</v>
      </c>
      <c r="P5" s="6"/>
    </row>
    <row r="6" spans="1:133">
      <c r="A6" s="12"/>
      <c r="B6" s="42">
        <v>513</v>
      </c>
      <c r="C6" s="19" t="s">
        <v>19</v>
      </c>
      <c r="D6" s="43">
        <v>220056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220056</v>
      </c>
      <c r="O6" s="44">
        <f t="shared" si="2"/>
        <v>241.55433589462129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240224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240224</v>
      </c>
      <c r="O7" s="41">
        <f t="shared" si="2"/>
        <v>263.69264544456644</v>
      </c>
      <c r="P7" s="10"/>
    </row>
    <row r="8" spans="1:133">
      <c r="A8" s="12"/>
      <c r="B8" s="42">
        <v>521</v>
      </c>
      <c r="C8" s="19" t="s">
        <v>21</v>
      </c>
      <c r="D8" s="43">
        <v>218906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218906</v>
      </c>
      <c r="O8" s="44">
        <f t="shared" si="2"/>
        <v>240.2919868276619</v>
      </c>
      <c r="P8" s="9"/>
    </row>
    <row r="9" spans="1:133">
      <c r="A9" s="12"/>
      <c r="B9" s="42">
        <v>522</v>
      </c>
      <c r="C9" s="19" t="s">
        <v>22</v>
      </c>
      <c r="D9" s="43">
        <v>21318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21318</v>
      </c>
      <c r="O9" s="44">
        <f t="shared" si="2"/>
        <v>23.400658616904501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SUM(D11:D14)</f>
        <v>14478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432311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446789</v>
      </c>
      <c r="O10" s="41">
        <f t="shared" si="2"/>
        <v>490.43798024149288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150338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150338</v>
      </c>
      <c r="O11" s="44">
        <f t="shared" si="2"/>
        <v>165.02524698133919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67665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67665</v>
      </c>
      <c r="O12" s="44">
        <f t="shared" si="2"/>
        <v>74.275521405049403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214308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214308</v>
      </c>
      <c r="O13" s="44">
        <f t="shared" si="2"/>
        <v>235.24478594950602</v>
      </c>
      <c r="P13" s="9"/>
    </row>
    <row r="14" spans="1:133">
      <c r="A14" s="12"/>
      <c r="B14" s="42">
        <v>539</v>
      </c>
      <c r="C14" s="19" t="s">
        <v>27</v>
      </c>
      <c r="D14" s="43">
        <v>14478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14478</v>
      </c>
      <c r="O14" s="44">
        <f t="shared" si="2"/>
        <v>15.892425905598243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159178</v>
      </c>
      <c r="E15" s="29">
        <f t="shared" si="5"/>
        <v>2255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161433</v>
      </c>
      <c r="O15" s="41">
        <f t="shared" si="2"/>
        <v>177.20417124039517</v>
      </c>
      <c r="P15" s="10"/>
    </row>
    <row r="16" spans="1:133">
      <c r="A16" s="12"/>
      <c r="B16" s="42">
        <v>541</v>
      </c>
      <c r="C16" s="19" t="s">
        <v>29</v>
      </c>
      <c r="D16" s="43">
        <v>159178</v>
      </c>
      <c r="E16" s="43">
        <v>2255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161433</v>
      </c>
      <c r="O16" s="44">
        <f t="shared" si="2"/>
        <v>177.20417124039517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22000</v>
      </c>
      <c r="E17" s="29">
        <f t="shared" si="6"/>
        <v>0</v>
      </c>
      <c r="F17" s="29">
        <f t="shared" si="6"/>
        <v>0</v>
      </c>
      <c r="G17" s="29">
        <f t="shared" si="6"/>
        <v>197681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219681</v>
      </c>
      <c r="O17" s="41">
        <f t="shared" si="2"/>
        <v>241.14270032930844</v>
      </c>
      <c r="P17" s="9"/>
    </row>
    <row r="18" spans="1:119">
      <c r="A18" s="12"/>
      <c r="B18" s="42">
        <v>572</v>
      </c>
      <c r="C18" s="19" t="s">
        <v>31</v>
      </c>
      <c r="D18" s="43">
        <v>22000</v>
      </c>
      <c r="E18" s="43">
        <v>0</v>
      </c>
      <c r="F18" s="43">
        <v>0</v>
      </c>
      <c r="G18" s="43">
        <v>197681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219681</v>
      </c>
      <c r="O18" s="44">
        <f t="shared" si="2"/>
        <v>241.14270032930844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0</v>
      </c>
      <c r="E19" s="29">
        <f t="shared" si="7"/>
        <v>168477</v>
      </c>
      <c r="F19" s="29">
        <f t="shared" si="7"/>
        <v>0</v>
      </c>
      <c r="G19" s="29">
        <f t="shared" si="7"/>
        <v>19122</v>
      </c>
      <c r="H19" s="29">
        <f t="shared" si="7"/>
        <v>0</v>
      </c>
      <c r="I19" s="29">
        <f t="shared" si="7"/>
        <v>862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188461</v>
      </c>
      <c r="O19" s="41">
        <f t="shared" si="2"/>
        <v>206.87266739846322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0</v>
      </c>
      <c r="E20" s="43">
        <v>168477</v>
      </c>
      <c r="F20" s="43">
        <v>0</v>
      </c>
      <c r="G20" s="43">
        <v>19122</v>
      </c>
      <c r="H20" s="43">
        <v>0</v>
      </c>
      <c r="I20" s="43">
        <v>862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188461</v>
      </c>
      <c r="O20" s="44">
        <f t="shared" si="2"/>
        <v>206.87266739846322</v>
      </c>
      <c r="P20" s="9"/>
    </row>
    <row r="21" spans="1:119" ht="16.5" thickBot="1">
      <c r="A21" s="13" t="s">
        <v>10</v>
      </c>
      <c r="B21" s="21"/>
      <c r="C21" s="20"/>
      <c r="D21" s="14">
        <f>SUM(D5,D7,D10,D15,D17,D19)</f>
        <v>655936</v>
      </c>
      <c r="E21" s="14">
        <f t="shared" ref="E21:M21" si="8">SUM(E5,E7,E10,E15,E17,E19)</f>
        <v>170732</v>
      </c>
      <c r="F21" s="14">
        <f t="shared" si="8"/>
        <v>0</v>
      </c>
      <c r="G21" s="14">
        <f t="shared" si="8"/>
        <v>216803</v>
      </c>
      <c r="H21" s="14">
        <f t="shared" si="8"/>
        <v>0</v>
      </c>
      <c r="I21" s="14">
        <f t="shared" si="8"/>
        <v>433173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1476644</v>
      </c>
      <c r="O21" s="35">
        <f t="shared" si="2"/>
        <v>1620.9045005488474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34</v>
      </c>
      <c r="M23" s="93"/>
      <c r="N23" s="93"/>
      <c r="O23" s="39">
        <v>911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187443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187443</v>
      </c>
      <c r="O5" s="30">
        <f t="shared" ref="O5:O22" si="2">(N5/O$24)</f>
        <v>203.74239130434782</v>
      </c>
      <c r="P5" s="6"/>
    </row>
    <row r="6" spans="1:133">
      <c r="A6" s="12"/>
      <c r="B6" s="42">
        <v>513</v>
      </c>
      <c r="C6" s="19" t="s">
        <v>19</v>
      </c>
      <c r="D6" s="43">
        <v>187443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187443</v>
      </c>
      <c r="O6" s="44">
        <f t="shared" si="2"/>
        <v>203.74239130434782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207457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207457</v>
      </c>
      <c r="O7" s="41">
        <f t="shared" si="2"/>
        <v>225.49673913043478</v>
      </c>
      <c r="P7" s="10"/>
    </row>
    <row r="8" spans="1:133">
      <c r="A8" s="12"/>
      <c r="B8" s="42">
        <v>521</v>
      </c>
      <c r="C8" s="19" t="s">
        <v>21</v>
      </c>
      <c r="D8" s="43">
        <v>181958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181958</v>
      </c>
      <c r="O8" s="44">
        <f t="shared" si="2"/>
        <v>197.78043478260869</v>
      </c>
      <c r="P8" s="9"/>
    </row>
    <row r="9" spans="1:133">
      <c r="A9" s="12"/>
      <c r="B9" s="42">
        <v>522</v>
      </c>
      <c r="C9" s="19" t="s">
        <v>22</v>
      </c>
      <c r="D9" s="43">
        <v>25499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25499</v>
      </c>
      <c r="O9" s="44">
        <f t="shared" si="2"/>
        <v>27.716304347826085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9481</v>
      </c>
      <c r="H10" s="29">
        <f t="shared" si="4"/>
        <v>0</v>
      </c>
      <c r="I10" s="29">
        <f t="shared" si="4"/>
        <v>472967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482448</v>
      </c>
      <c r="O10" s="41">
        <f t="shared" si="2"/>
        <v>524.4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148817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148817</v>
      </c>
      <c r="O11" s="44">
        <f t="shared" si="2"/>
        <v>161.75760869565218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67022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67022</v>
      </c>
      <c r="O12" s="44">
        <f t="shared" si="2"/>
        <v>72.849999999999994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9481</v>
      </c>
      <c r="H13" s="43">
        <v>0</v>
      </c>
      <c r="I13" s="43">
        <v>257128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266609</v>
      </c>
      <c r="O13" s="44">
        <f t="shared" si="2"/>
        <v>289.7923913043478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134567</v>
      </c>
      <c r="E14" s="29">
        <f t="shared" si="5"/>
        <v>15172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149739</v>
      </c>
      <c r="O14" s="41">
        <f t="shared" si="2"/>
        <v>162.75978260869564</v>
      </c>
      <c r="P14" s="10"/>
    </row>
    <row r="15" spans="1:133">
      <c r="A15" s="12"/>
      <c r="B15" s="42">
        <v>541</v>
      </c>
      <c r="C15" s="19" t="s">
        <v>29</v>
      </c>
      <c r="D15" s="43">
        <v>134567</v>
      </c>
      <c r="E15" s="43">
        <v>15172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149739</v>
      </c>
      <c r="O15" s="44">
        <f t="shared" si="2"/>
        <v>162.75978260869564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12307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12307</v>
      </c>
      <c r="O16" s="41">
        <f t="shared" si="2"/>
        <v>13.377173913043478</v>
      </c>
      <c r="P16" s="10"/>
    </row>
    <row r="17" spans="1:119">
      <c r="A17" s="12"/>
      <c r="B17" s="42">
        <v>562</v>
      </c>
      <c r="C17" s="19" t="s">
        <v>44</v>
      </c>
      <c r="D17" s="43">
        <v>12307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12307</v>
      </c>
      <c r="O17" s="44">
        <f t="shared" si="2"/>
        <v>13.377173913043478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SUM(D19:D19)</f>
        <v>35085</v>
      </c>
      <c r="E18" s="29">
        <f t="shared" si="7"/>
        <v>0</v>
      </c>
      <c r="F18" s="29">
        <f t="shared" si="7"/>
        <v>0</v>
      </c>
      <c r="G18" s="29">
        <f t="shared" si="7"/>
        <v>231216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266301</v>
      </c>
      <c r="O18" s="41">
        <f t="shared" si="2"/>
        <v>289.4576086956522</v>
      </c>
      <c r="P18" s="9"/>
    </row>
    <row r="19" spans="1:119">
      <c r="A19" s="12"/>
      <c r="B19" s="42">
        <v>572</v>
      </c>
      <c r="C19" s="19" t="s">
        <v>31</v>
      </c>
      <c r="D19" s="43">
        <v>35085</v>
      </c>
      <c r="E19" s="43">
        <v>0</v>
      </c>
      <c r="F19" s="43">
        <v>0</v>
      </c>
      <c r="G19" s="43">
        <v>231216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266301</v>
      </c>
      <c r="O19" s="44">
        <f t="shared" si="2"/>
        <v>289.4576086956522</v>
      </c>
      <c r="P19" s="9"/>
    </row>
    <row r="20" spans="1:119" ht="15.75">
      <c r="A20" s="26" t="s">
        <v>33</v>
      </c>
      <c r="B20" s="27"/>
      <c r="C20" s="28"/>
      <c r="D20" s="29">
        <f t="shared" ref="D20:M20" si="8">SUM(D21:D21)</f>
        <v>12111</v>
      </c>
      <c r="E20" s="29">
        <f t="shared" si="8"/>
        <v>114700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126811</v>
      </c>
      <c r="O20" s="41">
        <f t="shared" si="2"/>
        <v>137.83804347826086</v>
      </c>
      <c r="P20" s="9"/>
    </row>
    <row r="21" spans="1:119" ht="15.75" thickBot="1">
      <c r="A21" s="12"/>
      <c r="B21" s="42">
        <v>581</v>
      </c>
      <c r="C21" s="19" t="s">
        <v>32</v>
      </c>
      <c r="D21" s="43">
        <v>12111</v>
      </c>
      <c r="E21" s="43">
        <v>114700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126811</v>
      </c>
      <c r="O21" s="44">
        <f t="shared" si="2"/>
        <v>137.83804347826086</v>
      </c>
      <c r="P21" s="9"/>
    </row>
    <row r="22" spans="1:119" ht="16.5" thickBot="1">
      <c r="A22" s="13" t="s">
        <v>10</v>
      </c>
      <c r="B22" s="21"/>
      <c r="C22" s="20"/>
      <c r="D22" s="14">
        <f>SUM(D5,D7,D10,D14,D16,D18,D20)</f>
        <v>588970</v>
      </c>
      <c r="E22" s="14">
        <f t="shared" ref="E22:M22" si="9">SUM(E5,E7,E10,E14,E16,E18,E20)</f>
        <v>129872</v>
      </c>
      <c r="F22" s="14">
        <f t="shared" si="9"/>
        <v>0</v>
      </c>
      <c r="G22" s="14">
        <f t="shared" si="9"/>
        <v>240697</v>
      </c>
      <c r="H22" s="14">
        <f t="shared" si="9"/>
        <v>0</v>
      </c>
      <c r="I22" s="14">
        <f t="shared" si="9"/>
        <v>472967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1432506</v>
      </c>
      <c r="O22" s="35">
        <f t="shared" si="2"/>
        <v>1557.0717391304347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50</v>
      </c>
      <c r="M24" s="93"/>
      <c r="N24" s="93"/>
      <c r="O24" s="39">
        <v>920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62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68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19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63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64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69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70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71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65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20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21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72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73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74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75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76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77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78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23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79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24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25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26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40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80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81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27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28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29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82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83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84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85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86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87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88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89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90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91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92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43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93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44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94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95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96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97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30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47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98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99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100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101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102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33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32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103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104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105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106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14"/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107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108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109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110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111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112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>SUM(E5,E15,E25,E35,E42,E48,E55,E63)</f>
        <v>0</v>
      </c>
      <c r="F75" s="14">
        <f t="shared" ref="F75:M75" si="16">SUM(F5,F15,F25,F35,F42,F48,F55,F63)</f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67</v>
      </c>
      <c r="M77" s="93"/>
      <c r="N77" s="93"/>
      <c r="O77" s="39">
        <v>918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38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125</v>
      </c>
      <c r="N4" s="32" t="s">
        <v>5</v>
      </c>
      <c r="O4" s="32" t="s">
        <v>126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193904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193904</v>
      </c>
      <c r="P5" s="30">
        <f t="shared" ref="P5:P20" si="2">(O5/P$22)</f>
        <v>229.74407582938389</v>
      </c>
      <c r="Q5" s="6"/>
    </row>
    <row r="6" spans="1:134">
      <c r="A6" s="12"/>
      <c r="B6" s="42">
        <v>513</v>
      </c>
      <c r="C6" s="19" t="s">
        <v>19</v>
      </c>
      <c r="D6" s="43">
        <v>193904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193904</v>
      </c>
      <c r="P6" s="44">
        <f t="shared" si="2"/>
        <v>229.74407582938389</v>
      </c>
      <c r="Q6" s="9"/>
    </row>
    <row r="7" spans="1:134" ht="15.75">
      <c r="A7" s="26" t="s">
        <v>20</v>
      </c>
      <c r="B7" s="27"/>
      <c r="C7" s="28"/>
      <c r="D7" s="29">
        <f t="shared" ref="D7:N7" si="3">SUM(D8:D9)</f>
        <v>443638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443638</v>
      </c>
      <c r="P7" s="41">
        <f t="shared" si="2"/>
        <v>525.63744075829379</v>
      </c>
      <c r="Q7" s="10"/>
    </row>
    <row r="8" spans="1:134">
      <c r="A8" s="12"/>
      <c r="B8" s="42">
        <v>521</v>
      </c>
      <c r="C8" s="19" t="s">
        <v>21</v>
      </c>
      <c r="D8" s="43">
        <v>321849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321849</v>
      </c>
      <c r="P8" s="44">
        <f t="shared" si="2"/>
        <v>381.33767772511851</v>
      </c>
      <c r="Q8" s="9"/>
    </row>
    <row r="9" spans="1:134">
      <c r="A9" s="12"/>
      <c r="B9" s="42">
        <v>522</v>
      </c>
      <c r="C9" s="19" t="s">
        <v>22</v>
      </c>
      <c r="D9" s="43">
        <v>121789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121789</v>
      </c>
      <c r="P9" s="44">
        <f t="shared" si="2"/>
        <v>144.29976303317537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579501</v>
      </c>
      <c r="H10" s="29">
        <f t="shared" si="4"/>
        <v>0</v>
      </c>
      <c r="I10" s="29">
        <f t="shared" si="4"/>
        <v>731059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1310560</v>
      </c>
      <c r="P10" s="41">
        <f t="shared" si="2"/>
        <v>1552.7962085308056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579501</v>
      </c>
      <c r="H11" s="43">
        <v>0</v>
      </c>
      <c r="I11" s="43">
        <v>236992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816493</v>
      </c>
      <c r="P11" s="44">
        <f t="shared" si="2"/>
        <v>967.40876777251185</v>
      </c>
      <c r="Q11" s="9"/>
    </row>
    <row r="12" spans="1:134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136399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136399</v>
      </c>
      <c r="P12" s="44">
        <f t="shared" si="2"/>
        <v>161.61018957345971</v>
      </c>
      <c r="Q12" s="9"/>
    </row>
    <row r="13" spans="1:134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357668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357668</v>
      </c>
      <c r="P13" s="44">
        <f t="shared" si="2"/>
        <v>423.77725118483414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SUM(D15:D15)</f>
        <v>37278</v>
      </c>
      <c r="E14" s="29">
        <f t="shared" si="5"/>
        <v>51981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89259</v>
      </c>
      <c r="P14" s="41">
        <f t="shared" si="2"/>
        <v>105.75710900473933</v>
      </c>
      <c r="Q14" s="10"/>
    </row>
    <row r="15" spans="1:134">
      <c r="A15" s="12"/>
      <c r="B15" s="42">
        <v>541</v>
      </c>
      <c r="C15" s="19" t="s">
        <v>29</v>
      </c>
      <c r="D15" s="43">
        <v>37278</v>
      </c>
      <c r="E15" s="43">
        <v>51981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89259</v>
      </c>
      <c r="P15" s="44">
        <f t="shared" si="2"/>
        <v>105.75710900473933</v>
      </c>
      <c r="Q15" s="9"/>
    </row>
    <row r="16" spans="1:134" ht="15.75">
      <c r="A16" s="26" t="s">
        <v>30</v>
      </c>
      <c r="B16" s="27"/>
      <c r="C16" s="28"/>
      <c r="D16" s="29">
        <f t="shared" ref="D16:N16" si="6">SUM(D17:D17)</f>
        <v>44433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44433</v>
      </c>
      <c r="P16" s="41">
        <f t="shared" si="2"/>
        <v>52.645734597156398</v>
      </c>
      <c r="Q16" s="9"/>
    </row>
    <row r="17" spans="1:120">
      <c r="A17" s="12"/>
      <c r="B17" s="42">
        <v>572</v>
      </c>
      <c r="C17" s="19" t="s">
        <v>31</v>
      </c>
      <c r="D17" s="43">
        <v>44433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44433</v>
      </c>
      <c r="P17" s="44">
        <f t="shared" si="2"/>
        <v>52.645734597156398</v>
      </c>
      <c r="Q17" s="9"/>
    </row>
    <row r="18" spans="1:120" ht="15.75">
      <c r="A18" s="26" t="s">
        <v>33</v>
      </c>
      <c r="B18" s="27"/>
      <c r="C18" s="28"/>
      <c r="D18" s="29">
        <f t="shared" ref="D18:N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6160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1"/>
        <v>6160</v>
      </c>
      <c r="P18" s="41">
        <f t="shared" si="2"/>
        <v>7.298578199052133</v>
      </c>
      <c r="Q18" s="9"/>
    </row>
    <row r="19" spans="1:120" ht="15.75" thickBot="1">
      <c r="A19" s="12"/>
      <c r="B19" s="42">
        <v>581</v>
      </c>
      <c r="C19" s="19" t="s">
        <v>127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6160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6160</v>
      </c>
      <c r="P19" s="44">
        <f t="shared" si="2"/>
        <v>7.298578199052133</v>
      </c>
      <c r="Q19" s="9"/>
    </row>
    <row r="20" spans="1:120" ht="16.5" thickBot="1">
      <c r="A20" s="13" t="s">
        <v>10</v>
      </c>
      <c r="B20" s="21"/>
      <c r="C20" s="20"/>
      <c r="D20" s="14">
        <f>SUM(D5,D7,D10,D14,D16,D18)</f>
        <v>719253</v>
      </c>
      <c r="E20" s="14">
        <f t="shared" ref="E20:N20" si="8">SUM(E5,E7,E10,E14,E16,E18)</f>
        <v>51981</v>
      </c>
      <c r="F20" s="14">
        <f t="shared" si="8"/>
        <v>0</v>
      </c>
      <c r="G20" s="14">
        <f t="shared" si="8"/>
        <v>579501</v>
      </c>
      <c r="H20" s="14">
        <f t="shared" si="8"/>
        <v>0</v>
      </c>
      <c r="I20" s="14">
        <f t="shared" si="8"/>
        <v>737219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1"/>
        <v>2087954</v>
      </c>
      <c r="P20" s="35">
        <f t="shared" si="2"/>
        <v>2473.8791469194312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128</v>
      </c>
      <c r="N22" s="93"/>
      <c r="O22" s="93"/>
      <c r="P22" s="39">
        <v>844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190040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190040</v>
      </c>
      <c r="O5" s="30">
        <f t="shared" ref="O5:O22" si="2">(N5/O$24)</f>
        <v>220.72009291521488</v>
      </c>
      <c r="P5" s="6"/>
    </row>
    <row r="6" spans="1:133">
      <c r="A6" s="12"/>
      <c r="B6" s="42">
        <v>513</v>
      </c>
      <c r="C6" s="19" t="s">
        <v>19</v>
      </c>
      <c r="D6" s="43">
        <v>190040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190040</v>
      </c>
      <c r="O6" s="44">
        <f t="shared" si="2"/>
        <v>220.72009291521488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388312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388312</v>
      </c>
      <c r="O7" s="41">
        <f t="shared" si="2"/>
        <v>451.00116144018585</v>
      </c>
      <c r="P7" s="10"/>
    </row>
    <row r="8" spans="1:133">
      <c r="A8" s="12"/>
      <c r="B8" s="42">
        <v>521</v>
      </c>
      <c r="C8" s="19" t="s">
        <v>21</v>
      </c>
      <c r="D8" s="43">
        <v>244517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244517</v>
      </c>
      <c r="O8" s="44">
        <f t="shared" si="2"/>
        <v>283.99186991869919</v>
      </c>
      <c r="P8" s="9"/>
    </row>
    <row r="9" spans="1:133">
      <c r="A9" s="12"/>
      <c r="B9" s="42">
        <v>522</v>
      </c>
      <c r="C9" s="19" t="s">
        <v>22</v>
      </c>
      <c r="D9" s="43">
        <v>143795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143795</v>
      </c>
      <c r="O9" s="44">
        <f t="shared" si="2"/>
        <v>167.00929152148663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1057617</v>
      </c>
      <c r="H10" s="29">
        <f t="shared" si="4"/>
        <v>0</v>
      </c>
      <c r="I10" s="29">
        <f t="shared" si="4"/>
        <v>833599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1891216</v>
      </c>
      <c r="O10" s="41">
        <f t="shared" si="2"/>
        <v>2196.534262485482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1057617</v>
      </c>
      <c r="H11" s="43">
        <v>0</v>
      </c>
      <c r="I11" s="43">
        <v>338451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1396068</v>
      </c>
      <c r="O11" s="44">
        <f t="shared" si="2"/>
        <v>1621.4494773519164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127293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127293</v>
      </c>
      <c r="O12" s="44">
        <f t="shared" si="2"/>
        <v>147.8432055749129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367855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367855</v>
      </c>
      <c r="O13" s="44">
        <f t="shared" si="2"/>
        <v>427.24157955865275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31523</v>
      </c>
      <c r="E14" s="29">
        <f t="shared" si="5"/>
        <v>54310</v>
      </c>
      <c r="F14" s="29">
        <f t="shared" si="5"/>
        <v>0</v>
      </c>
      <c r="G14" s="29">
        <f t="shared" si="5"/>
        <v>247863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333696</v>
      </c>
      <c r="O14" s="41">
        <f t="shared" si="2"/>
        <v>387.56794425087111</v>
      </c>
      <c r="P14" s="10"/>
    </row>
    <row r="15" spans="1:133">
      <c r="A15" s="12"/>
      <c r="B15" s="42">
        <v>541</v>
      </c>
      <c r="C15" s="19" t="s">
        <v>53</v>
      </c>
      <c r="D15" s="43">
        <v>31523</v>
      </c>
      <c r="E15" s="43">
        <v>54310</v>
      </c>
      <c r="F15" s="43">
        <v>0</v>
      </c>
      <c r="G15" s="43">
        <v>247863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333696</v>
      </c>
      <c r="O15" s="44">
        <f t="shared" si="2"/>
        <v>387.56794425087111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353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353</v>
      </c>
      <c r="O16" s="41">
        <f t="shared" si="2"/>
        <v>0.40998838559814171</v>
      </c>
      <c r="P16" s="10"/>
    </row>
    <row r="17" spans="1:119">
      <c r="A17" s="12"/>
      <c r="B17" s="42">
        <v>562</v>
      </c>
      <c r="C17" s="19" t="s">
        <v>54</v>
      </c>
      <c r="D17" s="43">
        <v>353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353</v>
      </c>
      <c r="O17" s="44">
        <f t="shared" si="2"/>
        <v>0.40998838559814171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SUM(D19:D19)</f>
        <v>115145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115145</v>
      </c>
      <c r="O18" s="41">
        <f t="shared" si="2"/>
        <v>133.73403019744484</v>
      </c>
      <c r="P18" s="9"/>
    </row>
    <row r="19" spans="1:119">
      <c r="A19" s="12"/>
      <c r="B19" s="42">
        <v>572</v>
      </c>
      <c r="C19" s="19" t="s">
        <v>55</v>
      </c>
      <c r="D19" s="43">
        <v>115145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115145</v>
      </c>
      <c r="O19" s="44">
        <f t="shared" si="2"/>
        <v>133.73403019744484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65825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42245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108070</v>
      </c>
      <c r="O20" s="41">
        <f t="shared" si="2"/>
        <v>125.51684088269454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65825</v>
      </c>
      <c r="E21" s="43">
        <v>0</v>
      </c>
      <c r="F21" s="43">
        <v>0</v>
      </c>
      <c r="G21" s="43">
        <v>0</v>
      </c>
      <c r="H21" s="43">
        <v>0</v>
      </c>
      <c r="I21" s="43">
        <v>42245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108070</v>
      </c>
      <c r="O21" s="44">
        <f t="shared" si="2"/>
        <v>125.51684088269454</v>
      </c>
      <c r="P21" s="9"/>
    </row>
    <row r="22" spans="1:119" ht="16.5" thickBot="1">
      <c r="A22" s="13" t="s">
        <v>10</v>
      </c>
      <c r="B22" s="21"/>
      <c r="C22" s="20"/>
      <c r="D22" s="14">
        <f>SUM(D5,D7,D10,D14,D16,D18,D20)</f>
        <v>791198</v>
      </c>
      <c r="E22" s="14">
        <f t="shared" ref="E22:M22" si="9">SUM(E5,E7,E10,E14,E16,E18,E20)</f>
        <v>54310</v>
      </c>
      <c r="F22" s="14">
        <f t="shared" si="9"/>
        <v>0</v>
      </c>
      <c r="G22" s="14">
        <f t="shared" si="9"/>
        <v>1305480</v>
      </c>
      <c r="H22" s="14">
        <f t="shared" si="9"/>
        <v>0</v>
      </c>
      <c r="I22" s="14">
        <f t="shared" si="9"/>
        <v>875844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3026832</v>
      </c>
      <c r="O22" s="35">
        <f t="shared" si="2"/>
        <v>3515.4843205574912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122</v>
      </c>
      <c r="M24" s="93"/>
      <c r="N24" s="93"/>
      <c r="O24" s="39">
        <v>861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201638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201638</v>
      </c>
      <c r="O5" s="30">
        <f t="shared" ref="O5:O20" si="2">(N5/O$22)</f>
        <v>235.55841121495328</v>
      </c>
      <c r="P5" s="6"/>
    </row>
    <row r="6" spans="1:133">
      <c r="A6" s="12"/>
      <c r="B6" s="42">
        <v>513</v>
      </c>
      <c r="C6" s="19" t="s">
        <v>19</v>
      </c>
      <c r="D6" s="43">
        <v>201638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201638</v>
      </c>
      <c r="O6" s="44">
        <f t="shared" si="2"/>
        <v>235.55841121495328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343600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343600</v>
      </c>
      <c r="O7" s="41">
        <f t="shared" si="2"/>
        <v>401.40186915887853</v>
      </c>
      <c r="P7" s="10"/>
    </row>
    <row r="8" spans="1:133">
      <c r="A8" s="12"/>
      <c r="B8" s="42">
        <v>521</v>
      </c>
      <c r="C8" s="19" t="s">
        <v>21</v>
      </c>
      <c r="D8" s="43">
        <v>251064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251064</v>
      </c>
      <c r="O8" s="44">
        <f t="shared" si="2"/>
        <v>293.29906542056074</v>
      </c>
      <c r="P8" s="9"/>
    </row>
    <row r="9" spans="1:133">
      <c r="A9" s="12"/>
      <c r="B9" s="42">
        <v>522</v>
      </c>
      <c r="C9" s="19" t="s">
        <v>22</v>
      </c>
      <c r="D9" s="43">
        <v>92536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92536</v>
      </c>
      <c r="O9" s="44">
        <f t="shared" si="2"/>
        <v>108.10280373831776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766496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766496</v>
      </c>
      <c r="O10" s="41">
        <f t="shared" si="2"/>
        <v>895.43925233644859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202037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202037</v>
      </c>
      <c r="O11" s="44">
        <f t="shared" si="2"/>
        <v>236.02453271028037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130816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130816</v>
      </c>
      <c r="O12" s="44">
        <f t="shared" si="2"/>
        <v>152.82242990654206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433643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433643</v>
      </c>
      <c r="O13" s="44">
        <f t="shared" si="2"/>
        <v>506.59228971962619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27439</v>
      </c>
      <c r="E14" s="29">
        <f t="shared" si="5"/>
        <v>23822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51261</v>
      </c>
      <c r="O14" s="41">
        <f t="shared" si="2"/>
        <v>59.884345794392523</v>
      </c>
      <c r="P14" s="10"/>
    </row>
    <row r="15" spans="1:133">
      <c r="A15" s="12"/>
      <c r="B15" s="42">
        <v>541</v>
      </c>
      <c r="C15" s="19" t="s">
        <v>53</v>
      </c>
      <c r="D15" s="43">
        <v>27439</v>
      </c>
      <c r="E15" s="43">
        <v>23822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51261</v>
      </c>
      <c r="O15" s="44">
        <f t="shared" si="2"/>
        <v>59.884345794392523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30389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30389</v>
      </c>
      <c r="O16" s="41">
        <f t="shared" si="2"/>
        <v>35.501168224299064</v>
      </c>
      <c r="P16" s="9"/>
    </row>
    <row r="17" spans="1:119">
      <c r="A17" s="12"/>
      <c r="B17" s="42">
        <v>572</v>
      </c>
      <c r="C17" s="19" t="s">
        <v>55</v>
      </c>
      <c r="D17" s="43">
        <v>30389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30389</v>
      </c>
      <c r="O17" s="44">
        <f t="shared" si="2"/>
        <v>35.501168224299064</v>
      </c>
      <c r="P17" s="9"/>
    </row>
    <row r="18" spans="1:119" ht="15.75">
      <c r="A18" s="26" t="s">
        <v>56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2287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2287</v>
      </c>
      <c r="O18" s="41">
        <f t="shared" si="2"/>
        <v>2.6717289719626169</v>
      </c>
      <c r="P18" s="9"/>
    </row>
    <row r="19" spans="1:119" ht="15.75" thickBot="1">
      <c r="A19" s="12"/>
      <c r="B19" s="42">
        <v>581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2287</v>
      </c>
      <c r="O19" s="44">
        <f t="shared" si="2"/>
        <v>2.6717289719626169</v>
      </c>
      <c r="P19" s="9"/>
    </row>
    <row r="20" spans="1:119" ht="16.5" thickBot="1">
      <c r="A20" s="13" t="s">
        <v>10</v>
      </c>
      <c r="B20" s="21"/>
      <c r="C20" s="20"/>
      <c r="D20" s="14">
        <f>SUM(D5,D7,D10,D14,D16,D18)</f>
        <v>603066</v>
      </c>
      <c r="E20" s="14">
        <f t="shared" ref="E20:M20" si="8">SUM(E5,E7,E10,E14,E16,E18)</f>
        <v>23822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768783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1395671</v>
      </c>
      <c r="O20" s="35">
        <f t="shared" si="2"/>
        <v>1630.4567757009345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120</v>
      </c>
      <c r="M22" s="93"/>
      <c r="N22" s="93"/>
      <c r="O22" s="39">
        <v>856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157606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157606</v>
      </c>
      <c r="O5" s="30">
        <f t="shared" ref="O5:O22" si="2">(N5/O$24)</f>
        <v>177.2845894263217</v>
      </c>
      <c r="P5" s="6"/>
    </row>
    <row r="6" spans="1:133">
      <c r="A6" s="12"/>
      <c r="B6" s="42">
        <v>513</v>
      </c>
      <c r="C6" s="19" t="s">
        <v>19</v>
      </c>
      <c r="D6" s="43">
        <v>157606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157606</v>
      </c>
      <c r="O6" s="44">
        <f t="shared" si="2"/>
        <v>177.2845894263217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325138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325138</v>
      </c>
      <c r="O7" s="41">
        <f t="shared" si="2"/>
        <v>365.73453318335208</v>
      </c>
      <c r="P7" s="10"/>
    </row>
    <row r="8" spans="1:133">
      <c r="A8" s="12"/>
      <c r="B8" s="42">
        <v>521</v>
      </c>
      <c r="C8" s="19" t="s">
        <v>21</v>
      </c>
      <c r="D8" s="43">
        <v>270587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270587</v>
      </c>
      <c r="O8" s="44">
        <f t="shared" si="2"/>
        <v>304.3723284589426</v>
      </c>
      <c r="P8" s="9"/>
    </row>
    <row r="9" spans="1:133">
      <c r="A9" s="12"/>
      <c r="B9" s="42">
        <v>522</v>
      </c>
      <c r="C9" s="19" t="s">
        <v>22</v>
      </c>
      <c r="D9" s="43">
        <v>54551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54551</v>
      </c>
      <c r="O9" s="44">
        <f t="shared" si="2"/>
        <v>61.362204724409452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664949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664949</v>
      </c>
      <c r="O10" s="41">
        <f t="shared" si="2"/>
        <v>747.97412823397076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194956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194956</v>
      </c>
      <c r="O11" s="44">
        <f t="shared" si="2"/>
        <v>219.29808773903261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134002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134002</v>
      </c>
      <c r="O12" s="44">
        <f t="shared" si="2"/>
        <v>150.73340832395951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335991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335991</v>
      </c>
      <c r="O13" s="44">
        <f t="shared" si="2"/>
        <v>377.94263217097864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27863</v>
      </c>
      <c r="E14" s="29">
        <f t="shared" si="5"/>
        <v>100191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128054</v>
      </c>
      <c r="O14" s="41">
        <f t="shared" si="2"/>
        <v>144.04274465691788</v>
      </c>
      <c r="P14" s="10"/>
    </row>
    <row r="15" spans="1:133">
      <c r="A15" s="12"/>
      <c r="B15" s="42">
        <v>541</v>
      </c>
      <c r="C15" s="19" t="s">
        <v>53</v>
      </c>
      <c r="D15" s="43">
        <v>27863</v>
      </c>
      <c r="E15" s="43">
        <v>100191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128054</v>
      </c>
      <c r="O15" s="44">
        <f t="shared" si="2"/>
        <v>144.04274465691788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130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130</v>
      </c>
      <c r="O16" s="41">
        <f t="shared" si="2"/>
        <v>0.14623172103487064</v>
      </c>
      <c r="P16" s="10"/>
    </row>
    <row r="17" spans="1:119">
      <c r="A17" s="12"/>
      <c r="B17" s="42">
        <v>562</v>
      </c>
      <c r="C17" s="19" t="s">
        <v>54</v>
      </c>
      <c r="D17" s="43">
        <v>130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</v>
      </c>
      <c r="O17" s="44">
        <f t="shared" si="2"/>
        <v>0.14623172103487064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SUM(D19:D19)</f>
        <v>29169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29169</v>
      </c>
      <c r="O18" s="41">
        <f t="shared" si="2"/>
        <v>32.811023622047244</v>
      </c>
      <c r="P18" s="9"/>
    </row>
    <row r="19" spans="1:119">
      <c r="A19" s="12"/>
      <c r="B19" s="42">
        <v>572</v>
      </c>
      <c r="C19" s="19" t="s">
        <v>55</v>
      </c>
      <c r="D19" s="43">
        <v>29169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29169</v>
      </c>
      <c r="O19" s="44">
        <f t="shared" si="2"/>
        <v>32.811023622047244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563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1536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2099</v>
      </c>
      <c r="O20" s="41">
        <f t="shared" si="2"/>
        <v>2.3610798650168729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563</v>
      </c>
      <c r="E21" s="43">
        <v>0</v>
      </c>
      <c r="F21" s="43">
        <v>0</v>
      </c>
      <c r="G21" s="43">
        <v>0</v>
      </c>
      <c r="H21" s="43">
        <v>0</v>
      </c>
      <c r="I21" s="43">
        <v>1536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2099</v>
      </c>
      <c r="O21" s="44">
        <f t="shared" si="2"/>
        <v>2.3610798650168729</v>
      </c>
      <c r="P21" s="9"/>
    </row>
    <row r="22" spans="1:119" ht="16.5" thickBot="1">
      <c r="A22" s="13" t="s">
        <v>10</v>
      </c>
      <c r="B22" s="21"/>
      <c r="C22" s="20"/>
      <c r="D22" s="14">
        <f>SUM(D5,D7,D10,D14,D16,D18,D20)</f>
        <v>540469</v>
      </c>
      <c r="E22" s="14">
        <f t="shared" ref="E22:M22" si="9">SUM(E5,E7,E10,E14,E16,E18,E20)</f>
        <v>100191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666485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1307145</v>
      </c>
      <c r="O22" s="35">
        <f t="shared" si="2"/>
        <v>1470.3543307086613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118</v>
      </c>
      <c r="M24" s="93"/>
      <c r="N24" s="93"/>
      <c r="O24" s="39">
        <v>889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151217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151217</v>
      </c>
      <c r="O5" s="30">
        <f t="shared" ref="O5:O22" si="2">(N5/O$24)</f>
        <v>168.01888888888888</v>
      </c>
      <c r="P5" s="6"/>
    </row>
    <row r="6" spans="1:133">
      <c r="A6" s="12"/>
      <c r="B6" s="42">
        <v>513</v>
      </c>
      <c r="C6" s="19" t="s">
        <v>19</v>
      </c>
      <c r="D6" s="43">
        <v>151217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151217</v>
      </c>
      <c r="O6" s="44">
        <f t="shared" si="2"/>
        <v>168.01888888888888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287058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287058</v>
      </c>
      <c r="O7" s="41">
        <f t="shared" si="2"/>
        <v>318.95333333333332</v>
      </c>
      <c r="P7" s="10"/>
    </row>
    <row r="8" spans="1:133">
      <c r="A8" s="12"/>
      <c r="B8" s="42">
        <v>521</v>
      </c>
      <c r="C8" s="19" t="s">
        <v>21</v>
      </c>
      <c r="D8" s="43">
        <v>270778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270778</v>
      </c>
      <c r="O8" s="44">
        <f t="shared" si="2"/>
        <v>300.86444444444442</v>
      </c>
      <c r="P8" s="9"/>
    </row>
    <row r="9" spans="1:133">
      <c r="A9" s="12"/>
      <c r="B9" s="42">
        <v>522</v>
      </c>
      <c r="C9" s="19" t="s">
        <v>22</v>
      </c>
      <c r="D9" s="43">
        <v>16280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16280</v>
      </c>
      <c r="O9" s="44">
        <f t="shared" si="2"/>
        <v>18.088888888888889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634837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634837</v>
      </c>
      <c r="O10" s="41">
        <f t="shared" si="2"/>
        <v>705.37444444444441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185869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185869</v>
      </c>
      <c r="O11" s="44">
        <f t="shared" si="2"/>
        <v>206.52111111111111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124703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124703</v>
      </c>
      <c r="O12" s="44">
        <f t="shared" si="2"/>
        <v>138.5588888888889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324265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324265</v>
      </c>
      <c r="O13" s="44">
        <f t="shared" si="2"/>
        <v>360.29444444444442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31400</v>
      </c>
      <c r="E14" s="29">
        <f t="shared" si="5"/>
        <v>86406</v>
      </c>
      <c r="F14" s="29">
        <f t="shared" si="5"/>
        <v>0</v>
      </c>
      <c r="G14" s="29">
        <f t="shared" si="5"/>
        <v>156151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273957</v>
      </c>
      <c r="O14" s="41">
        <f t="shared" si="2"/>
        <v>304.39666666666665</v>
      </c>
      <c r="P14" s="10"/>
    </row>
    <row r="15" spans="1:133">
      <c r="A15" s="12"/>
      <c r="B15" s="42">
        <v>541</v>
      </c>
      <c r="C15" s="19" t="s">
        <v>53</v>
      </c>
      <c r="D15" s="43">
        <v>31400</v>
      </c>
      <c r="E15" s="43">
        <v>86406</v>
      </c>
      <c r="F15" s="43">
        <v>0</v>
      </c>
      <c r="G15" s="43">
        <v>156151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273957</v>
      </c>
      <c r="O15" s="44">
        <f t="shared" si="2"/>
        <v>304.39666666666665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62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62</v>
      </c>
      <c r="O16" s="41">
        <f t="shared" si="2"/>
        <v>6.8888888888888888E-2</v>
      </c>
      <c r="P16" s="10"/>
    </row>
    <row r="17" spans="1:119">
      <c r="A17" s="12"/>
      <c r="B17" s="42">
        <v>562</v>
      </c>
      <c r="C17" s="19" t="s">
        <v>54</v>
      </c>
      <c r="D17" s="43">
        <v>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</v>
      </c>
      <c r="O17" s="44">
        <f t="shared" si="2"/>
        <v>6.8888888888888888E-2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SUM(D19:D19)</f>
        <v>37491</v>
      </c>
      <c r="E18" s="29">
        <f t="shared" si="7"/>
        <v>0</v>
      </c>
      <c r="F18" s="29">
        <f t="shared" si="7"/>
        <v>0</v>
      </c>
      <c r="G18" s="29">
        <f t="shared" si="7"/>
        <v>50000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87491</v>
      </c>
      <c r="O18" s="41">
        <f t="shared" si="2"/>
        <v>97.212222222222223</v>
      </c>
      <c r="P18" s="9"/>
    </row>
    <row r="19" spans="1:119">
      <c r="A19" s="12"/>
      <c r="B19" s="42">
        <v>572</v>
      </c>
      <c r="C19" s="19" t="s">
        <v>55</v>
      </c>
      <c r="D19" s="43">
        <v>37491</v>
      </c>
      <c r="E19" s="43">
        <v>0</v>
      </c>
      <c r="F19" s="43">
        <v>0</v>
      </c>
      <c r="G19" s="43">
        <v>50000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87491</v>
      </c>
      <c r="O19" s="44">
        <f t="shared" si="2"/>
        <v>97.212222222222223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1134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1134</v>
      </c>
      <c r="O20" s="41">
        <f t="shared" si="2"/>
        <v>1.26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1134</v>
      </c>
      <c r="O21" s="44">
        <f t="shared" si="2"/>
        <v>1.26</v>
      </c>
      <c r="P21" s="9"/>
    </row>
    <row r="22" spans="1:119" ht="16.5" thickBot="1">
      <c r="A22" s="13" t="s">
        <v>10</v>
      </c>
      <c r="B22" s="21"/>
      <c r="C22" s="20"/>
      <c r="D22" s="14">
        <f>SUM(D5,D7,D10,D14,D16,D18,D20)</f>
        <v>507228</v>
      </c>
      <c r="E22" s="14">
        <f t="shared" ref="E22:M22" si="9">SUM(E5,E7,E10,E14,E16,E18,E20)</f>
        <v>86406</v>
      </c>
      <c r="F22" s="14">
        <f t="shared" si="9"/>
        <v>0</v>
      </c>
      <c r="G22" s="14">
        <f t="shared" si="9"/>
        <v>206151</v>
      </c>
      <c r="H22" s="14">
        <f t="shared" si="9"/>
        <v>0</v>
      </c>
      <c r="I22" s="14">
        <f t="shared" si="9"/>
        <v>635971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1435756</v>
      </c>
      <c r="O22" s="35">
        <f t="shared" si="2"/>
        <v>1595.2844444444445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116</v>
      </c>
      <c r="M24" s="93"/>
      <c r="N24" s="93"/>
      <c r="O24" s="39">
        <v>900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111419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111419</v>
      </c>
      <c r="O5" s="30">
        <f t="shared" ref="O5:O22" si="2">(N5/O$24)</f>
        <v>124.07461024498886</v>
      </c>
      <c r="P5" s="6"/>
    </row>
    <row r="6" spans="1:133">
      <c r="A6" s="12"/>
      <c r="B6" s="42">
        <v>513</v>
      </c>
      <c r="C6" s="19" t="s">
        <v>19</v>
      </c>
      <c r="D6" s="43">
        <v>111419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111419</v>
      </c>
      <c r="O6" s="44">
        <f t="shared" si="2"/>
        <v>124.07461024498886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261124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261124</v>
      </c>
      <c r="O7" s="41">
        <f t="shared" si="2"/>
        <v>290.78396436525611</v>
      </c>
      <c r="P7" s="10"/>
    </row>
    <row r="8" spans="1:133">
      <c r="A8" s="12"/>
      <c r="B8" s="42">
        <v>521</v>
      </c>
      <c r="C8" s="19" t="s">
        <v>21</v>
      </c>
      <c r="D8" s="43">
        <v>231633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231633</v>
      </c>
      <c r="O8" s="44">
        <f t="shared" si="2"/>
        <v>257.94320712694878</v>
      </c>
      <c r="P8" s="9"/>
    </row>
    <row r="9" spans="1:133">
      <c r="A9" s="12"/>
      <c r="B9" s="42">
        <v>522</v>
      </c>
      <c r="C9" s="19" t="s">
        <v>22</v>
      </c>
      <c r="D9" s="43">
        <v>29491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29491</v>
      </c>
      <c r="O9" s="44">
        <f t="shared" si="2"/>
        <v>32.840757238307347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602272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602272</v>
      </c>
      <c r="O10" s="41">
        <f t="shared" si="2"/>
        <v>670.68151447661467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176963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176963</v>
      </c>
      <c r="O11" s="44">
        <f t="shared" si="2"/>
        <v>197.06347438752783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97434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97434</v>
      </c>
      <c r="O12" s="44">
        <f t="shared" si="2"/>
        <v>108.5011135857461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327875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327875</v>
      </c>
      <c r="O13" s="44">
        <f t="shared" si="2"/>
        <v>365.11692650334078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91243</v>
      </c>
      <c r="E14" s="29">
        <f t="shared" si="5"/>
        <v>73302</v>
      </c>
      <c r="F14" s="29">
        <f t="shared" si="5"/>
        <v>0</v>
      </c>
      <c r="G14" s="29">
        <f t="shared" si="5"/>
        <v>20865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185410</v>
      </c>
      <c r="O14" s="41">
        <f t="shared" si="2"/>
        <v>206.46993318485522</v>
      </c>
      <c r="P14" s="10"/>
    </row>
    <row r="15" spans="1:133">
      <c r="A15" s="12"/>
      <c r="B15" s="42">
        <v>541</v>
      </c>
      <c r="C15" s="19" t="s">
        <v>53</v>
      </c>
      <c r="D15" s="43">
        <v>91243</v>
      </c>
      <c r="E15" s="43">
        <v>73302</v>
      </c>
      <c r="F15" s="43">
        <v>0</v>
      </c>
      <c r="G15" s="43">
        <v>20865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185410</v>
      </c>
      <c r="O15" s="44">
        <f t="shared" si="2"/>
        <v>206.46993318485522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6491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6491</v>
      </c>
      <c r="O16" s="41">
        <f t="shared" si="2"/>
        <v>7.2282850779510026</v>
      </c>
      <c r="P16" s="10"/>
    </row>
    <row r="17" spans="1:119">
      <c r="A17" s="12"/>
      <c r="B17" s="42">
        <v>562</v>
      </c>
      <c r="C17" s="19" t="s">
        <v>54</v>
      </c>
      <c r="D17" s="43">
        <v>6491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6491</v>
      </c>
      <c r="O17" s="44">
        <f t="shared" si="2"/>
        <v>7.2282850779510026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SUM(D19:D19)</f>
        <v>48391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48391</v>
      </c>
      <c r="O18" s="41">
        <f t="shared" si="2"/>
        <v>53.887527839643653</v>
      </c>
      <c r="P18" s="9"/>
    </row>
    <row r="19" spans="1:119">
      <c r="A19" s="12"/>
      <c r="B19" s="42">
        <v>572</v>
      </c>
      <c r="C19" s="19" t="s">
        <v>55</v>
      </c>
      <c r="D19" s="43">
        <v>48391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48391</v>
      </c>
      <c r="O19" s="44">
        <f t="shared" si="2"/>
        <v>53.887527839643653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749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749</v>
      </c>
      <c r="O20" s="41">
        <f t="shared" si="2"/>
        <v>0.83407572383073492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749</v>
      </c>
      <c r="O21" s="44">
        <f t="shared" si="2"/>
        <v>0.83407572383073492</v>
      </c>
      <c r="P21" s="9"/>
    </row>
    <row r="22" spans="1:119" ht="16.5" thickBot="1">
      <c r="A22" s="13" t="s">
        <v>10</v>
      </c>
      <c r="B22" s="21"/>
      <c r="C22" s="20"/>
      <c r="D22" s="14">
        <f>SUM(D5,D7,D10,D14,D16,D18,D20)</f>
        <v>518668</v>
      </c>
      <c r="E22" s="14">
        <f t="shared" ref="E22:M22" si="9">SUM(E5,E7,E10,E14,E16,E18,E20)</f>
        <v>73302</v>
      </c>
      <c r="F22" s="14">
        <f t="shared" si="9"/>
        <v>0</v>
      </c>
      <c r="G22" s="14">
        <f t="shared" si="9"/>
        <v>20865</v>
      </c>
      <c r="H22" s="14">
        <f t="shared" si="9"/>
        <v>0</v>
      </c>
      <c r="I22" s="14">
        <f t="shared" si="9"/>
        <v>603021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1215856</v>
      </c>
      <c r="O22" s="35">
        <f t="shared" si="2"/>
        <v>1353.9599109131402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114</v>
      </c>
      <c r="M24" s="93"/>
      <c r="N24" s="93"/>
      <c r="O24" s="39">
        <v>898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130103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130103</v>
      </c>
      <c r="O5" s="30">
        <f t="shared" ref="O5:O22" si="2">(N5/O$24)</f>
        <v>143.44321940463064</v>
      </c>
      <c r="P5" s="6"/>
    </row>
    <row r="6" spans="1:133">
      <c r="A6" s="12"/>
      <c r="B6" s="42">
        <v>513</v>
      </c>
      <c r="C6" s="19" t="s">
        <v>19</v>
      </c>
      <c r="D6" s="43">
        <v>130103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130103</v>
      </c>
      <c r="O6" s="44">
        <f t="shared" si="2"/>
        <v>143.44321940463064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290109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290109</v>
      </c>
      <c r="O7" s="41">
        <f t="shared" si="2"/>
        <v>319.85556780595368</v>
      </c>
      <c r="P7" s="10"/>
    </row>
    <row r="8" spans="1:133">
      <c r="A8" s="12"/>
      <c r="B8" s="42">
        <v>521</v>
      </c>
      <c r="C8" s="19" t="s">
        <v>21</v>
      </c>
      <c r="D8" s="43">
        <v>258028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258028</v>
      </c>
      <c r="O8" s="44">
        <f t="shared" si="2"/>
        <v>284.48511576626242</v>
      </c>
      <c r="P8" s="9"/>
    </row>
    <row r="9" spans="1:133">
      <c r="A9" s="12"/>
      <c r="B9" s="42">
        <v>522</v>
      </c>
      <c r="C9" s="19" t="s">
        <v>22</v>
      </c>
      <c r="D9" s="43">
        <v>32081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32081</v>
      </c>
      <c r="O9" s="44">
        <f t="shared" si="2"/>
        <v>35.370452039691287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601597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601597</v>
      </c>
      <c r="O10" s="41">
        <f t="shared" si="2"/>
        <v>663.28224917309808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185690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185690</v>
      </c>
      <c r="O11" s="44">
        <f t="shared" si="2"/>
        <v>204.72987872105844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82370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82370</v>
      </c>
      <c r="O12" s="44">
        <f t="shared" si="2"/>
        <v>90.815876515986773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333537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333537</v>
      </c>
      <c r="O13" s="44">
        <f t="shared" si="2"/>
        <v>367.73649393605291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95994</v>
      </c>
      <c r="E14" s="29">
        <f t="shared" si="5"/>
        <v>61789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157783</v>
      </c>
      <c r="O14" s="41">
        <f t="shared" si="2"/>
        <v>173.96141124586549</v>
      </c>
      <c r="P14" s="10"/>
    </row>
    <row r="15" spans="1:133">
      <c r="A15" s="12"/>
      <c r="B15" s="42">
        <v>541</v>
      </c>
      <c r="C15" s="19" t="s">
        <v>53</v>
      </c>
      <c r="D15" s="43">
        <v>95994</v>
      </c>
      <c r="E15" s="43">
        <v>61789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157783</v>
      </c>
      <c r="O15" s="44">
        <f t="shared" si="2"/>
        <v>173.96141124586549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12402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12402</v>
      </c>
      <c r="O16" s="41">
        <f t="shared" si="2"/>
        <v>13.673649393605292</v>
      </c>
      <c r="P16" s="10"/>
    </row>
    <row r="17" spans="1:119">
      <c r="A17" s="12"/>
      <c r="B17" s="42">
        <v>562</v>
      </c>
      <c r="C17" s="19" t="s">
        <v>54</v>
      </c>
      <c r="D17" s="43">
        <v>12402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12402</v>
      </c>
      <c r="O17" s="44">
        <f t="shared" si="2"/>
        <v>13.673649393605292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SUM(D19:D19)</f>
        <v>51498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51498</v>
      </c>
      <c r="O18" s="41">
        <f t="shared" si="2"/>
        <v>56.778390297684673</v>
      </c>
      <c r="P18" s="9"/>
    </row>
    <row r="19" spans="1:119">
      <c r="A19" s="12"/>
      <c r="B19" s="42">
        <v>572</v>
      </c>
      <c r="C19" s="19" t="s">
        <v>55</v>
      </c>
      <c r="D19" s="43">
        <v>51498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51498</v>
      </c>
      <c r="O19" s="44">
        <f t="shared" si="2"/>
        <v>56.778390297684673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3</v>
      </c>
      <c r="H20" s="29">
        <f t="shared" si="8"/>
        <v>0</v>
      </c>
      <c r="I20" s="29">
        <f t="shared" si="8"/>
        <v>765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768</v>
      </c>
      <c r="O20" s="41">
        <f t="shared" si="2"/>
        <v>0.84674751929437708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0</v>
      </c>
      <c r="E21" s="43">
        <v>0</v>
      </c>
      <c r="F21" s="43">
        <v>0</v>
      </c>
      <c r="G21" s="43">
        <v>3</v>
      </c>
      <c r="H21" s="43">
        <v>0</v>
      </c>
      <c r="I21" s="43">
        <v>765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768</v>
      </c>
      <c r="O21" s="44">
        <f t="shared" si="2"/>
        <v>0.84674751929437708</v>
      </c>
      <c r="P21" s="9"/>
    </row>
    <row r="22" spans="1:119" ht="16.5" thickBot="1">
      <c r="A22" s="13" t="s">
        <v>10</v>
      </c>
      <c r="B22" s="21"/>
      <c r="C22" s="20"/>
      <c r="D22" s="14">
        <f>SUM(D5,D7,D10,D14,D16,D18,D20)</f>
        <v>580106</v>
      </c>
      <c r="E22" s="14">
        <f t="shared" ref="E22:M22" si="9">SUM(E5,E7,E10,E14,E16,E18,E20)</f>
        <v>61789</v>
      </c>
      <c r="F22" s="14">
        <f t="shared" si="9"/>
        <v>0</v>
      </c>
      <c r="G22" s="14">
        <f t="shared" si="9"/>
        <v>3</v>
      </c>
      <c r="H22" s="14">
        <f t="shared" si="9"/>
        <v>0</v>
      </c>
      <c r="I22" s="14">
        <f t="shared" si="9"/>
        <v>602362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1244260</v>
      </c>
      <c r="O22" s="35">
        <f t="shared" si="2"/>
        <v>1371.8412348401323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60</v>
      </c>
      <c r="M24" s="93"/>
      <c r="N24" s="93"/>
      <c r="O24" s="39">
        <v>907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131995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131995</v>
      </c>
      <c r="O5" s="58">
        <f t="shared" ref="O5:O22" si="2">(N5/O$24)</f>
        <v>145.85082872928177</v>
      </c>
      <c r="P5" s="59"/>
    </row>
    <row r="6" spans="1:133">
      <c r="A6" s="61"/>
      <c r="B6" s="62">
        <v>513</v>
      </c>
      <c r="C6" s="63" t="s">
        <v>19</v>
      </c>
      <c r="D6" s="64">
        <v>131995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131995</v>
      </c>
      <c r="O6" s="65">
        <f t="shared" si="2"/>
        <v>145.85082872928177</v>
      </c>
      <c r="P6" s="66"/>
    </row>
    <row r="7" spans="1:133" ht="15.75">
      <c r="A7" s="67" t="s">
        <v>20</v>
      </c>
      <c r="B7" s="68"/>
      <c r="C7" s="69"/>
      <c r="D7" s="70">
        <f t="shared" ref="D7:M7" si="3">SUM(D8:D9)</f>
        <v>244000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244000</v>
      </c>
      <c r="O7" s="72">
        <f t="shared" si="2"/>
        <v>269.61325966850831</v>
      </c>
      <c r="P7" s="73"/>
    </row>
    <row r="8" spans="1:133">
      <c r="A8" s="61"/>
      <c r="B8" s="62">
        <v>521</v>
      </c>
      <c r="C8" s="63" t="s">
        <v>21</v>
      </c>
      <c r="D8" s="64">
        <v>218310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218310</v>
      </c>
      <c r="O8" s="65">
        <f t="shared" si="2"/>
        <v>241.22651933701658</v>
      </c>
      <c r="P8" s="66"/>
    </row>
    <row r="9" spans="1:133">
      <c r="A9" s="61"/>
      <c r="B9" s="62">
        <v>522</v>
      </c>
      <c r="C9" s="63" t="s">
        <v>22</v>
      </c>
      <c r="D9" s="64">
        <v>25690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25690</v>
      </c>
      <c r="O9" s="65">
        <f t="shared" si="2"/>
        <v>28.386740331491712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SUM(D11:D13)</f>
        <v>0</v>
      </c>
      <c r="E10" s="70">
        <f t="shared" si="4"/>
        <v>0</v>
      </c>
      <c r="F10" s="70">
        <f t="shared" si="4"/>
        <v>0</v>
      </c>
      <c r="G10" s="70">
        <f t="shared" si="4"/>
        <v>991189</v>
      </c>
      <c r="H10" s="70">
        <f t="shared" si="4"/>
        <v>0</v>
      </c>
      <c r="I10" s="70">
        <f t="shared" si="4"/>
        <v>539029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1530218</v>
      </c>
      <c r="O10" s="72">
        <f t="shared" si="2"/>
        <v>1690.8486187845303</v>
      </c>
      <c r="P10" s="73"/>
    </row>
    <row r="11" spans="1:133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177173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177173</v>
      </c>
      <c r="O11" s="65">
        <f t="shared" si="2"/>
        <v>195.77127071823205</v>
      </c>
      <c r="P11" s="66"/>
    </row>
    <row r="12" spans="1:133">
      <c r="A12" s="61"/>
      <c r="B12" s="62">
        <v>534</v>
      </c>
      <c r="C12" s="63" t="s">
        <v>52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72205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72205</v>
      </c>
      <c r="O12" s="65">
        <f t="shared" si="2"/>
        <v>79.784530386740329</v>
      </c>
      <c r="P12" s="66"/>
    </row>
    <row r="13" spans="1:133">
      <c r="A13" s="61"/>
      <c r="B13" s="62">
        <v>535</v>
      </c>
      <c r="C13" s="63" t="s">
        <v>26</v>
      </c>
      <c r="D13" s="64">
        <v>0</v>
      </c>
      <c r="E13" s="64">
        <v>0</v>
      </c>
      <c r="F13" s="64">
        <v>0</v>
      </c>
      <c r="G13" s="64">
        <v>991189</v>
      </c>
      <c r="H13" s="64">
        <v>0</v>
      </c>
      <c r="I13" s="64">
        <v>289651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1280840</v>
      </c>
      <c r="O13" s="65">
        <f t="shared" si="2"/>
        <v>1415.2928176795581</v>
      </c>
      <c r="P13" s="66"/>
    </row>
    <row r="14" spans="1:133" ht="15.75">
      <c r="A14" s="67" t="s">
        <v>28</v>
      </c>
      <c r="B14" s="68"/>
      <c r="C14" s="69"/>
      <c r="D14" s="70">
        <f t="shared" ref="D14:M14" si="5">SUM(D15:D15)</f>
        <v>89065</v>
      </c>
      <c r="E14" s="70">
        <f t="shared" si="5"/>
        <v>96352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185417</v>
      </c>
      <c r="O14" s="72">
        <f t="shared" si="2"/>
        <v>204.88066298342542</v>
      </c>
      <c r="P14" s="73"/>
    </row>
    <row r="15" spans="1:133">
      <c r="A15" s="61"/>
      <c r="B15" s="62">
        <v>541</v>
      </c>
      <c r="C15" s="63" t="s">
        <v>53</v>
      </c>
      <c r="D15" s="64">
        <v>89065</v>
      </c>
      <c r="E15" s="64">
        <v>96352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185417</v>
      </c>
      <c r="O15" s="65">
        <f t="shared" si="2"/>
        <v>204.88066298342542</v>
      </c>
      <c r="P15" s="66"/>
    </row>
    <row r="16" spans="1:133" ht="15.75">
      <c r="A16" s="67" t="s">
        <v>43</v>
      </c>
      <c r="B16" s="68"/>
      <c r="C16" s="69"/>
      <c r="D16" s="70">
        <f t="shared" ref="D16:M16" si="6">SUM(D17:D17)</f>
        <v>13571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13571</v>
      </c>
      <c r="O16" s="72">
        <f t="shared" si="2"/>
        <v>14.995580110497238</v>
      </c>
      <c r="P16" s="73"/>
    </row>
    <row r="17" spans="1:119">
      <c r="A17" s="61"/>
      <c r="B17" s="62">
        <v>562</v>
      </c>
      <c r="C17" s="63" t="s">
        <v>54</v>
      </c>
      <c r="D17" s="64">
        <v>13571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13571</v>
      </c>
      <c r="O17" s="65">
        <f t="shared" si="2"/>
        <v>14.995580110497238</v>
      </c>
      <c r="P17" s="66"/>
    </row>
    <row r="18" spans="1:119" ht="15.75">
      <c r="A18" s="67" t="s">
        <v>30</v>
      </c>
      <c r="B18" s="68"/>
      <c r="C18" s="69"/>
      <c r="D18" s="70">
        <f t="shared" ref="D18:M18" si="7">SUM(D19:D19)</f>
        <v>43135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0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43135</v>
      </c>
      <c r="O18" s="72">
        <f t="shared" si="2"/>
        <v>47.662983425414367</v>
      </c>
      <c r="P18" s="66"/>
    </row>
    <row r="19" spans="1:119">
      <c r="A19" s="61"/>
      <c r="B19" s="62">
        <v>572</v>
      </c>
      <c r="C19" s="63" t="s">
        <v>55</v>
      </c>
      <c r="D19" s="64">
        <v>43135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43135</v>
      </c>
      <c r="O19" s="65">
        <f t="shared" si="2"/>
        <v>47.662983425414367</v>
      </c>
      <c r="P19" s="66"/>
    </row>
    <row r="20" spans="1:119" ht="15.75">
      <c r="A20" s="67" t="s">
        <v>56</v>
      </c>
      <c r="B20" s="68"/>
      <c r="C20" s="69"/>
      <c r="D20" s="70">
        <f t="shared" ref="D20:M20" si="8">SUM(D21:D21)</f>
        <v>0</v>
      </c>
      <c r="E20" s="70">
        <f t="shared" si="8"/>
        <v>41707</v>
      </c>
      <c r="F20" s="70">
        <f t="shared" si="8"/>
        <v>0</v>
      </c>
      <c r="G20" s="70">
        <f t="shared" si="8"/>
        <v>0</v>
      </c>
      <c r="H20" s="70">
        <f t="shared" si="8"/>
        <v>0</v>
      </c>
      <c r="I20" s="70">
        <f t="shared" si="8"/>
        <v>0</v>
      </c>
      <c r="J20" s="70">
        <f t="shared" si="8"/>
        <v>0</v>
      </c>
      <c r="K20" s="70">
        <f t="shared" si="8"/>
        <v>0</v>
      </c>
      <c r="L20" s="70">
        <f t="shared" si="8"/>
        <v>0</v>
      </c>
      <c r="M20" s="70">
        <f t="shared" si="8"/>
        <v>0</v>
      </c>
      <c r="N20" s="70">
        <f t="shared" si="1"/>
        <v>41707</v>
      </c>
      <c r="O20" s="72">
        <f t="shared" si="2"/>
        <v>46.085082872928176</v>
      </c>
      <c r="P20" s="66"/>
    </row>
    <row r="21" spans="1:119" ht="15.75" thickBot="1">
      <c r="A21" s="61"/>
      <c r="B21" s="62">
        <v>581</v>
      </c>
      <c r="C21" s="63" t="s">
        <v>57</v>
      </c>
      <c r="D21" s="64">
        <v>0</v>
      </c>
      <c r="E21" s="64">
        <v>41707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41707</v>
      </c>
      <c r="O21" s="65">
        <f t="shared" si="2"/>
        <v>46.085082872928176</v>
      </c>
      <c r="P21" s="66"/>
    </row>
    <row r="22" spans="1:119" ht="16.5" thickBot="1">
      <c r="A22" s="74" t="s">
        <v>10</v>
      </c>
      <c r="B22" s="75"/>
      <c r="C22" s="76"/>
      <c r="D22" s="77">
        <f>SUM(D5,D7,D10,D14,D16,D18,D20)</f>
        <v>521766</v>
      </c>
      <c r="E22" s="77">
        <f t="shared" ref="E22:M22" si="9">SUM(E5,E7,E10,E14,E16,E18,E20)</f>
        <v>138059</v>
      </c>
      <c r="F22" s="77">
        <f t="shared" si="9"/>
        <v>0</v>
      </c>
      <c r="G22" s="77">
        <f t="shared" si="9"/>
        <v>991189</v>
      </c>
      <c r="H22" s="77">
        <f t="shared" si="9"/>
        <v>0</v>
      </c>
      <c r="I22" s="77">
        <f t="shared" si="9"/>
        <v>539029</v>
      </c>
      <c r="J22" s="77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1"/>
        <v>2190043</v>
      </c>
      <c r="O22" s="78">
        <f t="shared" si="2"/>
        <v>2419.9370165745854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7" t="s">
        <v>58</v>
      </c>
      <c r="M24" s="117"/>
      <c r="N24" s="117"/>
      <c r="O24" s="88">
        <v>905</v>
      </c>
    </row>
    <row r="25" spans="1:119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19" ht="15.75" customHeight="1" thickBot="1">
      <c r="A26" s="121" t="s">
        <v>38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2023-09-15T19:01:20Z</cp:lastPrinted>
  <dcterms:created xsi:type="dcterms:W3CDTF">2000-08-31T21:26:31Z</dcterms:created>
  <dcterms:modified xsi:type="dcterms:W3CDTF">2023-09-15T19:01:31Z</dcterms:modified>
</cp:coreProperties>
</file>