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'2008'!$A$1:$O$32</definedName>
    <definedName name="_xlnm.Print_Area" localSheetId="13">'2009'!$A$1:$O$33</definedName>
    <definedName name="_xlnm.Print_Area" localSheetId="12">'2010'!$A$1:$O$34</definedName>
    <definedName name="_xlnm.Print_Area" localSheetId="11">'2011'!$A$1:$O$35</definedName>
    <definedName name="_xlnm.Print_Area" localSheetId="10">'2012'!$A$1:$O$35</definedName>
    <definedName name="_xlnm.Print_Area" localSheetId="9">'2013'!$A$1:$O$34</definedName>
    <definedName name="_xlnm.Print_Area" localSheetId="8">'2014'!$A$1:$O$34</definedName>
    <definedName name="_xlnm.Print_Area" localSheetId="7">'2015'!$A$1:$O$33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'2019'!$A$1:$O$30</definedName>
    <definedName name="_xlnm.Print_Area" localSheetId="2">'2020'!$A$1:$O$31</definedName>
    <definedName name="_xlnm.Print_Area" localSheetId="1">'2021'!$A$1:$P$31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2" i="48"/>
  <c r="P22" i="48" s="1"/>
  <c r="O20" i="48"/>
  <c r="P20" i="48" s="1"/>
  <c r="O18" i="48"/>
  <c r="P18" i="48" s="1"/>
  <c r="O12" i="48"/>
  <c r="P12" i="48" s="1"/>
  <c r="O14" i="48"/>
  <c r="P14" i="48" s="1"/>
  <c r="O5" i="48"/>
  <c r="P5" i="48" s="1"/>
  <c r="M27" i="47"/>
  <c r="O26" i="47"/>
  <c r="P26" i="47" s="1"/>
  <c r="N25" i="47"/>
  <c r="M25" i="47"/>
  <c r="L25" i="47"/>
  <c r="K25" i="47"/>
  <c r="J25" i="47"/>
  <c r="I25" i="47"/>
  <c r="H25" i="47"/>
  <c r="G25" i="47"/>
  <c r="O25" i="47" s="1"/>
  <c r="P25" i="47" s="1"/>
  <c r="F25" i="47"/>
  <c r="E25" i="47"/>
  <c r="D25" i="47"/>
  <c r="O24" i="47"/>
  <c r="P24" i="47" s="1"/>
  <c r="O23" i="47"/>
  <c r="P23" i="47" s="1"/>
  <c r="N22" i="47"/>
  <c r="M22" i="47"/>
  <c r="L22" i="47"/>
  <c r="K22" i="47"/>
  <c r="J22" i="47"/>
  <c r="O22" i="47" s="1"/>
  <c r="P22" i="47" s="1"/>
  <c r="I22" i="47"/>
  <c r="H22" i="47"/>
  <c r="G22" i="47"/>
  <c r="F22" i="47"/>
  <c r="E22" i="47"/>
  <c r="D22" i="47"/>
  <c r="O21" i="47"/>
  <c r="P21" i="47"/>
  <c r="N20" i="47"/>
  <c r="M20" i="47"/>
  <c r="L20" i="47"/>
  <c r="K20" i="47"/>
  <c r="O20" i="47" s="1"/>
  <c r="P20" i="47" s="1"/>
  <c r="J20" i="47"/>
  <c r="I20" i="47"/>
  <c r="H20" i="47"/>
  <c r="G20" i="47"/>
  <c r="F20" i="47"/>
  <c r="E20" i="47"/>
  <c r="D20" i="47"/>
  <c r="O19" i="47"/>
  <c r="P19" i="47"/>
  <c r="N18" i="47"/>
  <c r="M18" i="47"/>
  <c r="L18" i="47"/>
  <c r="O18" i="47" s="1"/>
  <c r="P18" i="47" s="1"/>
  <c r="K18" i="47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O14" i="47" s="1"/>
  <c r="P14" i="47" s="1"/>
  <c r="D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/>
  <c r="O7" i="47"/>
  <c r="P7" i="47"/>
  <c r="O6" i="47"/>
  <c r="P6" i="47" s="1"/>
  <c r="N5" i="47"/>
  <c r="N27" i="47" s="1"/>
  <c r="M5" i="47"/>
  <c r="L5" i="47"/>
  <c r="K5" i="47"/>
  <c r="J5" i="47"/>
  <c r="J27" i="47" s="1"/>
  <c r="I5" i="47"/>
  <c r="I27" i="47" s="1"/>
  <c r="H5" i="47"/>
  <c r="H27" i="47" s="1"/>
  <c r="G5" i="47"/>
  <c r="G27" i="47" s="1"/>
  <c r="F5" i="47"/>
  <c r="F27" i="47" s="1"/>
  <c r="E5" i="47"/>
  <c r="E27" i="47" s="1"/>
  <c r="D5" i="47"/>
  <c r="D27" i="47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/>
  <c r="M22" i="46"/>
  <c r="L22" i="46"/>
  <c r="K22" i="46"/>
  <c r="J22" i="46"/>
  <c r="I22" i="46"/>
  <c r="H22" i="46"/>
  <c r="G22" i="46"/>
  <c r="F22" i="46"/>
  <c r="E22" i="46"/>
  <c r="N22" i="46" s="1"/>
  <c r="O22" i="46" s="1"/>
  <c r="D22" i="46"/>
  <c r="N21" i="46"/>
  <c r="O21" i="46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/>
  <c r="M18" i="46"/>
  <c r="M27" i="46" s="1"/>
  <c r="L18" i="46"/>
  <c r="K18" i="46"/>
  <c r="J18" i="46"/>
  <c r="I18" i="46"/>
  <c r="H18" i="46"/>
  <c r="G18" i="46"/>
  <c r="F18" i="46"/>
  <c r="E18" i="46"/>
  <c r="N18" i="46" s="1"/>
  <c r="O18" i="46" s="1"/>
  <c r="D18" i="46"/>
  <c r="N17" i="46"/>
  <c r="O17" i="46"/>
  <c r="N16" i="46"/>
  <c r="O16" i="46" s="1"/>
  <c r="N15" i="46"/>
  <c r="O15" i="46" s="1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 s="1"/>
  <c r="M12" i="46"/>
  <c r="L12" i="46"/>
  <c r="K12" i="46"/>
  <c r="J12" i="46"/>
  <c r="I12" i="46"/>
  <c r="H12" i="46"/>
  <c r="G12" i="46"/>
  <c r="F12" i="46"/>
  <c r="N12" i="46" s="1"/>
  <c r="O12" i="46" s="1"/>
  <c r="E12" i="46"/>
  <c r="D12" i="46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E5" i="46"/>
  <c r="E27" i="46" s="1"/>
  <c r="D5" i="46"/>
  <c r="N5" i="46" s="1"/>
  <c r="O5" i="46" s="1"/>
  <c r="M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N20" i="45" s="1"/>
  <c r="O20" i="45" s="1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N18" i="45" s="1"/>
  <c r="O18" i="45" s="1"/>
  <c r="E18" i="45"/>
  <c r="E26" i="45" s="1"/>
  <c r="D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M12" i="45"/>
  <c r="L12" i="45"/>
  <c r="K12" i="45"/>
  <c r="J12" i="45"/>
  <c r="N12" i="45" s="1"/>
  <c r="O12" i="45" s="1"/>
  <c r="I12" i="45"/>
  <c r="H12" i="45"/>
  <c r="G12" i="45"/>
  <c r="F12" i="45"/>
  <c r="E12" i="45"/>
  <c r="D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L26" i="45" s="1"/>
  <c r="K5" i="45"/>
  <c r="K26" i="45" s="1"/>
  <c r="J5" i="45"/>
  <c r="J26" i="45" s="1"/>
  <c r="I5" i="45"/>
  <c r="I26" i="45" s="1"/>
  <c r="H5" i="45"/>
  <c r="H26" i="45" s="1"/>
  <c r="G5" i="45"/>
  <c r="G26" i="45" s="1"/>
  <c r="F5" i="45"/>
  <c r="F26" i="45" s="1"/>
  <c r="E5" i="45"/>
  <c r="D5" i="45"/>
  <c r="I26" i="44"/>
  <c r="N25" i="44"/>
  <c r="O25" i="44" s="1"/>
  <c r="N24" i="44"/>
  <c r="O24" i="44" s="1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 s="1"/>
  <c r="N21" i="44"/>
  <c r="O21" i="44" s="1"/>
  <c r="M20" i="44"/>
  <c r="L20" i="44"/>
  <c r="K20" i="44"/>
  <c r="J20" i="44"/>
  <c r="N20" i="44" s="1"/>
  <c r="O20" i="44" s="1"/>
  <c r="I20" i="44"/>
  <c r="H20" i="44"/>
  <c r="G20" i="44"/>
  <c r="F20" i="44"/>
  <c r="E20" i="44"/>
  <c r="D20" i="44"/>
  <c r="N19" i="44"/>
  <c r="O19" i="44" s="1"/>
  <c r="M18" i="44"/>
  <c r="L18" i="44"/>
  <c r="K18" i="44"/>
  <c r="J18" i="44"/>
  <c r="N18" i="44" s="1"/>
  <c r="O18" i="44" s="1"/>
  <c r="I18" i="44"/>
  <c r="H18" i="44"/>
  <c r="G18" i="44"/>
  <c r="F18" i="44"/>
  <c r="E18" i="44"/>
  <c r="D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/>
  <c r="M12" i="44"/>
  <c r="M26" i="44" s="1"/>
  <c r="L12" i="44"/>
  <c r="K12" i="44"/>
  <c r="J12" i="44"/>
  <c r="I12" i="44"/>
  <c r="H12" i="44"/>
  <c r="G12" i="44"/>
  <c r="G26" i="44" s="1"/>
  <c r="F12" i="44"/>
  <c r="E12" i="44"/>
  <c r="N12" i="44" s="1"/>
  <c r="O12" i="44" s="1"/>
  <c r="D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26" i="44" s="1"/>
  <c r="K5" i="44"/>
  <c r="K26" i="44" s="1"/>
  <c r="J5" i="44"/>
  <c r="J26" i="44" s="1"/>
  <c r="I5" i="44"/>
  <c r="H5" i="44"/>
  <c r="H26" i="44" s="1"/>
  <c r="G5" i="44"/>
  <c r="F5" i="44"/>
  <c r="F26" i="44" s="1"/>
  <c r="E5" i="44"/>
  <c r="E26" i="44" s="1"/>
  <c r="D5" i="44"/>
  <c r="D26" i="44" s="1"/>
  <c r="N26" i="44" s="1"/>
  <c r="O26" i="44" s="1"/>
  <c r="E26" i="43"/>
  <c r="H26" i="43"/>
  <c r="N25" i="43"/>
  <c r="O25" i="43" s="1"/>
  <c r="M24" i="43"/>
  <c r="L24" i="43"/>
  <c r="K24" i="43"/>
  <c r="J24" i="43"/>
  <c r="N24" i="43" s="1"/>
  <c r="O24" i="43" s="1"/>
  <c r="I24" i="43"/>
  <c r="H24" i="43"/>
  <c r="G24" i="43"/>
  <c r="F24" i="43"/>
  <c r="E24" i="43"/>
  <c r="D24" i="43"/>
  <c r="N23" i="43"/>
  <c r="O23" i="43" s="1"/>
  <c r="N22" i="43"/>
  <c r="O22" i="43" s="1"/>
  <c r="M21" i="43"/>
  <c r="L21" i="43"/>
  <c r="N21" i="43" s="1"/>
  <c r="O21" i="43" s="1"/>
  <c r="K21" i="43"/>
  <c r="J21" i="43"/>
  <c r="I21" i="43"/>
  <c r="H21" i="43"/>
  <c r="G21" i="43"/>
  <c r="F21" i="43"/>
  <c r="E21" i="43"/>
  <c r="D21" i="43"/>
  <c r="N20" i="43"/>
  <c r="O20" i="43" s="1"/>
  <c r="M19" i="43"/>
  <c r="L19" i="43"/>
  <c r="N19" i="43" s="1"/>
  <c r="O19" i="43" s="1"/>
  <c r="K19" i="43"/>
  <c r="J19" i="43"/>
  <c r="I19" i="43"/>
  <c r="H19" i="43"/>
  <c r="G19" i="43"/>
  <c r="F19" i="43"/>
  <c r="E19" i="43"/>
  <c r="D19" i="43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26" i="43" s="1"/>
  <c r="L5" i="43"/>
  <c r="L26" i="43" s="1"/>
  <c r="K5" i="43"/>
  <c r="K26" i="43" s="1"/>
  <c r="J5" i="43"/>
  <c r="J26" i="43" s="1"/>
  <c r="I5" i="43"/>
  <c r="I26" i="43" s="1"/>
  <c r="H5" i="43"/>
  <c r="G5" i="43"/>
  <c r="G26" i="43" s="1"/>
  <c r="F5" i="43"/>
  <c r="F26" i="43" s="1"/>
  <c r="E5" i="43"/>
  <c r="D5" i="43"/>
  <c r="N5" i="43" s="1"/>
  <c r="O5" i="43" s="1"/>
  <c r="N25" i="42"/>
  <c r="O25" i="42"/>
  <c r="M24" i="42"/>
  <c r="L24" i="42"/>
  <c r="K24" i="42"/>
  <c r="J24" i="42"/>
  <c r="I24" i="42"/>
  <c r="H24" i="42"/>
  <c r="G24" i="42"/>
  <c r="F24" i="42"/>
  <c r="E24" i="42"/>
  <c r="N24" i="42" s="1"/>
  <c r="O24" i="42" s="1"/>
  <c r="D24" i="42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N15" i="42" s="1"/>
  <c r="O15" i="42" s="1"/>
  <c r="G15" i="42"/>
  <c r="F15" i="42"/>
  <c r="E15" i="42"/>
  <c r="D15" i="42"/>
  <c r="N14" i="42"/>
  <c r="O14" i="42" s="1"/>
  <c r="N13" i="42"/>
  <c r="O13" i="42" s="1"/>
  <c r="M12" i="42"/>
  <c r="M26" i="42" s="1"/>
  <c r="L12" i="42"/>
  <c r="K12" i="42"/>
  <c r="J12" i="42"/>
  <c r="N12" i="42" s="1"/>
  <c r="O12" i="42" s="1"/>
  <c r="I12" i="42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L26" i="42" s="1"/>
  <c r="K5" i="42"/>
  <c r="K26" i="42" s="1"/>
  <c r="J5" i="42"/>
  <c r="J26" i="42" s="1"/>
  <c r="I5" i="42"/>
  <c r="I26" i="42" s="1"/>
  <c r="H5" i="42"/>
  <c r="H26" i="42" s="1"/>
  <c r="G5" i="42"/>
  <c r="G26" i="42" s="1"/>
  <c r="F5" i="42"/>
  <c r="F26" i="42" s="1"/>
  <c r="E5" i="42"/>
  <c r="E26" i="42" s="1"/>
  <c r="D5" i="42"/>
  <c r="D26" i="42" s="1"/>
  <c r="I27" i="41"/>
  <c r="L27" i="4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N19" i="41" s="1"/>
  <c r="O19" i="41" s="1"/>
  <c r="I19" i="41"/>
  <c r="H19" i="41"/>
  <c r="G19" i="41"/>
  <c r="F19" i="41"/>
  <c r="E19" i="41"/>
  <c r="D19" i="4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G15" i="41"/>
  <c r="F15" i="41"/>
  <c r="E15" i="41"/>
  <c r="N15" i="41" s="1"/>
  <c r="O15" i="41" s="1"/>
  <c r="D15" i="4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2" i="41" s="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/>
  <c r="M5" i="41"/>
  <c r="M27" i="41" s="1"/>
  <c r="L5" i="41"/>
  <c r="K5" i="41"/>
  <c r="K27" i="41" s="1"/>
  <c r="J5" i="41"/>
  <c r="J27" i="41" s="1"/>
  <c r="I5" i="41"/>
  <c r="H5" i="41"/>
  <c r="H27" i="41" s="1"/>
  <c r="G5" i="41"/>
  <c r="G27" i="41" s="1"/>
  <c r="F5" i="41"/>
  <c r="F27" i="41" s="1"/>
  <c r="E5" i="41"/>
  <c r="N5" i="41" s="1"/>
  <c r="O5" i="41" s="1"/>
  <c r="D5" i="41"/>
  <c r="D27" i="41" s="1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N26" i="40" s="1"/>
  <c r="O26" i="40" s="1"/>
  <c r="D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N22" i="40" s="1"/>
  <c r="O22" i="40" s="1"/>
  <c r="H22" i="40"/>
  <c r="G22" i="40"/>
  <c r="F22" i="40"/>
  <c r="E22" i="40"/>
  <c r="D22" i="40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N16" i="40" s="1"/>
  <c r="O16" i="40" s="1"/>
  <c r="E16" i="40"/>
  <c r="D16" i="40"/>
  <c r="N15" i="40"/>
  <c r="O15" i="40" s="1"/>
  <c r="N14" i="40"/>
  <c r="O14" i="40" s="1"/>
  <c r="N13" i="40"/>
  <c r="O13" i="40" s="1"/>
  <c r="M12" i="40"/>
  <c r="L12" i="40"/>
  <c r="K12" i="40"/>
  <c r="J12" i="40"/>
  <c r="J29" i="40" s="1"/>
  <c r="I12" i="40"/>
  <c r="H12" i="40"/>
  <c r="G12" i="40"/>
  <c r="G29" i="40" s="1"/>
  <c r="F12" i="40"/>
  <c r="E12" i="40"/>
  <c r="D12" i="40"/>
  <c r="N12" i="40" s="1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M29" i="40" s="1"/>
  <c r="L5" i="40"/>
  <c r="L29" i="40"/>
  <c r="K5" i="40"/>
  <c r="J5" i="40"/>
  <c r="I5" i="40"/>
  <c r="I29" i="40" s="1"/>
  <c r="H5" i="40"/>
  <c r="H29" i="40" s="1"/>
  <c r="G5" i="40"/>
  <c r="F5" i="40"/>
  <c r="E5" i="40"/>
  <c r="E29" i="40" s="1"/>
  <c r="D5" i="40"/>
  <c r="N5" i="40" s="1"/>
  <c r="O5" i="40" s="1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/>
  <c r="N25" i="39"/>
  <c r="O25" i="39" s="1"/>
  <c r="N24" i="39"/>
  <c r="O24" i="39"/>
  <c r="N23" i="39"/>
  <c r="O23" i="39" s="1"/>
  <c r="M22" i="39"/>
  <c r="L22" i="39"/>
  <c r="K22" i="39"/>
  <c r="J22" i="39"/>
  <c r="N22" i="39" s="1"/>
  <c r="O22" i="39" s="1"/>
  <c r="I22" i="39"/>
  <c r="H22" i="39"/>
  <c r="G22" i="39"/>
  <c r="F22" i="39"/>
  <c r="E22" i="39"/>
  <c r="D22" i="39"/>
  <c r="N21" i="39"/>
  <c r="O21" i="39" s="1"/>
  <c r="M20" i="39"/>
  <c r="M30" i="39" s="1"/>
  <c r="L20" i="39"/>
  <c r="K20" i="39"/>
  <c r="J20" i="39"/>
  <c r="N20" i="39" s="1"/>
  <c r="O20" i="39" s="1"/>
  <c r="I20" i="39"/>
  <c r="H20" i="39"/>
  <c r="H30" i="39" s="1"/>
  <c r="G20" i="39"/>
  <c r="F20" i="39"/>
  <c r="E20" i="39"/>
  <c r="D20" i="39"/>
  <c r="N19" i="39"/>
  <c r="O19" i="39" s="1"/>
  <c r="N18" i="39"/>
  <c r="O18" i="39" s="1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 s="1"/>
  <c r="M12" i="39"/>
  <c r="L12" i="39"/>
  <c r="K12" i="39"/>
  <c r="J12" i="39"/>
  <c r="I12" i="39"/>
  <c r="H12" i="39"/>
  <c r="G12" i="39"/>
  <c r="N12" i="39" s="1"/>
  <c r="O12" i="39" s="1"/>
  <c r="F12" i="39"/>
  <c r="E12" i="39"/>
  <c r="D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L30" i="39" s="1"/>
  <c r="K5" i="39"/>
  <c r="K30" i="39" s="1"/>
  <c r="J5" i="39"/>
  <c r="J30" i="39" s="1"/>
  <c r="I5" i="39"/>
  <c r="I30" i="39" s="1"/>
  <c r="H5" i="39"/>
  <c r="G5" i="39"/>
  <c r="G30" i="39" s="1"/>
  <c r="F5" i="39"/>
  <c r="F30" i="39"/>
  <c r="E5" i="39"/>
  <c r="N5" i="39" s="1"/>
  <c r="O5" i="39" s="1"/>
  <c r="D5" i="39"/>
  <c r="D30" i="39"/>
  <c r="N27" i="38"/>
  <c r="O27" i="38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 s="1"/>
  <c r="N24" i="38"/>
  <c r="O24" i="38"/>
  <c r="N23" i="38"/>
  <c r="O23" i="38"/>
  <c r="N22" i="38"/>
  <c r="O22" i="38" s="1"/>
  <c r="M21" i="38"/>
  <c r="L21" i="38"/>
  <c r="N21" i="38" s="1"/>
  <c r="O21" i="38" s="1"/>
  <c r="K21" i="38"/>
  <c r="J21" i="38"/>
  <c r="I21" i="38"/>
  <c r="H21" i="38"/>
  <c r="G21" i="38"/>
  <c r="F21" i="38"/>
  <c r="E21" i="38"/>
  <c r="D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I28" i="38"/>
  <c r="H15" i="38"/>
  <c r="G15" i="38"/>
  <c r="F15" i="38"/>
  <c r="N15" i="38" s="1"/>
  <c r="O15" i="38" s="1"/>
  <c r="E15" i="38"/>
  <c r="D15" i="38"/>
  <c r="N14" i="38"/>
  <c r="O14" i="38" s="1"/>
  <c r="N13" i="38"/>
  <c r="O13" i="38" s="1"/>
  <c r="M12" i="38"/>
  <c r="L12" i="38"/>
  <c r="K12" i="38"/>
  <c r="J12" i="38"/>
  <c r="N12" i="38" s="1"/>
  <c r="O12" i="38" s="1"/>
  <c r="I12" i="38"/>
  <c r="H12" i="38"/>
  <c r="H28" i="38" s="1"/>
  <c r="G12" i="38"/>
  <c r="F12" i="38"/>
  <c r="E12" i="38"/>
  <c r="D12" i="38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M28" i="38"/>
  <c r="L5" i="38"/>
  <c r="L28" i="38" s="1"/>
  <c r="K5" i="38"/>
  <c r="K28" i="38" s="1"/>
  <c r="J5" i="38"/>
  <c r="I5" i="38"/>
  <c r="H5" i="38"/>
  <c r="G5" i="38"/>
  <c r="G28" i="38" s="1"/>
  <c r="F5" i="38"/>
  <c r="E5" i="38"/>
  <c r="D5" i="38"/>
  <c r="N5" i="38" s="1"/>
  <c r="O5" i="38" s="1"/>
  <c r="N29" i="37"/>
  <c r="O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/>
  <c r="N25" i="37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D30" i="37" s="1"/>
  <c r="N19" i="37"/>
  <c r="O19" i="37"/>
  <c r="N18" i="37"/>
  <c r="O18" i="37" s="1"/>
  <c r="N17" i="37"/>
  <c r="O17" i="37" s="1"/>
  <c r="M16" i="37"/>
  <c r="L16" i="37"/>
  <c r="K16" i="37"/>
  <c r="J16" i="37"/>
  <c r="I16" i="37"/>
  <c r="H16" i="37"/>
  <c r="H30" i="37" s="1"/>
  <c r="G16" i="37"/>
  <c r="F16" i="37"/>
  <c r="N16" i="37"/>
  <c r="O16" i="37" s="1"/>
  <c r="E16" i="37"/>
  <c r="D16" i="37"/>
  <c r="N15" i="37"/>
  <c r="O15" i="37" s="1"/>
  <c r="N14" i="37"/>
  <c r="O14" i="37" s="1"/>
  <c r="N13" i="37"/>
  <c r="O13" i="37" s="1"/>
  <c r="M12" i="37"/>
  <c r="L12" i="37"/>
  <c r="K12" i="37"/>
  <c r="J12" i="37"/>
  <c r="J30" i="37" s="1"/>
  <c r="I12" i="37"/>
  <c r="H12" i="37"/>
  <c r="G12" i="37"/>
  <c r="F12" i="37"/>
  <c r="E12" i="37"/>
  <c r="D12" i="37"/>
  <c r="N12" i="37" s="1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M30" i="37"/>
  <c r="L5" i="37"/>
  <c r="L30" i="37" s="1"/>
  <c r="K5" i="37"/>
  <c r="K30" i="37"/>
  <c r="J5" i="37"/>
  <c r="I5" i="37"/>
  <c r="I30" i="37" s="1"/>
  <c r="H5" i="37"/>
  <c r="G5" i="37"/>
  <c r="G30" i="37" s="1"/>
  <c r="F5" i="37"/>
  <c r="E5" i="37"/>
  <c r="E30" i="37"/>
  <c r="D5" i="37"/>
  <c r="N30" i="36"/>
  <c r="O30" i="36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N27" i="36"/>
  <c r="O27" i="36" s="1"/>
  <c r="N26" i="36"/>
  <c r="O26" i="36"/>
  <c r="N25" i="36"/>
  <c r="O25" i="36" s="1"/>
  <c r="M24" i="36"/>
  <c r="L24" i="36"/>
  <c r="K24" i="36"/>
  <c r="J24" i="36"/>
  <c r="I24" i="36"/>
  <c r="H24" i="36"/>
  <c r="G24" i="36"/>
  <c r="N24" i="36" s="1"/>
  <c r="O24" i="36" s="1"/>
  <c r="F24" i="36"/>
  <c r="E24" i="36"/>
  <c r="D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D31" i="36" s="1"/>
  <c r="N19" i="36"/>
  <c r="O19" i="36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N16" i="36" s="1"/>
  <c r="O16" i="36" s="1"/>
  <c r="E16" i="36"/>
  <c r="D16" i="36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N12" i="36" s="1"/>
  <c r="O12" i="36" s="1"/>
  <c r="E12" i="36"/>
  <c r="D12" i="36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M31" i="36" s="1"/>
  <c r="L5" i="36"/>
  <c r="L31" i="36" s="1"/>
  <c r="K5" i="36"/>
  <c r="K31" i="36" s="1"/>
  <c r="J5" i="36"/>
  <c r="J31" i="36" s="1"/>
  <c r="I5" i="36"/>
  <c r="I31" i="36" s="1"/>
  <c r="H5" i="36"/>
  <c r="H31" i="36" s="1"/>
  <c r="G5" i="36"/>
  <c r="G31" i="36" s="1"/>
  <c r="F5" i="36"/>
  <c r="E5" i="36"/>
  <c r="E31" i="36" s="1"/>
  <c r="D5" i="36"/>
  <c r="N30" i="35"/>
  <c r="O30" i="35" s="1"/>
  <c r="N29" i="35"/>
  <c r="O29" i="35" s="1"/>
  <c r="M28" i="35"/>
  <c r="L28" i="35"/>
  <c r="K28" i="35"/>
  <c r="K31" i="35" s="1"/>
  <c r="J28" i="35"/>
  <c r="I28" i="35"/>
  <c r="H28" i="35"/>
  <c r="G28" i="35"/>
  <c r="F28" i="35"/>
  <c r="E28" i="35"/>
  <c r="D28" i="35"/>
  <c r="N28" i="35" s="1"/>
  <c r="O28" i="35" s="1"/>
  <c r="N27" i="35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3" i="35"/>
  <c r="O23" i="35"/>
  <c r="M22" i="35"/>
  <c r="L22" i="35"/>
  <c r="K22" i="35"/>
  <c r="J22" i="35"/>
  <c r="I22" i="35"/>
  <c r="H22" i="35"/>
  <c r="G22" i="35"/>
  <c r="F22" i="35"/>
  <c r="N22" i="35" s="1"/>
  <c r="O22" i="35" s="1"/>
  <c r="E22" i="35"/>
  <c r="D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 s="1"/>
  <c r="N18" i="35"/>
  <c r="O18" i="35" s="1"/>
  <c r="N17" i="35"/>
  <c r="O17" i="35" s="1"/>
  <c r="M16" i="35"/>
  <c r="L16" i="35"/>
  <c r="K16" i="35"/>
  <c r="J16" i="35"/>
  <c r="I16" i="35"/>
  <c r="N16" i="35" s="1"/>
  <c r="O16" i="35" s="1"/>
  <c r="H16" i="35"/>
  <c r="G16" i="35"/>
  <c r="F16" i="35"/>
  <c r="E16" i="35"/>
  <c r="D16" i="35"/>
  <c r="N15" i="35"/>
  <c r="O15" i="35"/>
  <c r="N14" i="35"/>
  <c r="O14" i="35" s="1"/>
  <c r="N13" i="35"/>
  <c r="O13" i="35"/>
  <c r="M12" i="35"/>
  <c r="L12" i="35"/>
  <c r="L31" i="35" s="1"/>
  <c r="K12" i="35"/>
  <c r="J12" i="35"/>
  <c r="I12" i="35"/>
  <c r="H12" i="35"/>
  <c r="G12" i="35"/>
  <c r="F12" i="35"/>
  <c r="E12" i="35"/>
  <c r="D12" i="35"/>
  <c r="N12" i="35"/>
  <c r="N11" i="35"/>
  <c r="O11" i="35"/>
  <c r="N10" i="35"/>
  <c r="O10" i="35"/>
  <c r="N9" i="35"/>
  <c r="O9" i="35" s="1"/>
  <c r="N8" i="35"/>
  <c r="O8" i="35"/>
  <c r="N7" i="35"/>
  <c r="O7" i="35" s="1"/>
  <c r="N6" i="35"/>
  <c r="O6" i="35"/>
  <c r="M5" i="35"/>
  <c r="M31" i="35"/>
  <c r="L5" i="35"/>
  <c r="K5" i="35"/>
  <c r="J5" i="35"/>
  <c r="I5" i="35"/>
  <c r="H5" i="35"/>
  <c r="H31" i="35" s="1"/>
  <c r="G5" i="35"/>
  <c r="G31" i="35" s="1"/>
  <c r="F5" i="35"/>
  <c r="F31" i="35" s="1"/>
  <c r="E5" i="35"/>
  <c r="N5" i="35" s="1"/>
  <c r="O5" i="35" s="1"/>
  <c r="D5" i="35"/>
  <c r="N29" i="34"/>
  <c r="O29" i="34" s="1"/>
  <c r="N28" i="34"/>
  <c r="O28" i="34" s="1"/>
  <c r="M27" i="34"/>
  <c r="L27" i="34"/>
  <c r="K27" i="34"/>
  <c r="K30" i="34" s="1"/>
  <c r="J27" i="34"/>
  <c r="I27" i="34"/>
  <c r="I30" i="34"/>
  <c r="H27" i="34"/>
  <c r="G27" i="34"/>
  <c r="F27" i="34"/>
  <c r="E27" i="34"/>
  <c r="N27" i="34" s="1"/>
  <c r="O27" i="34" s="1"/>
  <c r="D27" i="34"/>
  <c r="N26" i="34"/>
  <c r="O26" i="34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/>
  <c r="M19" i="34"/>
  <c r="L19" i="34"/>
  <c r="K19" i="34"/>
  <c r="J19" i="34"/>
  <c r="J30" i="34" s="1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D30" i="34" s="1"/>
  <c r="N14" i="34"/>
  <c r="O14" i="34" s="1"/>
  <c r="N13" i="34"/>
  <c r="O13" i="34" s="1"/>
  <c r="M12" i="34"/>
  <c r="L12" i="34"/>
  <c r="K12" i="34"/>
  <c r="J12" i="34"/>
  <c r="I12" i="34"/>
  <c r="H12" i="34"/>
  <c r="H30" i="34" s="1"/>
  <c r="G12" i="34"/>
  <c r="F12" i="34"/>
  <c r="E12" i="34"/>
  <c r="N12" i="34" s="1"/>
  <c r="O12" i="34" s="1"/>
  <c r="D12" i="34"/>
  <c r="N11" i="34"/>
  <c r="O11" i="34" s="1"/>
  <c r="N10" i="34"/>
  <c r="O10" i="34" s="1"/>
  <c r="N9" i="34"/>
  <c r="O9" i="34" s="1"/>
  <c r="N8" i="34"/>
  <c r="O8" i="34"/>
  <c r="N7" i="34"/>
  <c r="O7" i="34" s="1"/>
  <c r="N6" i="34"/>
  <c r="O6" i="34" s="1"/>
  <c r="M5" i="34"/>
  <c r="M30" i="34" s="1"/>
  <c r="L5" i="34"/>
  <c r="L30" i="34" s="1"/>
  <c r="K5" i="34"/>
  <c r="J5" i="34"/>
  <c r="I5" i="34"/>
  <c r="H5" i="34"/>
  <c r="G5" i="34"/>
  <c r="N5" i="34" s="1"/>
  <c r="O5" i="34" s="1"/>
  <c r="F5" i="34"/>
  <c r="E5" i="34"/>
  <c r="D5" i="34"/>
  <c r="E26" i="33"/>
  <c r="F26" i="33"/>
  <c r="G26" i="33"/>
  <c r="H26" i="33"/>
  <c r="I26" i="33"/>
  <c r="J26" i="33"/>
  <c r="K26" i="33"/>
  <c r="L26" i="33"/>
  <c r="L29" i="33" s="1"/>
  <c r="M26" i="33"/>
  <c r="D26" i="33"/>
  <c r="N26" i="33" s="1"/>
  <c r="O26" i="33" s="1"/>
  <c r="E21" i="33"/>
  <c r="F21" i="33"/>
  <c r="G21" i="33"/>
  <c r="H21" i="33"/>
  <c r="I21" i="33"/>
  <c r="J21" i="33"/>
  <c r="N21" i="33" s="1"/>
  <c r="O21" i="33" s="1"/>
  <c r="K21" i="33"/>
  <c r="L21" i="33"/>
  <c r="M21" i="33"/>
  <c r="E19" i="33"/>
  <c r="F19" i="33"/>
  <c r="F29" i="33" s="1"/>
  <c r="G19" i="33"/>
  <c r="H19" i="33"/>
  <c r="I19" i="33"/>
  <c r="J19" i="33"/>
  <c r="K19" i="33"/>
  <c r="L19" i="33"/>
  <c r="M19" i="33"/>
  <c r="E15" i="33"/>
  <c r="F15" i="33"/>
  <c r="G15" i="33"/>
  <c r="N15" i="33" s="1"/>
  <c r="O15" i="33" s="1"/>
  <c r="H15" i="33"/>
  <c r="I15" i="33"/>
  <c r="J15" i="33"/>
  <c r="K15" i="33"/>
  <c r="L15" i="33"/>
  <c r="M15" i="33"/>
  <c r="E12" i="33"/>
  <c r="F12" i="33"/>
  <c r="G12" i="33"/>
  <c r="H12" i="33"/>
  <c r="I12" i="33"/>
  <c r="J12" i="33"/>
  <c r="K12" i="33"/>
  <c r="L12" i="33"/>
  <c r="M12" i="33"/>
  <c r="E5" i="33"/>
  <c r="E29" i="33" s="1"/>
  <c r="F5" i="33"/>
  <c r="G5" i="33"/>
  <c r="H5" i="33"/>
  <c r="I5" i="33"/>
  <c r="J5" i="33"/>
  <c r="J29" i="33" s="1"/>
  <c r="K5" i="33"/>
  <c r="K29" i="33"/>
  <c r="L5" i="33"/>
  <c r="M5" i="33"/>
  <c r="D21" i="33"/>
  <c r="D19" i="33"/>
  <c r="N19" i="33" s="1"/>
  <c r="O19" i="33" s="1"/>
  <c r="D15" i="33"/>
  <c r="D29" i="33" s="1"/>
  <c r="D12" i="33"/>
  <c r="N12" i="33" s="1"/>
  <c r="O12" i="33" s="1"/>
  <c r="D5" i="33"/>
  <c r="N28" i="33"/>
  <c r="O28" i="33" s="1"/>
  <c r="N27" i="33"/>
  <c r="O27" i="33" s="1"/>
  <c r="N22" i="33"/>
  <c r="N23" i="33"/>
  <c r="O23" i="33" s="1"/>
  <c r="N24" i="33"/>
  <c r="O24" i="33" s="1"/>
  <c r="N25" i="33"/>
  <c r="O25" i="33"/>
  <c r="N20" i="33"/>
  <c r="O20" i="33" s="1"/>
  <c r="O22" i="33"/>
  <c r="N14" i="33"/>
  <c r="O14" i="33" s="1"/>
  <c r="N7" i="33"/>
  <c r="O7" i="33" s="1"/>
  <c r="N8" i="33"/>
  <c r="O8" i="33" s="1"/>
  <c r="N9" i="33"/>
  <c r="O9" i="33"/>
  <c r="N10" i="33"/>
  <c r="O10" i="33" s="1"/>
  <c r="N11" i="33"/>
  <c r="O11" i="33" s="1"/>
  <c r="N6" i="33"/>
  <c r="O6" i="33" s="1"/>
  <c r="N16" i="33"/>
  <c r="O16" i="33" s="1"/>
  <c r="N17" i="33"/>
  <c r="O17" i="33" s="1"/>
  <c r="N18" i="33"/>
  <c r="O18" i="33"/>
  <c r="N13" i="33"/>
  <c r="O13" i="33" s="1"/>
  <c r="O12" i="35"/>
  <c r="N5" i="37"/>
  <c r="O5" i="37"/>
  <c r="F31" i="36"/>
  <c r="M29" i="33"/>
  <c r="F30" i="34"/>
  <c r="F30" i="37"/>
  <c r="N16" i="39"/>
  <c r="O16" i="39" s="1"/>
  <c r="I29" i="33"/>
  <c r="J31" i="35"/>
  <c r="N24" i="35"/>
  <c r="O24" i="35" s="1"/>
  <c r="H29" i="33"/>
  <c r="E28" i="38"/>
  <c r="K29" i="40"/>
  <c r="N21" i="41"/>
  <c r="O21" i="41" s="1"/>
  <c r="N21" i="42"/>
  <c r="O21" i="42" s="1"/>
  <c r="N12" i="43"/>
  <c r="O12" i="43" s="1"/>
  <c r="N5" i="44"/>
  <c r="O5" i="44" s="1"/>
  <c r="N14" i="45"/>
  <c r="O14" i="45" s="1"/>
  <c r="N25" i="46"/>
  <c r="O25" i="46" s="1"/>
  <c r="O12" i="47"/>
  <c r="P12" i="47" s="1"/>
  <c r="O28" i="48" l="1"/>
  <c r="P28" i="48" s="1"/>
  <c r="N26" i="42"/>
  <c r="O26" i="42" s="1"/>
  <c r="N31" i="36"/>
  <c r="O31" i="36" s="1"/>
  <c r="N30" i="37"/>
  <c r="O30" i="37" s="1"/>
  <c r="N30" i="39"/>
  <c r="O30" i="39" s="1"/>
  <c r="F27" i="46"/>
  <c r="N5" i="45"/>
  <c r="O5" i="45" s="1"/>
  <c r="D31" i="35"/>
  <c r="N31" i="35" s="1"/>
  <c r="O31" i="35" s="1"/>
  <c r="E30" i="34"/>
  <c r="N30" i="34" s="1"/>
  <c r="O30" i="34" s="1"/>
  <c r="N15" i="34"/>
  <c r="O15" i="34" s="1"/>
  <c r="N20" i="36"/>
  <c r="O20" i="36" s="1"/>
  <c r="D28" i="38"/>
  <c r="E30" i="39"/>
  <c r="D29" i="40"/>
  <c r="D26" i="45"/>
  <c r="N26" i="45" s="1"/>
  <c r="O26" i="45" s="1"/>
  <c r="G29" i="33"/>
  <c r="N29" i="33" s="1"/>
  <c r="O29" i="33" s="1"/>
  <c r="I31" i="35"/>
  <c r="D27" i="46"/>
  <c r="N27" i="46" s="1"/>
  <c r="O27" i="46" s="1"/>
  <c r="L27" i="47"/>
  <c r="O27" i="47" s="1"/>
  <c r="P27" i="47" s="1"/>
  <c r="O5" i="47"/>
  <c r="P5" i="47" s="1"/>
  <c r="E31" i="35"/>
  <c r="N5" i="36"/>
  <c r="O5" i="36" s="1"/>
  <c r="K27" i="47"/>
  <c r="N5" i="33"/>
  <c r="O5" i="33" s="1"/>
  <c r="G30" i="34"/>
  <c r="F29" i="40"/>
  <c r="D26" i="43"/>
  <c r="N26" i="43" s="1"/>
  <c r="O26" i="43" s="1"/>
  <c r="N5" i="42"/>
  <c r="O5" i="42" s="1"/>
  <c r="E27" i="41"/>
  <c r="N27" i="41" s="1"/>
  <c r="O27" i="41" s="1"/>
  <c r="J28" i="38"/>
  <c r="N20" i="37"/>
  <c r="O20" i="37" s="1"/>
  <c r="F28" i="38"/>
  <c r="N29" i="40" l="1"/>
  <c r="O29" i="40" s="1"/>
  <c r="N28" i="38"/>
  <c r="O28" i="38" s="1"/>
</calcChain>
</file>

<file path=xl/sharedStrings.xml><?xml version="1.0" encoding="utf-8"?>
<sst xmlns="http://schemas.openxmlformats.org/spreadsheetml/2006/main" count="709" uniqueCount="91">
  <si>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</si>
  <si>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</si>
  <si>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</si>
  <si>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</si>
  <si>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</si>
  <si>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</si>
  <si>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</si>
  <si>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</si>
  <si>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</si>
  <si>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</si>
  <si>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</si>
  <si>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</si>
  <si>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</si>
  <si>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</si>
  <si>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</si>
  <si>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</si>
  <si>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</si>
  <si>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</si>
  <si>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</si>
  <si>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</si>
  <si>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</si>
  <si>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</si>
  <si>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</si>
  <si>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</si>
  <si>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</si>
  <si>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</si>
  <si>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</si>
  <si>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</si>
  <si>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</si>
  <si>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</si>
  <si>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</si>
  <si>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</si>
  <si>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</si>
  <si>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</si>
  <si>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</si>
  <si>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</si>
  <si>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</si>
  <si>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Events</t>
  </si>
  <si>
    <t>Special Recreation Facilities</t>
  </si>
  <si>
    <t>Inter-Fund Group Transfers Out</t>
  </si>
  <si>
    <t>Proprietary - Non-Operating Interest Expense</t>
  </si>
  <si>
    <t>Other Uses and Non-Operating</t>
  </si>
  <si>
    <t>2009 Municipal Population:</t>
  </si>
  <si>
    <t>Coleman Expenditures Reported by Account Code and Fund Type</t>
  </si>
  <si>
    <t>Local Fiscal Year Ended September 30, 2010</t>
  </si>
  <si>
    <t>Economic Environment</t>
  </si>
  <si>
    <t>Other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</si>
  <si>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</si>
  <si>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</si>
  <si>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</si>
  <si>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Protective Inspections</t>
  </si>
  <si>
    <t>Garbage / Solid Waste Control Services</t>
  </si>
  <si>
    <t>2011 Municipal Population:</t>
  </si>
  <si>
    <t>Local Fiscal Year Ended September 30, 2012</t>
  </si>
  <si>
    <t>Other Culture / Recreation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</si>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</sst>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248150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248150</v>
      </c>
      <c r="P5" s="30">
        <f>(O5/P$30)</f>
        <v>386.52647975077883</v>
      </c>
      <c r="Q5" s="6"/>
    </row>
    <row r="6" spans="1:134">
      <c r="A6" s="12"/>
      <c r="B6" s="42">
        <v>511</v>
      </c>
      <c r="C6" s="19" t="s">
        <v>19</v>
      </c>
      <c r="D6" s="46">
        <v>15041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15041</v>
      </c>
      <c r="P6" s="47">
        <f>(O6/P$30)</f>
        <v>23.42834890965732</v>
      </c>
      <c r="Q6" s="9"/>
    </row>
    <row r="7" spans="1:134">
      <c r="A7" s="12"/>
      <c r="B7" s="42">
        <v>512</v>
      </c>
      <c r="C7" s="19" t="s">
        <v>20</v>
      </c>
      <c r="D7" s="46">
        <v>24144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24144</v>
      </c>
      <c r="P7" s="47">
        <f>(O7/P$30)</f>
        <v>37.607476635514018</v>
      </c>
      <c r="Q7" s="9"/>
    </row>
    <row r="8" spans="1:134">
      <c r="A8" s="12"/>
      <c r="B8" s="42">
        <v>513</v>
      </c>
      <c r="C8" s="19" t="s">
        <v>21</v>
      </c>
      <c r="D8" s="46">
        <v>91431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91431</v>
      </c>
      <c r="P8" s="47">
        <f>(O8/P$30)</f>
        <v>142.4158878504673</v>
      </c>
      <c r="Q8" s="9"/>
    </row>
    <row r="9" spans="1:134">
      <c r="A9" s="12"/>
      <c r="B9" s="42">
        <v>514</v>
      </c>
      <c r="C9" s="19" t="s">
        <v>22</v>
      </c>
      <c r="D9" s="46">
        <v>13365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13365</v>
      </c>
      <c r="P9" s="47">
        <f>(O9/P$30)</f>
        <v>20.817757009345794</v>
      </c>
      <c r="Q9" s="9"/>
    </row>
    <row r="10" spans="1:134">
      <c r="A10" s="12"/>
      <c r="B10" s="42">
        <v>515</v>
      </c>
      <c r="C10" s="19" t="s">
        <v>23</v>
      </c>
      <c r="D10" s="46">
        <v>413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413</v>
      </c>
      <c r="P10" s="47">
        <f>(O10/P$30)</f>
        <v>0.64330218068535827</v>
      </c>
      <c r="Q10" s="9"/>
    </row>
    <row r="11" spans="1:134">
      <c r="A11" s="12"/>
      <c r="B11" s="42">
        <v>519</v>
      </c>
      <c r="C11" s="19" t="s">
        <v>24</v>
      </c>
      <c r="D11" s="46">
        <v>103756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103756</v>
      </c>
      <c r="P11" s="47">
        <f>(O11/P$30)</f>
        <v>161.61370716510905</v>
      </c>
      <c r="Q11" s="9"/>
    </row>
    <row r="12" spans="1:134" ht="15.75">
      <c r="A12" s="26" t="s">
        <v>25</v>
      </c>
      <c r="B12" s="27"/>
      <c r="C12" s="28"/>
      <c r="D12" s="29">
        <f>SUM(D13:D13)</f>
        <v>117914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40">
        <f>SUM(D12:N12)</f>
        <v>117914</v>
      </c>
      <c r="P12" s="41">
        <f>(O12/P$30)</f>
        <v>183.66666666666666</v>
      </c>
      <c r="Q12" s="10"/>
    </row>
    <row r="13" spans="1:134">
      <c r="A13" s="12"/>
      <c r="B13" s="42">
        <v>521</v>
      </c>
      <c r="C13" s="19" t="s">
        <v>26</v>
      </c>
      <c r="D13" s="46">
        <v>117914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117914</v>
      </c>
      <c r="P13" s="47">
        <f>(O13/P$30)</f>
        <v>183.66666666666666</v>
      </c>
      <c r="Q13" s="9"/>
    </row>
    <row r="14" spans="1:134" ht="15.75">
      <c r="A14" s="26" t="s">
        <v>28</v>
      </c>
      <c r="B14" s="27"/>
      <c r="C14" s="28"/>
      <c r="D14" s="29">
        <f>SUM(D15:D17)</f>
        <v>0</v>
      </c>
      <c r="E14" s="29">
        <f>SUM(E15:E17)</f>
        <v>12196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419038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431234</v>
      </c>
      <c r="P14" s="41">
        <f>(O14/P$30)</f>
        <v>671.70404984423681</v>
      </c>
      <c r="Q14" s="10"/>
    </row>
    <row r="15" spans="1:134">
      <c r="A15" s="12"/>
      <c r="B15" s="42">
        <v>533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286648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5" si="1">SUM(D15:N15)</f>
        <v>286648</v>
      </c>
      <c r="P15" s="47">
        <f>(O15/P$30)</f>
        <v>446.49221183800626</v>
      </c>
      <c r="Q15" s="9"/>
    </row>
    <row r="16" spans="1:134">
      <c r="A16" s="12"/>
      <c r="B16" s="42">
        <v>534</v>
      </c>
      <c r="C16" s="19" t="s">
        <v>51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132390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132390</v>
      </c>
      <c r="P16" s="47">
        <f>(O16/P$30)</f>
        <v>206.21495327102804</v>
      </c>
      <c r="Q16" s="9"/>
    </row>
    <row r="17" spans="1:120">
      <c r="A17" s="12"/>
      <c r="B17" s="42">
        <v>539</v>
      </c>
      <c r="C17" s="19" t="s">
        <v>31</v>
      </c>
      <c r="D17" s="46">
        <v>0</v>
      </c>
      <c r="E17" s="46">
        <v>12196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12196</v>
      </c>
      <c r="P17" s="47">
        <f>(O17/P$30)</f>
        <v>18.996884735202492</v>
      </c>
      <c r="Q17" s="9"/>
    </row>
    <row r="18" spans="1:120" ht="15.75">
      <c r="A18" s="26" t="s">
        <v>32</v>
      </c>
      <c r="B18" s="27"/>
      <c r="C18" s="28"/>
      <c r="D18" s="29">
        <f>SUM(D19:D19)</f>
        <v>0</v>
      </c>
      <c r="E18" s="29">
        <f>SUM(E19:E19)</f>
        <v>139043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1"/>
        <v>139043</v>
      </c>
      <c r="P18" s="41">
        <f>(O18/P$30)</f>
        <v>216.5778816199377</v>
      </c>
      <c r="Q18" s="10"/>
    </row>
    <row r="19" spans="1:120">
      <c r="A19" s="12"/>
      <c r="B19" s="42">
        <v>541</v>
      </c>
      <c r="C19" s="19" t="s">
        <v>33</v>
      </c>
      <c r="D19" s="46">
        <v>0</v>
      </c>
      <c r="E19" s="46">
        <v>139043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139043</v>
      </c>
      <c r="P19" s="47">
        <f>(O19/P$30)</f>
        <v>216.5778816199377</v>
      </c>
      <c r="Q19" s="9"/>
    </row>
    <row r="20" spans="1:120" ht="15.75">
      <c r="A20" s="26" t="s">
        <v>45</v>
      </c>
      <c r="B20" s="27"/>
      <c r="C20" s="28"/>
      <c r="D20" s="29">
        <f>SUM(D21:D21)</f>
        <v>0</v>
      </c>
      <c r="E20" s="29">
        <f>SUM(E21:E21)</f>
        <v>0</v>
      </c>
      <c r="F20" s="29">
        <f>SUM(F21:F21)</f>
        <v>0</v>
      </c>
      <c r="G20" s="29">
        <f>SUM(G21:G21)</f>
        <v>24591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1"/>
        <v>24591</v>
      </c>
      <c r="P20" s="41">
        <f>(O20/P$30)</f>
        <v>38.303738317757009</v>
      </c>
      <c r="Q20" s="10"/>
    </row>
    <row r="21" spans="1:120">
      <c r="A21" s="43"/>
      <c r="B21" s="44">
        <v>559</v>
      </c>
      <c r="C21" s="45" t="s">
        <v>46</v>
      </c>
      <c r="D21" s="46">
        <v>0</v>
      </c>
      <c r="E21" s="46">
        <v>0</v>
      </c>
      <c r="F21" s="46">
        <v>0</v>
      </c>
      <c r="G21" s="46">
        <v>24591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24591</v>
      </c>
      <c r="P21" s="47">
        <f>(O21/P$30)</f>
        <v>38.303738317757009</v>
      </c>
      <c r="Q21" s="9"/>
    </row>
    <row r="22" spans="1:120" ht="15.75">
      <c r="A22" s="26" t="s">
        <v>34</v>
      </c>
      <c r="B22" s="27"/>
      <c r="C22" s="28"/>
      <c r="D22" s="29">
        <f>SUM(D23:D25)</f>
        <v>33403</v>
      </c>
      <c r="E22" s="29">
        <f>SUM(E23:E25)</f>
        <v>0</v>
      </c>
      <c r="F22" s="29">
        <f>SUM(F23:F25)</f>
        <v>0</v>
      </c>
      <c r="G22" s="29">
        <f>SUM(G23:G25)</f>
        <v>0</v>
      </c>
      <c r="H22" s="29">
        <f>SUM(H23:H25)</f>
        <v>0</v>
      </c>
      <c r="I22" s="29">
        <f>SUM(I23:I25)</f>
        <v>0</v>
      </c>
      <c r="J22" s="29">
        <f>SUM(J23:J25)</f>
        <v>0</v>
      </c>
      <c r="K22" s="29">
        <f>SUM(K23:K25)</f>
        <v>0</v>
      </c>
      <c r="L22" s="29">
        <f>SUM(L23:L25)</f>
        <v>0</v>
      </c>
      <c r="M22" s="29">
        <f>SUM(M23:M25)</f>
        <v>0</v>
      </c>
      <c r="N22" s="29">
        <f>SUM(N23:N25)</f>
        <v>0</v>
      </c>
      <c r="O22" s="29">
        <f>SUM(D22:N22)</f>
        <v>33403</v>
      </c>
      <c r="P22" s="41">
        <f>(O22/P$30)</f>
        <v>52.029595015576326</v>
      </c>
      <c r="Q22" s="9"/>
    </row>
    <row r="23" spans="1:120">
      <c r="A23" s="12"/>
      <c r="B23" s="42">
        <v>572</v>
      </c>
      <c r="C23" s="19" t="s">
        <v>36</v>
      </c>
      <c r="D23" s="46">
        <v>22528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22528</v>
      </c>
      <c r="P23" s="47">
        <f>(O23/P$30)</f>
        <v>35.090342679127723</v>
      </c>
      <c r="Q23" s="9"/>
    </row>
    <row r="24" spans="1:120">
      <c r="A24" s="12"/>
      <c r="B24" s="42">
        <v>575</v>
      </c>
      <c r="C24" s="19" t="s">
        <v>38</v>
      </c>
      <c r="D24" s="46">
        <v>10441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10441</v>
      </c>
      <c r="P24" s="47">
        <f>(O24/P$30)</f>
        <v>16.263239875389409</v>
      </c>
      <c r="Q24" s="9"/>
    </row>
    <row r="25" spans="1:120">
      <c r="A25" s="12"/>
      <c r="B25" s="42">
        <v>579</v>
      </c>
      <c r="C25" s="19" t="s">
        <v>54</v>
      </c>
      <c r="D25" s="46">
        <v>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434</v>
      </c>
      <c r="P25" s="47">
        <f>(O25/P$30)</f>
        <v>0.67601246105919</v>
      </c>
      <c r="Q25" s="9"/>
    </row>
    <row r="26" spans="1:120" ht="15.75">
      <c r="A26" s="26" t="s">
        <v>41</v>
      </c>
      <c r="B26" s="27"/>
      <c r="C26" s="28"/>
      <c r="D26" s="29">
        <f>SUM(D27:D27)</f>
        <v>0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21457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21457</v>
      </c>
      <c r="P26" s="41">
        <f>(O26/P$30)</f>
        <v>33.422118380062308</v>
      </c>
      <c r="Q26" s="9"/>
    </row>
    <row r="27" spans="1:120" ht="15.75" thickBot="1">
      <c r="A27" s="12"/>
      <c r="B27" s="42">
        <v>591</v>
      </c>
      <c r="C27" s="19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21457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2">SUM(D27:N27)</f>
        <v>21457</v>
      </c>
      <c r="P27" s="47">
        <f>(O27/P$30)</f>
        <v>33.422118380062308</v>
      </c>
      <c r="Q27" s="9"/>
    </row>
    <row r="28" spans="1:120" ht="16.5" thickBot="1">
      <c r="A28" s="13" t="s">
        <v>10</v>
      </c>
      <c r="B28" s="21"/>
      <c r="C28" s="20"/>
      <c r="D28" s="14">
        <f>SUM(D5,D12,D14,D18,D20,D22,D26)</f>
        <v>399467</v>
      </c>
      <c r="E28" s="14">
        <f t="shared" ref="E28:N28" si="3">SUM(E5,E12,E14,E18,E20,E22,E26)</f>
        <v>151239</v>
      </c>
      <c r="F28" s="14">
        <f t="shared" si="3"/>
        <v>0</v>
      </c>
      <c r="G28" s="14">
        <f t="shared" si="3"/>
        <v>24591</v>
      </c>
      <c r="H28" s="14">
        <f t="shared" si="3"/>
        <v>0</v>
      </c>
      <c r="I28" s="14">
        <f t="shared" si="3"/>
        <v>440495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1015792</v>
      </c>
      <c r="P28" s="35">
        <f>(O28/P$30)</f>
        <v>1582.2305295950155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90</v>
      </c>
      <c r="N30" s="93"/>
      <c r="O30" s="93"/>
      <c r="P30" s="39">
        <v>642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153097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153097</v>
      </c>
      <c r="O5" s="30">
        <f t="shared" ref="O5:O30" si="2">(N5/O$32)</f>
        <v>220.28345323741007</v>
      </c>
      <c r="P5" s="6"/>
    </row>
    <row r="6" spans="1:133">
      <c r="A6" s="12"/>
      <c r="B6" s="42">
        <v>511</v>
      </c>
      <c r="C6" s="19" t="s">
        <v>19</v>
      </c>
      <c r="D6" s="46">
        <v>12700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12700</v>
      </c>
      <c r="O6" s="47">
        <f t="shared" si="2"/>
        <v>18.273381294964029</v>
      </c>
      <c r="P6" s="9"/>
    </row>
    <row r="7" spans="1:133">
      <c r="A7" s="12"/>
      <c r="B7" s="42">
        <v>512</v>
      </c>
      <c r="C7" s="19" t="s">
        <v>20</v>
      </c>
      <c r="D7" s="46">
        <v>15667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15667</v>
      </c>
      <c r="O7" s="47">
        <f t="shared" si="2"/>
        <v>22.542446043165466</v>
      </c>
      <c r="P7" s="9"/>
    </row>
    <row r="8" spans="1:133">
      <c r="A8" s="12"/>
      <c r="B8" s="42">
        <v>513</v>
      </c>
      <c r="C8" s="19" t="s">
        <v>21</v>
      </c>
      <c r="D8" s="46">
        <v>65882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65882</v>
      </c>
      <c r="O8" s="47">
        <f t="shared" si="2"/>
        <v>94.794244604316546</v>
      </c>
      <c r="P8" s="9"/>
    </row>
    <row r="9" spans="1:133">
      <c r="A9" s="12"/>
      <c r="B9" s="42">
        <v>514</v>
      </c>
      <c r="C9" s="19" t="s">
        <v>22</v>
      </c>
      <c r="D9" s="46">
        <v>12195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12195</v>
      </c>
      <c r="O9" s="47">
        <f t="shared" si="2"/>
        <v>17.546762589928058</v>
      </c>
      <c r="P9" s="9"/>
    </row>
    <row r="10" spans="1:133">
      <c r="A10" s="12"/>
      <c r="B10" s="42">
        <v>515</v>
      </c>
      <c r="C10" s="19" t="s">
        <v>23</v>
      </c>
      <c r="D10" s="46">
        <v>2082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2082</v>
      </c>
      <c r="O10" s="47">
        <f t="shared" si="2"/>
        <v>2.9956834532374099</v>
      </c>
      <c r="P10" s="9"/>
    </row>
    <row r="11" spans="1:133">
      <c r="A11" s="12"/>
      <c r="B11" s="42">
        <v>519</v>
      </c>
      <c r="C11" s="19" t="s">
        <v>24</v>
      </c>
      <c r="D11" s="46">
        <v>44571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44571</v>
      </c>
      <c r="O11" s="47">
        <f t="shared" si="2"/>
        <v>64.130935251798562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105526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105526</v>
      </c>
      <c r="O12" s="41">
        <f t="shared" si="2"/>
        <v>151.83597122302157</v>
      </c>
      <c r="P12" s="10"/>
    </row>
    <row r="13" spans="1:133">
      <c r="A13" s="12"/>
      <c r="B13" s="42">
        <v>521</v>
      </c>
      <c r="C13" s="19" t="s">
        <v>26</v>
      </c>
      <c r="D13" s="46">
        <v>103695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103695</v>
      </c>
      <c r="O13" s="47">
        <f t="shared" si="2"/>
        <v>149.20143884892087</v>
      </c>
      <c r="P13" s="9"/>
    </row>
    <row r="14" spans="1:133">
      <c r="A14" s="12"/>
      <c r="B14" s="42">
        <v>522</v>
      </c>
      <c r="C14" s="19" t="s">
        <v>27</v>
      </c>
      <c r="D14" s="46">
        <v>286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286</v>
      </c>
      <c r="O14" s="47">
        <f t="shared" si="2"/>
        <v>0.41151079136690649</v>
      </c>
      <c r="P14" s="9"/>
    </row>
    <row r="15" spans="1:133">
      <c r="A15" s="12"/>
      <c r="B15" s="42">
        <v>524</v>
      </c>
      <c r="C15" s="19" t="s">
        <v>50</v>
      </c>
      <c r="D15" s="46">
        <v>1545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1545</v>
      </c>
      <c r="O15" s="47">
        <f t="shared" si="2"/>
        <v>2.2230215827338129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2894</v>
      </c>
      <c r="F16" s="29">
        <f t="shared" si="4"/>
        <v>0</v>
      </c>
      <c r="G16" s="29">
        <f t="shared" si="4"/>
        <v>7489</v>
      </c>
      <c r="H16" s="29">
        <f t="shared" si="4"/>
        <v>0</v>
      </c>
      <c r="I16" s="29">
        <f t="shared" si="4"/>
        <v>272566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3073</v>
      </c>
      <c r="N16" s="40">
        <f t="shared" si="1"/>
        <v>286022</v>
      </c>
      <c r="O16" s="41">
        <f t="shared" si="2"/>
        <v>411.54244604316546</v>
      </c>
      <c r="P16" s="10"/>
    </row>
    <row r="17" spans="1:119">
      <c r="A17" s="12"/>
      <c r="B17" s="42">
        <v>533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193776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193776</v>
      </c>
      <c r="O17" s="47">
        <f t="shared" si="2"/>
        <v>278.81438848920862</v>
      </c>
      <c r="P17" s="9"/>
    </row>
    <row r="18" spans="1:119">
      <c r="A18" s="12"/>
      <c r="B18" s="42">
        <v>534</v>
      </c>
      <c r="C18" s="19" t="s">
        <v>51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78790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78790</v>
      </c>
      <c r="O18" s="47">
        <f t="shared" si="2"/>
        <v>113.36690647482014</v>
      </c>
      <c r="P18" s="9"/>
    </row>
    <row r="19" spans="1:119">
      <c r="A19" s="12"/>
      <c r="B19" s="42">
        <v>539</v>
      </c>
      <c r="C19" s="19" t="s">
        <v>31</v>
      </c>
      <c r="D19" s="46">
        <v>0</v>
      </c>
      <c r="E19" s="46">
        <v>2894</v>
      </c>
      <c r="F19" s="46">
        <v>0</v>
      </c>
      <c r="G19" s="46">
        <v>7489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3073</v>
      </c>
      <c r="N19" s="46">
        <f t="shared" si="1"/>
        <v>13456</v>
      </c>
      <c r="O19" s="47">
        <f t="shared" si="2"/>
        <v>19.36115107913669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0</v>
      </c>
      <c r="E20" s="29">
        <f t="shared" si="5"/>
        <v>59898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59898</v>
      </c>
      <c r="O20" s="41">
        <f t="shared" si="2"/>
        <v>86.184172661870505</v>
      </c>
      <c r="P20" s="10"/>
    </row>
    <row r="21" spans="1:119">
      <c r="A21" s="12"/>
      <c r="B21" s="42">
        <v>541</v>
      </c>
      <c r="C21" s="19" t="s">
        <v>33</v>
      </c>
      <c r="D21" s="46">
        <v>0</v>
      </c>
      <c r="E21" s="46">
        <v>59898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59898</v>
      </c>
      <c r="O21" s="47">
        <f t="shared" si="2"/>
        <v>86.184172661870505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SUM(D23:D26)</f>
        <v>17013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17013</v>
      </c>
      <c r="O22" s="41">
        <f t="shared" si="2"/>
        <v>24.479136690647483</v>
      </c>
      <c r="P22" s="9"/>
    </row>
    <row r="23" spans="1:119">
      <c r="A23" s="12"/>
      <c r="B23" s="42">
        <v>571</v>
      </c>
      <c r="C23" s="19" t="s">
        <v>35</v>
      </c>
      <c r="D23" s="46">
        <v>3454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3454</v>
      </c>
      <c r="O23" s="47">
        <f t="shared" si="2"/>
        <v>4.9697841726618703</v>
      </c>
      <c r="P23" s="9"/>
    </row>
    <row r="24" spans="1:119">
      <c r="A24" s="12"/>
      <c r="B24" s="42">
        <v>572</v>
      </c>
      <c r="C24" s="19" t="s">
        <v>36</v>
      </c>
      <c r="D24" s="46">
        <v>7837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7837</v>
      </c>
      <c r="O24" s="47">
        <f t="shared" si="2"/>
        <v>11.276258992805756</v>
      </c>
      <c r="P24" s="9"/>
    </row>
    <row r="25" spans="1:119">
      <c r="A25" s="12"/>
      <c r="B25" s="42">
        <v>575</v>
      </c>
      <c r="C25" s="19" t="s">
        <v>38</v>
      </c>
      <c r="D25" s="46">
        <v>4963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4963</v>
      </c>
      <c r="O25" s="47">
        <f t="shared" si="2"/>
        <v>7.1410071942446045</v>
      </c>
      <c r="P25" s="9"/>
    </row>
    <row r="26" spans="1:119">
      <c r="A26" s="12"/>
      <c r="B26" s="42">
        <v>579</v>
      </c>
      <c r="C26" s="19" t="s">
        <v>54</v>
      </c>
      <c r="D26" s="46">
        <v>759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759</v>
      </c>
      <c r="O26" s="47">
        <f t="shared" si="2"/>
        <v>1.0920863309352518</v>
      </c>
      <c r="P26" s="9"/>
    </row>
    <row r="27" spans="1:119" ht="15.75">
      <c r="A27" s="26" t="s">
        <v>41</v>
      </c>
      <c r="B27" s="27"/>
      <c r="C27" s="28"/>
      <c r="D27" s="29">
        <f t="shared" ref="D27:M27" si="7">SUM(D28:D29)</f>
        <v>2015</v>
      </c>
      <c r="E27" s="29">
        <f t="shared" si="7"/>
        <v>0</v>
      </c>
      <c r="F27" s="29">
        <f t="shared" si="7"/>
        <v>0</v>
      </c>
      <c r="G27" s="29">
        <f t="shared" si="7"/>
        <v>0</v>
      </c>
      <c r="H27" s="29">
        <f t="shared" si="7"/>
        <v>0</v>
      </c>
      <c r="I27" s="29">
        <f t="shared" si="7"/>
        <v>28576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30591</v>
      </c>
      <c r="O27" s="41">
        <f t="shared" si="2"/>
        <v>44.015827338129498</v>
      </c>
      <c r="P27" s="9"/>
    </row>
    <row r="28" spans="1:119">
      <c r="A28" s="12"/>
      <c r="B28" s="42">
        <v>581</v>
      </c>
      <c r="C28" s="19" t="s">
        <v>39</v>
      </c>
      <c r="D28" s="46">
        <v>2015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2015</v>
      </c>
      <c r="O28" s="47">
        <f t="shared" si="2"/>
        <v>2.8992805755395685</v>
      </c>
      <c r="P28" s="9"/>
    </row>
    <row r="29" spans="1:119" ht="15.75" thickBot="1">
      <c r="A29" s="12"/>
      <c r="B29" s="42">
        <v>591</v>
      </c>
      <c r="C29" s="19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28576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28576</v>
      </c>
      <c r="O29" s="47">
        <f t="shared" si="2"/>
        <v>41.116546762589927</v>
      </c>
      <c r="P29" s="9"/>
    </row>
    <row r="30" spans="1:119" ht="16.5" thickBot="1">
      <c r="A30" s="13" t="s">
        <v>10</v>
      </c>
      <c r="B30" s="21"/>
      <c r="C30" s="20"/>
      <c r="D30" s="14">
        <f>SUM(D5,D12,D16,D20,D22,D27)</f>
        <v>277651</v>
      </c>
      <c r="E30" s="14">
        <f t="shared" ref="E30:M30" si="8">SUM(E5,E12,E16,E20,E22,E27)</f>
        <v>62792</v>
      </c>
      <c r="F30" s="14">
        <f t="shared" si="8"/>
        <v>0</v>
      </c>
      <c r="G30" s="14">
        <f t="shared" si="8"/>
        <v>7489</v>
      </c>
      <c r="H30" s="14">
        <f t="shared" si="8"/>
        <v>0</v>
      </c>
      <c r="I30" s="14">
        <f t="shared" si="8"/>
        <v>301142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3073</v>
      </c>
      <c r="N30" s="14">
        <f t="shared" si="1"/>
        <v>652147</v>
      </c>
      <c r="O30" s="35">
        <f t="shared" si="2"/>
        <v>938.34100719424464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57</v>
      </c>
      <c r="M32" s="93"/>
      <c r="N32" s="93"/>
      <c r="O32" s="39">
        <v>695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157127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157127</v>
      </c>
      <c r="O5" s="30">
        <f t="shared" ref="O5:O31" si="2">(N5/O$33)</f>
        <v>223.50924608819346</v>
      </c>
      <c r="P5" s="6"/>
    </row>
    <row r="6" spans="1:133">
      <c r="A6" s="12"/>
      <c r="B6" s="42">
        <v>511</v>
      </c>
      <c r="C6" s="19" t="s">
        <v>19</v>
      </c>
      <c r="D6" s="46">
        <v>12800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12800</v>
      </c>
      <c r="O6" s="47">
        <f t="shared" si="2"/>
        <v>18.207681365576104</v>
      </c>
      <c r="P6" s="9"/>
    </row>
    <row r="7" spans="1:133">
      <c r="A7" s="12"/>
      <c r="B7" s="42">
        <v>512</v>
      </c>
      <c r="C7" s="19" t="s">
        <v>20</v>
      </c>
      <c r="D7" s="46">
        <v>18409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18409</v>
      </c>
      <c r="O7" s="47">
        <f t="shared" si="2"/>
        <v>26.186344238975817</v>
      </c>
      <c r="P7" s="9"/>
    </row>
    <row r="8" spans="1:133">
      <c r="A8" s="12"/>
      <c r="B8" s="42">
        <v>513</v>
      </c>
      <c r="C8" s="19" t="s">
        <v>21</v>
      </c>
      <c r="D8" s="46">
        <v>73298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73298</v>
      </c>
      <c r="O8" s="47">
        <f t="shared" si="2"/>
        <v>104.26458036984353</v>
      </c>
      <c r="P8" s="9"/>
    </row>
    <row r="9" spans="1:133">
      <c r="A9" s="12"/>
      <c r="B9" s="42">
        <v>514</v>
      </c>
      <c r="C9" s="19" t="s">
        <v>22</v>
      </c>
      <c r="D9" s="46">
        <v>11425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11425</v>
      </c>
      <c r="O9" s="47">
        <f t="shared" si="2"/>
        <v>16.251778093883356</v>
      </c>
      <c r="P9" s="9"/>
    </row>
    <row r="10" spans="1:133">
      <c r="A10" s="12"/>
      <c r="B10" s="42">
        <v>515</v>
      </c>
      <c r="C10" s="19" t="s">
        <v>23</v>
      </c>
      <c r="D10" s="46">
        <v>2486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2486</v>
      </c>
      <c r="O10" s="47">
        <f t="shared" si="2"/>
        <v>3.5362731152204838</v>
      </c>
      <c r="P10" s="9"/>
    </row>
    <row r="11" spans="1:133">
      <c r="A11" s="12"/>
      <c r="B11" s="42">
        <v>519</v>
      </c>
      <c r="C11" s="19" t="s">
        <v>24</v>
      </c>
      <c r="D11" s="46">
        <v>38709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38709</v>
      </c>
      <c r="O11" s="47">
        <f t="shared" si="2"/>
        <v>55.062588904694167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108734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108734</v>
      </c>
      <c r="O12" s="41">
        <f t="shared" si="2"/>
        <v>154.67140825035563</v>
      </c>
      <c r="P12" s="10"/>
    </row>
    <row r="13" spans="1:133">
      <c r="A13" s="12"/>
      <c r="B13" s="42">
        <v>521</v>
      </c>
      <c r="C13" s="19" t="s">
        <v>26</v>
      </c>
      <c r="D13" s="46">
        <v>105740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105740</v>
      </c>
      <c r="O13" s="47">
        <f t="shared" si="2"/>
        <v>150.41251778093883</v>
      </c>
      <c r="P13" s="9"/>
    </row>
    <row r="14" spans="1:133">
      <c r="A14" s="12"/>
      <c r="B14" s="42">
        <v>522</v>
      </c>
      <c r="C14" s="19" t="s">
        <v>27</v>
      </c>
      <c r="D14" s="46">
        <v>603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603</v>
      </c>
      <c r="O14" s="47">
        <f t="shared" si="2"/>
        <v>0.85775248933143666</v>
      </c>
      <c r="P14" s="9"/>
    </row>
    <row r="15" spans="1:133">
      <c r="A15" s="12"/>
      <c r="B15" s="42">
        <v>524</v>
      </c>
      <c r="C15" s="19" t="s">
        <v>50</v>
      </c>
      <c r="D15" s="46">
        <v>2391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2391</v>
      </c>
      <c r="O15" s="47">
        <f t="shared" si="2"/>
        <v>3.4011379800853483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2367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267321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269688</v>
      </c>
      <c r="O16" s="41">
        <f t="shared" si="2"/>
        <v>383.624466571835</v>
      </c>
      <c r="P16" s="10"/>
    </row>
    <row r="17" spans="1:119">
      <c r="A17" s="12"/>
      <c r="B17" s="42">
        <v>533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188123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188123</v>
      </c>
      <c r="O17" s="47">
        <f t="shared" si="2"/>
        <v>267.60028449502136</v>
      </c>
      <c r="P17" s="9"/>
    </row>
    <row r="18" spans="1:119">
      <c r="A18" s="12"/>
      <c r="B18" s="42">
        <v>534</v>
      </c>
      <c r="C18" s="19" t="s">
        <v>51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79198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79198</v>
      </c>
      <c r="O18" s="47">
        <f t="shared" si="2"/>
        <v>112.65718349928876</v>
      </c>
      <c r="P18" s="9"/>
    </row>
    <row r="19" spans="1:119">
      <c r="A19" s="12"/>
      <c r="B19" s="42">
        <v>539</v>
      </c>
      <c r="C19" s="19" t="s">
        <v>31</v>
      </c>
      <c r="D19" s="46">
        <v>0</v>
      </c>
      <c r="E19" s="46">
        <v>2367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2367</v>
      </c>
      <c r="O19" s="47">
        <f t="shared" si="2"/>
        <v>3.3669985775248934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0</v>
      </c>
      <c r="E20" s="29">
        <f t="shared" si="5"/>
        <v>48653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48653</v>
      </c>
      <c r="O20" s="41">
        <f t="shared" si="2"/>
        <v>69.207681365576107</v>
      </c>
      <c r="P20" s="10"/>
    </row>
    <row r="21" spans="1:119">
      <c r="A21" s="12"/>
      <c r="B21" s="42">
        <v>541</v>
      </c>
      <c r="C21" s="19" t="s">
        <v>33</v>
      </c>
      <c r="D21" s="46">
        <v>0</v>
      </c>
      <c r="E21" s="46">
        <v>48653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48653</v>
      </c>
      <c r="O21" s="47">
        <f t="shared" si="2"/>
        <v>69.207681365576107</v>
      </c>
      <c r="P21" s="9"/>
    </row>
    <row r="22" spans="1:119" ht="15.75">
      <c r="A22" s="26" t="s">
        <v>45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10081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10081</v>
      </c>
      <c r="O22" s="41">
        <f t="shared" si="2"/>
        <v>14.339971550497866</v>
      </c>
      <c r="P22" s="10"/>
    </row>
    <row r="23" spans="1:119">
      <c r="A23" s="43"/>
      <c r="B23" s="44">
        <v>559</v>
      </c>
      <c r="C23" s="45" t="s">
        <v>46</v>
      </c>
      <c r="D23" s="46">
        <v>0</v>
      </c>
      <c r="E23" s="46">
        <v>0</v>
      </c>
      <c r="F23" s="46">
        <v>0</v>
      </c>
      <c r="G23" s="46">
        <v>10081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10081</v>
      </c>
      <c r="O23" s="47">
        <f t="shared" si="2"/>
        <v>14.339971550497866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SUM(D25:D28)</f>
        <v>14855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14855</v>
      </c>
      <c r="O24" s="41">
        <f t="shared" si="2"/>
        <v>21.130867709815078</v>
      </c>
      <c r="P24" s="9"/>
    </row>
    <row r="25" spans="1:119">
      <c r="A25" s="12"/>
      <c r="B25" s="42">
        <v>571</v>
      </c>
      <c r="C25" s="19" t="s">
        <v>35</v>
      </c>
      <c r="D25" s="46">
        <v>3425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3425</v>
      </c>
      <c r="O25" s="47">
        <f t="shared" si="2"/>
        <v>4.8719772403982926</v>
      </c>
      <c r="P25" s="9"/>
    </row>
    <row r="26" spans="1:119">
      <c r="A26" s="12"/>
      <c r="B26" s="42">
        <v>572</v>
      </c>
      <c r="C26" s="19" t="s">
        <v>36</v>
      </c>
      <c r="D26" s="46">
        <v>6768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6768</v>
      </c>
      <c r="O26" s="47">
        <f t="shared" si="2"/>
        <v>9.6273115220483643</v>
      </c>
      <c r="P26" s="9"/>
    </row>
    <row r="27" spans="1:119">
      <c r="A27" s="12"/>
      <c r="B27" s="42">
        <v>575</v>
      </c>
      <c r="C27" s="19" t="s">
        <v>38</v>
      </c>
      <c r="D27" s="46">
        <v>4533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4533</v>
      </c>
      <c r="O27" s="47">
        <f t="shared" si="2"/>
        <v>6.4480796586059741</v>
      </c>
      <c r="P27" s="9"/>
    </row>
    <row r="28" spans="1:119">
      <c r="A28" s="12"/>
      <c r="B28" s="42">
        <v>579</v>
      </c>
      <c r="C28" s="19" t="s">
        <v>54</v>
      </c>
      <c r="D28" s="46">
        <v>129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129</v>
      </c>
      <c r="O28" s="47">
        <f t="shared" si="2"/>
        <v>0.18349928876244664</v>
      </c>
      <c r="P28" s="9"/>
    </row>
    <row r="29" spans="1:119" ht="15.75">
      <c r="A29" s="26" t="s">
        <v>41</v>
      </c>
      <c r="B29" s="27"/>
      <c r="C29" s="28"/>
      <c r="D29" s="29">
        <f t="shared" ref="D29:M29" si="8">SUM(D30:D30)</f>
        <v>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29194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1"/>
        <v>29194</v>
      </c>
      <c r="O29" s="41">
        <f t="shared" si="2"/>
        <v>41.527738264580371</v>
      </c>
      <c r="P29" s="9"/>
    </row>
    <row r="30" spans="1:119" ht="15.75" thickBot="1">
      <c r="A30" s="12"/>
      <c r="B30" s="42">
        <v>591</v>
      </c>
      <c r="C30" s="19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29194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29194</v>
      </c>
      <c r="O30" s="47">
        <f t="shared" si="2"/>
        <v>41.527738264580371</v>
      </c>
      <c r="P30" s="9"/>
    </row>
    <row r="31" spans="1:119" ht="16.5" thickBot="1">
      <c r="A31" s="13" t="s">
        <v>10</v>
      </c>
      <c r="B31" s="21"/>
      <c r="C31" s="20"/>
      <c r="D31" s="14">
        <f>SUM(D5,D12,D16,D20,D22,D24,D29)</f>
        <v>280716</v>
      </c>
      <c r="E31" s="14">
        <f t="shared" ref="E31:M31" si="9">SUM(E5,E12,E16,E20,E22,E24,E29)</f>
        <v>51020</v>
      </c>
      <c r="F31" s="14">
        <f t="shared" si="9"/>
        <v>0</v>
      </c>
      <c r="G31" s="14">
        <f t="shared" si="9"/>
        <v>10081</v>
      </c>
      <c r="H31" s="14">
        <f t="shared" si="9"/>
        <v>0</v>
      </c>
      <c r="I31" s="14">
        <f t="shared" si="9"/>
        <v>296515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638332</v>
      </c>
      <c r="O31" s="35">
        <f t="shared" si="2"/>
        <v>908.01137980085343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55</v>
      </c>
      <c r="M33" s="93"/>
      <c r="N33" s="93"/>
      <c r="O33" s="39">
        <v>703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131454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1" si="1">SUM(D5:M5)</f>
        <v>131454</v>
      </c>
      <c r="O5" s="30">
        <f t="shared" ref="O5:O31" si="2">(N5/O$33)</f>
        <v>186.45957446808509</v>
      </c>
      <c r="P5" s="6"/>
    </row>
    <row r="6" spans="1:133">
      <c r="A6" s="12"/>
      <c r="B6" s="42">
        <v>511</v>
      </c>
      <c r="C6" s="19" t="s">
        <v>19</v>
      </c>
      <c r="D6" s="46">
        <v>10700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10700</v>
      </c>
      <c r="O6" s="47">
        <f t="shared" si="2"/>
        <v>15.177304964539006</v>
      </c>
      <c r="P6" s="9"/>
    </row>
    <row r="7" spans="1:133">
      <c r="A7" s="12"/>
      <c r="B7" s="42">
        <v>512</v>
      </c>
      <c r="C7" s="19" t="s">
        <v>20</v>
      </c>
      <c r="D7" s="46">
        <v>16195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16195</v>
      </c>
      <c r="O7" s="47">
        <f t="shared" si="2"/>
        <v>22.971631205673759</v>
      </c>
      <c r="P7" s="9"/>
    </row>
    <row r="8" spans="1:133">
      <c r="A8" s="12"/>
      <c r="B8" s="42">
        <v>513</v>
      </c>
      <c r="C8" s="19" t="s">
        <v>21</v>
      </c>
      <c r="D8" s="46">
        <v>57573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57573</v>
      </c>
      <c r="O8" s="47">
        <f t="shared" si="2"/>
        <v>81.663829787234036</v>
      </c>
      <c r="P8" s="9"/>
    </row>
    <row r="9" spans="1:133">
      <c r="A9" s="12"/>
      <c r="B9" s="42">
        <v>514</v>
      </c>
      <c r="C9" s="19" t="s">
        <v>22</v>
      </c>
      <c r="D9" s="46">
        <v>10685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10685</v>
      </c>
      <c r="O9" s="47">
        <f t="shared" si="2"/>
        <v>15.156028368794326</v>
      </c>
      <c r="P9" s="9"/>
    </row>
    <row r="10" spans="1:133">
      <c r="A10" s="12"/>
      <c r="B10" s="42">
        <v>515</v>
      </c>
      <c r="C10" s="19" t="s">
        <v>23</v>
      </c>
      <c r="D10" s="46">
        <v>2278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2278</v>
      </c>
      <c r="O10" s="47">
        <f t="shared" si="2"/>
        <v>3.2312056737588652</v>
      </c>
      <c r="P10" s="9"/>
    </row>
    <row r="11" spans="1:133">
      <c r="A11" s="12"/>
      <c r="B11" s="42">
        <v>519</v>
      </c>
      <c r="C11" s="19" t="s">
        <v>24</v>
      </c>
      <c r="D11" s="46">
        <v>34023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34023</v>
      </c>
      <c r="O11" s="47">
        <f t="shared" si="2"/>
        <v>48.259574468085106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66560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66560</v>
      </c>
      <c r="O12" s="41">
        <f t="shared" si="2"/>
        <v>94.411347517730491</v>
      </c>
      <c r="P12" s="10"/>
    </row>
    <row r="13" spans="1:133">
      <c r="A13" s="12"/>
      <c r="B13" s="42">
        <v>521</v>
      </c>
      <c r="C13" s="19" t="s">
        <v>26</v>
      </c>
      <c r="D13" s="46">
        <v>59195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59195</v>
      </c>
      <c r="O13" s="47">
        <f t="shared" si="2"/>
        <v>83.964539007092199</v>
      </c>
      <c r="P13" s="9"/>
    </row>
    <row r="14" spans="1:133">
      <c r="A14" s="12"/>
      <c r="B14" s="42">
        <v>522</v>
      </c>
      <c r="C14" s="19" t="s">
        <v>27</v>
      </c>
      <c r="D14" s="46">
        <v>247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247</v>
      </c>
      <c r="O14" s="47">
        <f t="shared" si="2"/>
        <v>0.35035460992907802</v>
      </c>
      <c r="P14" s="9"/>
    </row>
    <row r="15" spans="1:133">
      <c r="A15" s="12"/>
      <c r="B15" s="42">
        <v>524</v>
      </c>
      <c r="C15" s="19" t="s">
        <v>50</v>
      </c>
      <c r="D15" s="46">
        <v>7118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7118</v>
      </c>
      <c r="O15" s="47">
        <f t="shared" si="2"/>
        <v>10.09645390070922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1392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243851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245243</v>
      </c>
      <c r="O16" s="41">
        <f t="shared" si="2"/>
        <v>347.86241134751771</v>
      </c>
      <c r="P16" s="10"/>
    </row>
    <row r="17" spans="1:119">
      <c r="A17" s="12"/>
      <c r="B17" s="42">
        <v>533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175318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175318</v>
      </c>
      <c r="O17" s="47">
        <f t="shared" si="2"/>
        <v>248.67801418439717</v>
      </c>
      <c r="P17" s="9"/>
    </row>
    <row r="18" spans="1:119">
      <c r="A18" s="12"/>
      <c r="B18" s="42">
        <v>534</v>
      </c>
      <c r="C18" s="19" t="s">
        <v>51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68533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68533</v>
      </c>
      <c r="O18" s="47">
        <f t="shared" si="2"/>
        <v>97.209929078014184</v>
      </c>
      <c r="P18" s="9"/>
    </row>
    <row r="19" spans="1:119">
      <c r="A19" s="12"/>
      <c r="B19" s="42">
        <v>539</v>
      </c>
      <c r="C19" s="19" t="s">
        <v>31</v>
      </c>
      <c r="D19" s="46">
        <v>0</v>
      </c>
      <c r="E19" s="46">
        <v>1392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1392</v>
      </c>
      <c r="O19" s="47">
        <f t="shared" si="2"/>
        <v>1.9744680851063829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0</v>
      </c>
      <c r="E20" s="29">
        <f t="shared" si="5"/>
        <v>51160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51160</v>
      </c>
      <c r="O20" s="41">
        <f t="shared" si="2"/>
        <v>72.567375886524829</v>
      </c>
      <c r="P20" s="10"/>
    </row>
    <row r="21" spans="1:119">
      <c r="A21" s="12"/>
      <c r="B21" s="42">
        <v>541</v>
      </c>
      <c r="C21" s="19" t="s">
        <v>33</v>
      </c>
      <c r="D21" s="46">
        <v>0</v>
      </c>
      <c r="E21" s="46">
        <v>51160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51160</v>
      </c>
      <c r="O21" s="47">
        <f t="shared" si="2"/>
        <v>72.567375886524829</v>
      </c>
      <c r="P21" s="9"/>
    </row>
    <row r="22" spans="1:119" ht="15.75">
      <c r="A22" s="26" t="s">
        <v>45</v>
      </c>
      <c r="B22" s="27"/>
      <c r="C22" s="28"/>
      <c r="D22" s="29">
        <f t="shared" ref="D22:M22" si="6">SUM(D23:D23)</f>
        <v>0</v>
      </c>
      <c r="E22" s="29">
        <f t="shared" si="6"/>
        <v>0</v>
      </c>
      <c r="F22" s="29">
        <f t="shared" si="6"/>
        <v>0</v>
      </c>
      <c r="G22" s="29">
        <f t="shared" si="6"/>
        <v>172760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172760</v>
      </c>
      <c r="O22" s="41">
        <f t="shared" si="2"/>
        <v>245.04964539007094</v>
      </c>
      <c r="P22" s="10"/>
    </row>
    <row r="23" spans="1:119">
      <c r="A23" s="43"/>
      <c r="B23" s="44">
        <v>559</v>
      </c>
      <c r="C23" s="45" t="s">
        <v>46</v>
      </c>
      <c r="D23" s="46">
        <v>0</v>
      </c>
      <c r="E23" s="46">
        <v>0</v>
      </c>
      <c r="F23" s="46">
        <v>0</v>
      </c>
      <c r="G23" s="46">
        <v>172760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172760</v>
      </c>
      <c r="O23" s="47">
        <f t="shared" si="2"/>
        <v>245.04964539007094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SUM(D25:D27)</f>
        <v>47947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47947</v>
      </c>
      <c r="O24" s="41">
        <f t="shared" si="2"/>
        <v>68.009929078014181</v>
      </c>
      <c r="P24" s="9"/>
    </row>
    <row r="25" spans="1:119">
      <c r="A25" s="12"/>
      <c r="B25" s="42">
        <v>571</v>
      </c>
      <c r="C25" s="19" t="s">
        <v>35</v>
      </c>
      <c r="D25" s="46">
        <v>5439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5439</v>
      </c>
      <c r="O25" s="47">
        <f t="shared" si="2"/>
        <v>7.7148936170212767</v>
      </c>
      <c r="P25" s="9"/>
    </row>
    <row r="26" spans="1:119">
      <c r="A26" s="12"/>
      <c r="B26" s="42">
        <v>572</v>
      </c>
      <c r="C26" s="19" t="s">
        <v>36</v>
      </c>
      <c r="D26" s="46">
        <v>38273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38273</v>
      </c>
      <c r="O26" s="47">
        <f t="shared" si="2"/>
        <v>54.287943262411346</v>
      </c>
      <c r="P26" s="9"/>
    </row>
    <row r="27" spans="1:119">
      <c r="A27" s="12"/>
      <c r="B27" s="42">
        <v>575</v>
      </c>
      <c r="C27" s="19" t="s">
        <v>38</v>
      </c>
      <c r="D27" s="46">
        <v>4235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4235</v>
      </c>
      <c r="O27" s="47">
        <f t="shared" si="2"/>
        <v>6.0070921985815602</v>
      </c>
      <c r="P27" s="9"/>
    </row>
    <row r="28" spans="1:119" ht="15.75">
      <c r="A28" s="26" t="s">
        <v>41</v>
      </c>
      <c r="B28" s="27"/>
      <c r="C28" s="28"/>
      <c r="D28" s="29">
        <f t="shared" ref="D28:M28" si="8">SUM(D29:D30)</f>
        <v>0</v>
      </c>
      <c r="E28" s="29">
        <f t="shared" si="8"/>
        <v>0</v>
      </c>
      <c r="F28" s="29">
        <f t="shared" si="8"/>
        <v>0</v>
      </c>
      <c r="G28" s="29">
        <f t="shared" si="8"/>
        <v>358500</v>
      </c>
      <c r="H28" s="29">
        <f t="shared" si="8"/>
        <v>0</v>
      </c>
      <c r="I28" s="29">
        <f t="shared" si="8"/>
        <v>29371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1"/>
        <v>387871</v>
      </c>
      <c r="O28" s="41">
        <f t="shared" si="2"/>
        <v>550.17163120567375</v>
      </c>
      <c r="P28" s="9"/>
    </row>
    <row r="29" spans="1:119">
      <c r="A29" s="12"/>
      <c r="B29" s="42">
        <v>581</v>
      </c>
      <c r="C29" s="19" t="s">
        <v>39</v>
      </c>
      <c r="D29" s="46">
        <v>0</v>
      </c>
      <c r="E29" s="46">
        <v>0</v>
      </c>
      <c r="F29" s="46">
        <v>0</v>
      </c>
      <c r="G29" s="46">
        <v>358500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358500</v>
      </c>
      <c r="O29" s="47">
        <f t="shared" si="2"/>
        <v>508.51063829787233</v>
      </c>
      <c r="P29" s="9"/>
    </row>
    <row r="30" spans="1:119" ht="15.75" thickBot="1">
      <c r="A30" s="12"/>
      <c r="B30" s="42">
        <v>591</v>
      </c>
      <c r="C30" s="19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29371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29371</v>
      </c>
      <c r="O30" s="47">
        <f t="shared" si="2"/>
        <v>41.660992907801422</v>
      </c>
      <c r="P30" s="9"/>
    </row>
    <row r="31" spans="1:119" ht="16.5" thickBot="1">
      <c r="A31" s="13" t="s">
        <v>10</v>
      </c>
      <c r="B31" s="21"/>
      <c r="C31" s="20"/>
      <c r="D31" s="14">
        <f>SUM(D5,D12,D16,D20,D22,D24,D28)</f>
        <v>245961</v>
      </c>
      <c r="E31" s="14">
        <f t="shared" ref="E31:M31" si="9">SUM(E5,E12,E16,E20,E22,E24,E28)</f>
        <v>52552</v>
      </c>
      <c r="F31" s="14">
        <f t="shared" si="9"/>
        <v>0</v>
      </c>
      <c r="G31" s="14">
        <f t="shared" si="9"/>
        <v>531260</v>
      </c>
      <c r="H31" s="14">
        <f t="shared" si="9"/>
        <v>0</v>
      </c>
      <c r="I31" s="14">
        <f t="shared" si="9"/>
        <v>273222</v>
      </c>
      <c r="J31" s="14">
        <f t="shared" si="9"/>
        <v>0</v>
      </c>
      <c r="K31" s="14">
        <f t="shared" si="9"/>
        <v>0</v>
      </c>
      <c r="L31" s="14">
        <f t="shared" si="9"/>
        <v>0</v>
      </c>
      <c r="M31" s="14">
        <f t="shared" si="9"/>
        <v>0</v>
      </c>
      <c r="N31" s="14">
        <f t="shared" si="1"/>
        <v>1102995</v>
      </c>
      <c r="O31" s="35">
        <f t="shared" si="2"/>
        <v>1564.5319148936171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52</v>
      </c>
      <c r="M33" s="93"/>
      <c r="N33" s="93"/>
      <c r="O33" s="39">
        <v>705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148612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148612</v>
      </c>
      <c r="O5" s="30">
        <f t="shared" ref="O5:O30" si="2">(N5/O$32)</f>
        <v>211.39687055476529</v>
      </c>
      <c r="P5" s="6"/>
    </row>
    <row r="6" spans="1:133">
      <c r="A6" s="12"/>
      <c r="B6" s="42">
        <v>511</v>
      </c>
      <c r="C6" s="19" t="s">
        <v>19</v>
      </c>
      <c r="D6" s="46">
        <v>12337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12337</v>
      </c>
      <c r="O6" s="47">
        <f t="shared" si="2"/>
        <v>17.549075391180654</v>
      </c>
      <c r="P6" s="9"/>
    </row>
    <row r="7" spans="1:133">
      <c r="A7" s="12"/>
      <c r="B7" s="42">
        <v>512</v>
      </c>
      <c r="C7" s="19" t="s">
        <v>20</v>
      </c>
      <c r="D7" s="46">
        <v>16160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16160</v>
      </c>
      <c r="O7" s="47">
        <f t="shared" si="2"/>
        <v>22.987197724039831</v>
      </c>
      <c r="P7" s="9"/>
    </row>
    <row r="8" spans="1:133">
      <c r="A8" s="12"/>
      <c r="B8" s="42">
        <v>513</v>
      </c>
      <c r="C8" s="19" t="s">
        <v>21</v>
      </c>
      <c r="D8" s="46">
        <v>63021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63021</v>
      </c>
      <c r="O8" s="47">
        <f t="shared" si="2"/>
        <v>89.645803698435273</v>
      </c>
      <c r="P8" s="9"/>
    </row>
    <row r="9" spans="1:133">
      <c r="A9" s="12"/>
      <c r="B9" s="42">
        <v>514</v>
      </c>
      <c r="C9" s="19" t="s">
        <v>22</v>
      </c>
      <c r="D9" s="46">
        <v>16316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16316</v>
      </c>
      <c r="O9" s="47">
        <f t="shared" si="2"/>
        <v>23.209103840682786</v>
      </c>
      <c r="P9" s="9"/>
    </row>
    <row r="10" spans="1:133">
      <c r="A10" s="12"/>
      <c r="B10" s="42">
        <v>515</v>
      </c>
      <c r="C10" s="19" t="s">
        <v>23</v>
      </c>
      <c r="D10" s="46">
        <v>5868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5868</v>
      </c>
      <c r="O10" s="47">
        <f t="shared" si="2"/>
        <v>8.3470839260312939</v>
      </c>
      <c r="P10" s="9"/>
    </row>
    <row r="11" spans="1:133">
      <c r="A11" s="12"/>
      <c r="B11" s="42">
        <v>519</v>
      </c>
      <c r="C11" s="19" t="s">
        <v>24</v>
      </c>
      <c r="D11" s="46">
        <v>34910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34910</v>
      </c>
      <c r="O11" s="47">
        <f t="shared" si="2"/>
        <v>49.658605974395449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95380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95380</v>
      </c>
      <c r="O12" s="41">
        <f t="shared" si="2"/>
        <v>135.67567567567568</v>
      </c>
      <c r="P12" s="10"/>
    </row>
    <row r="13" spans="1:133">
      <c r="A13" s="12"/>
      <c r="B13" s="42">
        <v>521</v>
      </c>
      <c r="C13" s="19" t="s">
        <v>26</v>
      </c>
      <c r="D13" s="46">
        <v>95116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95116</v>
      </c>
      <c r="O13" s="47">
        <f t="shared" si="2"/>
        <v>135.30014224751068</v>
      </c>
      <c r="P13" s="9"/>
    </row>
    <row r="14" spans="1:133">
      <c r="A14" s="12"/>
      <c r="B14" s="42">
        <v>522</v>
      </c>
      <c r="C14" s="19" t="s">
        <v>27</v>
      </c>
      <c r="D14" s="46">
        <v>264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264</v>
      </c>
      <c r="O14" s="47">
        <f t="shared" si="2"/>
        <v>0.37553342816500712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1466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239770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241236</v>
      </c>
      <c r="O15" s="41">
        <f t="shared" si="2"/>
        <v>343.15220483641536</v>
      </c>
      <c r="P15" s="10"/>
    </row>
    <row r="16" spans="1:133">
      <c r="A16" s="12"/>
      <c r="B16" s="42">
        <v>533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162516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162516</v>
      </c>
      <c r="O16" s="47">
        <f t="shared" si="2"/>
        <v>231.17496443812234</v>
      </c>
      <c r="P16" s="9"/>
    </row>
    <row r="17" spans="1:119">
      <c r="A17" s="12"/>
      <c r="B17" s="42">
        <v>535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77254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77254</v>
      </c>
      <c r="O17" s="47">
        <f t="shared" si="2"/>
        <v>109.89189189189189</v>
      </c>
      <c r="P17" s="9"/>
    </row>
    <row r="18" spans="1:119">
      <c r="A18" s="12"/>
      <c r="B18" s="42">
        <v>539</v>
      </c>
      <c r="C18" s="19" t="s">
        <v>31</v>
      </c>
      <c r="D18" s="46">
        <v>0</v>
      </c>
      <c r="E18" s="46">
        <v>1466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1466</v>
      </c>
      <c r="O18" s="47">
        <f t="shared" si="2"/>
        <v>2.0853485064011381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49652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49652</v>
      </c>
      <c r="O19" s="41">
        <f t="shared" si="2"/>
        <v>70.628733997155052</v>
      </c>
      <c r="P19" s="10"/>
    </row>
    <row r="20" spans="1:119">
      <c r="A20" s="12"/>
      <c r="B20" s="42">
        <v>541</v>
      </c>
      <c r="C20" s="19" t="s">
        <v>33</v>
      </c>
      <c r="D20" s="46">
        <v>0</v>
      </c>
      <c r="E20" s="46">
        <v>49652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49652</v>
      </c>
      <c r="O20" s="47">
        <f t="shared" si="2"/>
        <v>70.628733997155052</v>
      </c>
      <c r="P20" s="9"/>
    </row>
    <row r="21" spans="1:119" ht="15.75">
      <c r="A21" s="26" t="s">
        <v>45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60063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60063</v>
      </c>
      <c r="O21" s="41">
        <f t="shared" si="2"/>
        <v>85.43812233285918</v>
      </c>
      <c r="P21" s="10"/>
    </row>
    <row r="22" spans="1:119">
      <c r="A22" s="43"/>
      <c r="B22" s="44">
        <v>559</v>
      </c>
      <c r="C22" s="45" t="s">
        <v>46</v>
      </c>
      <c r="D22" s="46">
        <v>0</v>
      </c>
      <c r="E22" s="46">
        <v>0</v>
      </c>
      <c r="F22" s="46">
        <v>0</v>
      </c>
      <c r="G22" s="46">
        <v>60063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60063</v>
      </c>
      <c r="O22" s="47">
        <f t="shared" si="2"/>
        <v>85.43812233285918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SUM(D24:D26)</f>
        <v>43465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43465</v>
      </c>
      <c r="O23" s="41">
        <f t="shared" si="2"/>
        <v>61.827880512091035</v>
      </c>
      <c r="P23" s="9"/>
    </row>
    <row r="24" spans="1:119">
      <c r="A24" s="12"/>
      <c r="B24" s="42">
        <v>571</v>
      </c>
      <c r="C24" s="19" t="s">
        <v>35</v>
      </c>
      <c r="D24" s="46">
        <v>28664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28664</v>
      </c>
      <c r="O24" s="47">
        <f t="shared" si="2"/>
        <v>40.773826458036986</v>
      </c>
      <c r="P24" s="9"/>
    </row>
    <row r="25" spans="1:119">
      <c r="A25" s="12"/>
      <c r="B25" s="42">
        <v>572</v>
      </c>
      <c r="C25" s="19" t="s">
        <v>36</v>
      </c>
      <c r="D25" s="46">
        <v>10827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10827</v>
      </c>
      <c r="O25" s="47">
        <f t="shared" si="2"/>
        <v>15.401137980085348</v>
      </c>
      <c r="P25" s="9"/>
    </row>
    <row r="26" spans="1:119">
      <c r="A26" s="12"/>
      <c r="B26" s="42">
        <v>575</v>
      </c>
      <c r="C26" s="19" t="s">
        <v>38</v>
      </c>
      <c r="D26" s="46">
        <v>3974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3974</v>
      </c>
      <c r="O26" s="47">
        <f t="shared" si="2"/>
        <v>5.6529160739687052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SUM(D28:D29)</f>
        <v>0</v>
      </c>
      <c r="E27" s="29">
        <f t="shared" si="8"/>
        <v>0</v>
      </c>
      <c r="F27" s="29">
        <f t="shared" si="8"/>
        <v>0</v>
      </c>
      <c r="G27" s="29">
        <f t="shared" si="8"/>
        <v>565</v>
      </c>
      <c r="H27" s="29">
        <f t="shared" si="8"/>
        <v>0</v>
      </c>
      <c r="I27" s="29">
        <f t="shared" si="8"/>
        <v>30301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30866</v>
      </c>
      <c r="O27" s="41">
        <f t="shared" si="2"/>
        <v>43.90611664295875</v>
      </c>
      <c r="P27" s="9"/>
    </row>
    <row r="28" spans="1:119">
      <c r="A28" s="12"/>
      <c r="B28" s="42">
        <v>581</v>
      </c>
      <c r="C28" s="19" t="s">
        <v>39</v>
      </c>
      <c r="D28" s="46">
        <v>0</v>
      </c>
      <c r="E28" s="46">
        <v>0</v>
      </c>
      <c r="F28" s="46">
        <v>0</v>
      </c>
      <c r="G28" s="46">
        <v>565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565</v>
      </c>
      <c r="O28" s="47">
        <f t="shared" si="2"/>
        <v>0.80369843527738261</v>
      </c>
      <c r="P28" s="9"/>
    </row>
    <row r="29" spans="1:119" ht="15.75" thickBot="1">
      <c r="A29" s="12"/>
      <c r="B29" s="42">
        <v>591</v>
      </c>
      <c r="C29" s="19" t="s">
        <v>40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30301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30301</v>
      </c>
      <c r="O29" s="47">
        <f t="shared" si="2"/>
        <v>43.102418207681367</v>
      </c>
      <c r="P29" s="9"/>
    </row>
    <row r="30" spans="1:119" ht="16.5" thickBot="1">
      <c r="A30" s="13" t="s">
        <v>10</v>
      </c>
      <c r="B30" s="21"/>
      <c r="C30" s="20"/>
      <c r="D30" s="14">
        <f>SUM(D5,D12,D15,D19,D21,D23,D27)</f>
        <v>287457</v>
      </c>
      <c r="E30" s="14">
        <f t="shared" ref="E30:M30" si="9">SUM(E5,E12,E15,E19,E21,E23,E27)</f>
        <v>51118</v>
      </c>
      <c r="F30" s="14">
        <f t="shared" si="9"/>
        <v>0</v>
      </c>
      <c r="G30" s="14">
        <f t="shared" si="9"/>
        <v>60628</v>
      </c>
      <c r="H30" s="14">
        <f t="shared" si="9"/>
        <v>0</v>
      </c>
      <c r="I30" s="14">
        <f t="shared" si="9"/>
        <v>270071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669274</v>
      </c>
      <c r="O30" s="35">
        <f t="shared" si="2"/>
        <v>952.02560455192031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47</v>
      </c>
      <c r="M32" s="93"/>
      <c r="N32" s="93"/>
      <c r="O32" s="39">
        <v>703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158890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158890</v>
      </c>
      <c r="O5" s="30">
        <f t="shared" ref="O5:O29" si="2">(N5/O$31)</f>
        <v>246.72360248447205</v>
      </c>
      <c r="P5" s="6"/>
    </row>
    <row r="6" spans="1:133">
      <c r="A6" s="12"/>
      <c r="B6" s="42">
        <v>511</v>
      </c>
      <c r="C6" s="19" t="s">
        <v>19</v>
      </c>
      <c r="D6" s="46">
        <v>14827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14827</v>
      </c>
      <c r="O6" s="47">
        <f t="shared" si="2"/>
        <v>23.023291925465838</v>
      </c>
      <c r="P6" s="9"/>
    </row>
    <row r="7" spans="1:133">
      <c r="A7" s="12"/>
      <c r="B7" s="42">
        <v>512</v>
      </c>
      <c r="C7" s="19" t="s">
        <v>20</v>
      </c>
      <c r="D7" s="46">
        <v>17941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17941</v>
      </c>
      <c r="O7" s="47">
        <f t="shared" si="2"/>
        <v>27.858695652173914</v>
      </c>
      <c r="P7" s="9"/>
    </row>
    <row r="8" spans="1:133">
      <c r="A8" s="12"/>
      <c r="B8" s="42">
        <v>513</v>
      </c>
      <c r="C8" s="19" t="s">
        <v>21</v>
      </c>
      <c r="D8" s="46">
        <v>69172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69172</v>
      </c>
      <c r="O8" s="47">
        <f t="shared" si="2"/>
        <v>107.40993788819875</v>
      </c>
      <c r="P8" s="9"/>
    </row>
    <row r="9" spans="1:133">
      <c r="A9" s="12"/>
      <c r="B9" s="42">
        <v>514</v>
      </c>
      <c r="C9" s="19" t="s">
        <v>22</v>
      </c>
      <c r="D9" s="46">
        <v>14404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14404</v>
      </c>
      <c r="O9" s="47">
        <f t="shared" si="2"/>
        <v>22.366459627329192</v>
      </c>
      <c r="P9" s="9"/>
    </row>
    <row r="10" spans="1:133">
      <c r="A10" s="12"/>
      <c r="B10" s="42">
        <v>515</v>
      </c>
      <c r="C10" s="19" t="s">
        <v>23</v>
      </c>
      <c r="D10" s="46">
        <v>9750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9750</v>
      </c>
      <c r="O10" s="47">
        <f t="shared" si="2"/>
        <v>15.139751552795031</v>
      </c>
      <c r="P10" s="9"/>
    </row>
    <row r="11" spans="1:133">
      <c r="A11" s="12"/>
      <c r="B11" s="42">
        <v>519</v>
      </c>
      <c r="C11" s="19" t="s">
        <v>24</v>
      </c>
      <c r="D11" s="46">
        <v>32796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32796</v>
      </c>
      <c r="O11" s="47">
        <f t="shared" si="2"/>
        <v>50.925465838509318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117360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117360</v>
      </c>
      <c r="O12" s="41">
        <f t="shared" si="2"/>
        <v>182.2360248447205</v>
      </c>
      <c r="P12" s="10"/>
    </row>
    <row r="13" spans="1:133">
      <c r="A13" s="12"/>
      <c r="B13" s="42">
        <v>521</v>
      </c>
      <c r="C13" s="19" t="s">
        <v>26</v>
      </c>
      <c r="D13" s="46">
        <v>117084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117084</v>
      </c>
      <c r="O13" s="47">
        <f t="shared" si="2"/>
        <v>181.80745341614906</v>
      </c>
      <c r="P13" s="9"/>
    </row>
    <row r="14" spans="1:133">
      <c r="A14" s="12"/>
      <c r="B14" s="42">
        <v>522</v>
      </c>
      <c r="C14" s="19" t="s">
        <v>27</v>
      </c>
      <c r="D14" s="46">
        <v>276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</v>
      </c>
      <c r="O14" s="47">
        <f t="shared" si="2"/>
        <v>0.42857142857142855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1445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231607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233052</v>
      </c>
      <c r="O15" s="41">
        <f t="shared" si="2"/>
        <v>361.88198757763973</v>
      </c>
      <c r="P15" s="10"/>
    </row>
    <row r="16" spans="1:133">
      <c r="A16" s="12"/>
      <c r="B16" s="42">
        <v>533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162247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162247</v>
      </c>
      <c r="O16" s="47">
        <f t="shared" si="2"/>
        <v>251.9363354037267</v>
      </c>
      <c r="P16" s="9"/>
    </row>
    <row r="17" spans="1:119">
      <c r="A17" s="12"/>
      <c r="B17" s="42">
        <v>535</v>
      </c>
      <c r="C17" s="19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69360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69360</v>
      </c>
      <c r="O17" s="47">
        <f t="shared" si="2"/>
        <v>107.70186335403727</v>
      </c>
      <c r="P17" s="9"/>
    </row>
    <row r="18" spans="1:119">
      <c r="A18" s="12"/>
      <c r="B18" s="42">
        <v>539</v>
      </c>
      <c r="C18" s="19" t="s">
        <v>31</v>
      </c>
      <c r="D18" s="46">
        <v>0</v>
      </c>
      <c r="E18" s="46">
        <v>1445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1445</v>
      </c>
      <c r="O18" s="47">
        <f t="shared" si="2"/>
        <v>2.2437888198757765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44121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44121</v>
      </c>
      <c r="O19" s="41">
        <f t="shared" si="2"/>
        <v>68.510869565217391</v>
      </c>
      <c r="P19" s="10"/>
    </row>
    <row r="20" spans="1:119">
      <c r="A20" s="12"/>
      <c r="B20" s="42">
        <v>541</v>
      </c>
      <c r="C20" s="19" t="s">
        <v>33</v>
      </c>
      <c r="D20" s="46">
        <v>0</v>
      </c>
      <c r="E20" s="46">
        <v>44121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44121</v>
      </c>
      <c r="O20" s="47">
        <f t="shared" si="2"/>
        <v>68.510869565217391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SUM(D22:D25)</f>
        <v>56507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56507</v>
      </c>
      <c r="O21" s="41">
        <f t="shared" si="2"/>
        <v>87.743788819875775</v>
      </c>
      <c r="P21" s="9"/>
    </row>
    <row r="22" spans="1:119">
      <c r="A22" s="12"/>
      <c r="B22" s="42">
        <v>571</v>
      </c>
      <c r="C22" s="19" t="s">
        <v>35</v>
      </c>
      <c r="D22" s="46">
        <v>34293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34293</v>
      </c>
      <c r="O22" s="47">
        <f t="shared" si="2"/>
        <v>53.25</v>
      </c>
      <c r="P22" s="9"/>
    </row>
    <row r="23" spans="1:119">
      <c r="A23" s="12"/>
      <c r="B23" s="42">
        <v>572</v>
      </c>
      <c r="C23" s="19" t="s">
        <v>36</v>
      </c>
      <c r="D23" s="46">
        <v>16441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16441</v>
      </c>
      <c r="O23" s="47">
        <f t="shared" si="2"/>
        <v>25.529503105590063</v>
      </c>
      <c r="P23" s="9"/>
    </row>
    <row r="24" spans="1:119">
      <c r="A24" s="12"/>
      <c r="B24" s="42">
        <v>574</v>
      </c>
      <c r="C24" s="19" t="s">
        <v>37</v>
      </c>
      <c r="D24" s="46">
        <v>222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222</v>
      </c>
      <c r="O24" s="47">
        <f t="shared" si="2"/>
        <v>0.34472049689440992</v>
      </c>
      <c r="P24" s="9"/>
    </row>
    <row r="25" spans="1:119">
      <c r="A25" s="12"/>
      <c r="B25" s="42">
        <v>575</v>
      </c>
      <c r="C25" s="19" t="s">
        <v>38</v>
      </c>
      <c r="D25" s="46">
        <v>5551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5551</v>
      </c>
      <c r="O25" s="47">
        <f t="shared" si="2"/>
        <v>8.6195652173913047</v>
      </c>
      <c r="P25" s="9"/>
    </row>
    <row r="26" spans="1:119" ht="15.75">
      <c r="A26" s="26" t="s">
        <v>41</v>
      </c>
      <c r="B26" s="27"/>
      <c r="C26" s="28"/>
      <c r="D26" s="29">
        <f t="shared" ref="D26:M26" si="7">SUM(D27:D28)</f>
        <v>0</v>
      </c>
      <c r="E26" s="29">
        <f t="shared" si="7"/>
        <v>3127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30871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13887</v>
      </c>
      <c r="N26" s="29">
        <f t="shared" si="1"/>
        <v>47885</v>
      </c>
      <c r="O26" s="41">
        <f t="shared" si="2"/>
        <v>74.355590062111801</v>
      </c>
      <c r="P26" s="9"/>
    </row>
    <row r="27" spans="1:119">
      <c r="A27" s="12"/>
      <c r="B27" s="42">
        <v>581</v>
      </c>
      <c r="C27" s="19" t="s">
        <v>39</v>
      </c>
      <c r="D27" s="46">
        <v>0</v>
      </c>
      <c r="E27" s="46">
        <v>3127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13887</v>
      </c>
      <c r="N27" s="46">
        <f t="shared" si="1"/>
        <v>17014</v>
      </c>
      <c r="O27" s="47">
        <f t="shared" si="2"/>
        <v>26.419254658385093</v>
      </c>
      <c r="P27" s="9"/>
    </row>
    <row r="28" spans="1:119" ht="15.75" thickBot="1">
      <c r="A28" s="12"/>
      <c r="B28" s="42">
        <v>591</v>
      </c>
      <c r="C28" s="19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30871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30871</v>
      </c>
      <c r="O28" s="47">
        <f t="shared" si="2"/>
        <v>47.936335403726709</v>
      </c>
      <c r="P28" s="9"/>
    </row>
    <row r="29" spans="1:119" ht="16.5" thickBot="1">
      <c r="A29" s="13" t="s">
        <v>10</v>
      </c>
      <c r="B29" s="21"/>
      <c r="C29" s="20"/>
      <c r="D29" s="14">
        <f>SUM(D5,D12,D15,D19,D21,D26)</f>
        <v>332757</v>
      </c>
      <c r="E29" s="14">
        <f t="shared" ref="E29:M29" si="8">SUM(E5,E12,E15,E19,E21,E26)</f>
        <v>48693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262478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13887</v>
      </c>
      <c r="N29" s="14">
        <f t="shared" si="1"/>
        <v>657815</v>
      </c>
      <c r="O29" s="35">
        <f t="shared" si="2"/>
        <v>1021.4518633540373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42</v>
      </c>
      <c r="M31" s="93"/>
      <c r="N31" s="93"/>
      <c r="O31" s="39">
        <v>644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184300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184300</v>
      </c>
      <c r="O5" s="30">
        <f t="shared" ref="O5:O28" si="2">(N5/O$30)</f>
        <v>282.23583460949465</v>
      </c>
      <c r="P5" s="6"/>
    </row>
    <row r="6" spans="1:133">
      <c r="A6" s="12"/>
      <c r="B6" s="42">
        <v>511</v>
      </c>
      <c r="C6" s="19" t="s">
        <v>19</v>
      </c>
      <c r="D6" s="46">
        <v>15598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15598</v>
      </c>
      <c r="O6" s="47">
        <f t="shared" si="2"/>
        <v>23.886676875957122</v>
      </c>
      <c r="P6" s="9"/>
    </row>
    <row r="7" spans="1:133">
      <c r="A7" s="12"/>
      <c r="B7" s="42">
        <v>512</v>
      </c>
      <c r="C7" s="19" t="s">
        <v>20</v>
      </c>
      <c r="D7" s="46">
        <v>19481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19481</v>
      </c>
      <c r="O7" s="47">
        <f t="shared" si="2"/>
        <v>29.833078101071976</v>
      </c>
      <c r="P7" s="9"/>
    </row>
    <row r="8" spans="1:133">
      <c r="A8" s="12"/>
      <c r="B8" s="42">
        <v>513</v>
      </c>
      <c r="C8" s="19" t="s">
        <v>21</v>
      </c>
      <c r="D8" s="46">
        <v>75408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75408</v>
      </c>
      <c r="O8" s="47">
        <f t="shared" si="2"/>
        <v>115.47932618683002</v>
      </c>
      <c r="P8" s="9"/>
    </row>
    <row r="9" spans="1:133">
      <c r="A9" s="12"/>
      <c r="B9" s="42">
        <v>514</v>
      </c>
      <c r="C9" s="19" t="s">
        <v>22</v>
      </c>
      <c r="D9" s="46">
        <v>13535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13535</v>
      </c>
      <c r="O9" s="47">
        <f t="shared" si="2"/>
        <v>20.727411944869832</v>
      </c>
      <c r="P9" s="9"/>
    </row>
    <row r="10" spans="1:133">
      <c r="A10" s="12"/>
      <c r="B10" s="42">
        <v>515</v>
      </c>
      <c r="C10" s="19" t="s">
        <v>23</v>
      </c>
      <c r="D10" s="46">
        <v>31284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31284</v>
      </c>
      <c r="O10" s="47">
        <f t="shared" si="2"/>
        <v>47.908116385911178</v>
      </c>
      <c r="P10" s="9"/>
    </row>
    <row r="11" spans="1:133">
      <c r="A11" s="12"/>
      <c r="B11" s="42">
        <v>519</v>
      </c>
      <c r="C11" s="19" t="s">
        <v>24</v>
      </c>
      <c r="D11" s="46">
        <v>28994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28994</v>
      </c>
      <c r="O11" s="47">
        <f t="shared" si="2"/>
        <v>44.401225114854519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136102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136102</v>
      </c>
      <c r="O12" s="41">
        <f t="shared" si="2"/>
        <v>208.42572741194488</v>
      </c>
      <c r="P12" s="10"/>
    </row>
    <row r="13" spans="1:133">
      <c r="A13" s="12"/>
      <c r="B13" s="42">
        <v>521</v>
      </c>
      <c r="C13" s="19" t="s">
        <v>26</v>
      </c>
      <c r="D13" s="46">
        <v>135576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135576</v>
      </c>
      <c r="O13" s="47">
        <f t="shared" si="2"/>
        <v>207.62021439509954</v>
      </c>
      <c r="P13" s="9"/>
    </row>
    <row r="14" spans="1:133">
      <c r="A14" s="12"/>
      <c r="B14" s="42">
        <v>522</v>
      </c>
      <c r="C14" s="19" t="s">
        <v>27</v>
      </c>
      <c r="D14" s="46">
        <v>526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526</v>
      </c>
      <c r="O14" s="47">
        <f t="shared" si="2"/>
        <v>0.80551301684532928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2382</v>
      </c>
      <c r="F15" s="29">
        <f t="shared" si="4"/>
        <v>0</v>
      </c>
      <c r="G15" s="29">
        <f t="shared" si="4"/>
        <v>524526</v>
      </c>
      <c r="H15" s="29">
        <f t="shared" si="4"/>
        <v>0</v>
      </c>
      <c r="I15" s="29">
        <f t="shared" si="4"/>
        <v>231746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758654</v>
      </c>
      <c r="O15" s="41">
        <f t="shared" si="2"/>
        <v>1161.7978560490046</v>
      </c>
      <c r="P15" s="10"/>
    </row>
    <row r="16" spans="1:133">
      <c r="A16" s="12"/>
      <c r="B16" s="42">
        <v>533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158981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158981</v>
      </c>
      <c r="O16" s="47">
        <f t="shared" si="2"/>
        <v>243.4624808575804</v>
      </c>
      <c r="P16" s="9"/>
    </row>
    <row r="17" spans="1:119">
      <c r="A17" s="12"/>
      <c r="B17" s="42">
        <v>534</v>
      </c>
      <c r="C17" s="19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72765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72765</v>
      </c>
      <c r="O17" s="47">
        <f t="shared" si="2"/>
        <v>111.43185298621746</v>
      </c>
      <c r="P17" s="9"/>
    </row>
    <row r="18" spans="1:119">
      <c r="A18" s="12"/>
      <c r="B18" s="42">
        <v>539</v>
      </c>
      <c r="C18" s="19" t="s">
        <v>31</v>
      </c>
      <c r="D18" s="46">
        <v>0</v>
      </c>
      <c r="E18" s="46">
        <v>2382</v>
      </c>
      <c r="F18" s="46">
        <v>0</v>
      </c>
      <c r="G18" s="46">
        <v>524526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526908</v>
      </c>
      <c r="O18" s="47">
        <f t="shared" si="2"/>
        <v>806.90352220520674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89990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89990</v>
      </c>
      <c r="O19" s="41">
        <f t="shared" si="2"/>
        <v>137.81010719754977</v>
      </c>
      <c r="P19" s="10"/>
    </row>
    <row r="20" spans="1:119">
      <c r="A20" s="12"/>
      <c r="B20" s="42">
        <v>541</v>
      </c>
      <c r="C20" s="19" t="s">
        <v>33</v>
      </c>
      <c r="D20" s="46">
        <v>0</v>
      </c>
      <c r="E20" s="46">
        <v>89990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89990</v>
      </c>
      <c r="O20" s="47">
        <f t="shared" si="2"/>
        <v>137.81010719754977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SUM(D22:D25)</f>
        <v>69461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69461</v>
      </c>
      <c r="O21" s="41">
        <f t="shared" si="2"/>
        <v>106.37212863705973</v>
      </c>
      <c r="P21" s="9"/>
    </row>
    <row r="22" spans="1:119">
      <c r="A22" s="12"/>
      <c r="B22" s="42">
        <v>571</v>
      </c>
      <c r="C22" s="19" t="s">
        <v>35</v>
      </c>
      <c r="D22" s="46">
        <v>34109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34109</v>
      </c>
      <c r="O22" s="47">
        <f t="shared" si="2"/>
        <v>52.234303215926495</v>
      </c>
      <c r="P22" s="9"/>
    </row>
    <row r="23" spans="1:119">
      <c r="A23" s="12"/>
      <c r="B23" s="42">
        <v>572</v>
      </c>
      <c r="C23" s="19" t="s">
        <v>36</v>
      </c>
      <c r="D23" s="46">
        <v>29494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29494</v>
      </c>
      <c r="O23" s="47">
        <f t="shared" si="2"/>
        <v>45.166921898928024</v>
      </c>
      <c r="P23" s="9"/>
    </row>
    <row r="24" spans="1:119">
      <c r="A24" s="12"/>
      <c r="B24" s="42">
        <v>574</v>
      </c>
      <c r="C24" s="19" t="s">
        <v>37</v>
      </c>
      <c r="D24" s="46">
        <v>434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434</v>
      </c>
      <c r="O24" s="47">
        <f t="shared" si="2"/>
        <v>0.66462480857580397</v>
      </c>
      <c r="P24" s="9"/>
    </row>
    <row r="25" spans="1:119">
      <c r="A25" s="12"/>
      <c r="B25" s="42">
        <v>575</v>
      </c>
      <c r="C25" s="19" t="s">
        <v>38</v>
      </c>
      <c r="D25" s="46">
        <v>5424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5424</v>
      </c>
      <c r="O25" s="47">
        <f t="shared" si="2"/>
        <v>8.3062787136294034</v>
      </c>
      <c r="P25" s="9"/>
    </row>
    <row r="26" spans="1:119" ht="15.75">
      <c r="A26" s="26" t="s">
        <v>41</v>
      </c>
      <c r="B26" s="27"/>
      <c r="C26" s="28"/>
      <c r="D26" s="29">
        <f t="shared" ref="D26:M26" si="7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31378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31378</v>
      </c>
      <c r="O26" s="41">
        <f t="shared" si="2"/>
        <v>48.052067381316995</v>
      </c>
      <c r="P26" s="9"/>
    </row>
    <row r="27" spans="1:119" ht="15.75" thickBot="1">
      <c r="A27" s="12"/>
      <c r="B27" s="42">
        <v>591</v>
      </c>
      <c r="C27" s="19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31378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31378</v>
      </c>
      <c r="O27" s="47">
        <f t="shared" si="2"/>
        <v>48.052067381316995</v>
      </c>
      <c r="P27" s="9"/>
    </row>
    <row r="28" spans="1:119" ht="16.5" thickBot="1">
      <c r="A28" s="13" t="s">
        <v>10</v>
      </c>
      <c r="B28" s="21"/>
      <c r="C28" s="20"/>
      <c r="D28" s="14">
        <f>SUM(D5,D12,D15,D19,D21,D26)</f>
        <v>389863</v>
      </c>
      <c r="E28" s="14">
        <f t="shared" ref="E28:M28" si="8">SUM(E5,E12,E15,E19,E21,E26)</f>
        <v>92372</v>
      </c>
      <c r="F28" s="14">
        <f t="shared" si="8"/>
        <v>0</v>
      </c>
      <c r="G28" s="14">
        <f t="shared" si="8"/>
        <v>524526</v>
      </c>
      <c r="H28" s="14">
        <f t="shared" si="8"/>
        <v>0</v>
      </c>
      <c r="I28" s="14">
        <f t="shared" si="8"/>
        <v>263124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1269885</v>
      </c>
      <c r="O28" s="35">
        <f t="shared" si="2"/>
        <v>1944.6937212863706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59</v>
      </c>
      <c r="M30" s="93"/>
      <c r="N30" s="93"/>
      <c r="O30" s="39">
        <v>653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166500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166500</v>
      </c>
      <c r="O5" s="30">
        <f t="shared" ref="O5:O27" si="2">(N5/O$29)</f>
        <v>257.34157650695516</v>
      </c>
      <c r="P5" s="6"/>
    </row>
    <row r="6" spans="1:133">
      <c r="A6" s="12"/>
      <c r="B6" s="42">
        <v>511</v>
      </c>
      <c r="C6" s="19" t="s">
        <v>19</v>
      </c>
      <c r="D6" s="46">
        <v>14915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14915</v>
      </c>
      <c r="O6" s="47">
        <f t="shared" si="2"/>
        <v>23.052550231839259</v>
      </c>
      <c r="P6" s="9"/>
    </row>
    <row r="7" spans="1:133">
      <c r="A7" s="12"/>
      <c r="B7" s="42">
        <v>512</v>
      </c>
      <c r="C7" s="19" t="s">
        <v>20</v>
      </c>
      <c r="D7" s="46">
        <v>24326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24326</v>
      </c>
      <c r="O7" s="47">
        <f t="shared" si="2"/>
        <v>37.598145285935082</v>
      </c>
      <c r="P7" s="9"/>
    </row>
    <row r="8" spans="1:133">
      <c r="A8" s="12"/>
      <c r="B8" s="42">
        <v>513</v>
      </c>
      <c r="C8" s="19" t="s">
        <v>21</v>
      </c>
      <c r="D8" s="46">
        <v>72095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72095</v>
      </c>
      <c r="O8" s="47">
        <f t="shared" si="2"/>
        <v>111.42967542503864</v>
      </c>
      <c r="P8" s="9"/>
    </row>
    <row r="9" spans="1:133">
      <c r="A9" s="12"/>
      <c r="B9" s="42">
        <v>514</v>
      </c>
      <c r="C9" s="19" t="s">
        <v>22</v>
      </c>
      <c r="D9" s="46">
        <v>16139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16139</v>
      </c>
      <c r="O9" s="47">
        <f t="shared" si="2"/>
        <v>24.944358578052551</v>
      </c>
      <c r="P9" s="9"/>
    </row>
    <row r="10" spans="1:133">
      <c r="A10" s="12"/>
      <c r="B10" s="42">
        <v>515</v>
      </c>
      <c r="C10" s="19" t="s">
        <v>23</v>
      </c>
      <c r="D10" s="46">
        <v>6395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6395</v>
      </c>
      <c r="O10" s="47">
        <f t="shared" si="2"/>
        <v>9.8840803709428133</v>
      </c>
      <c r="P10" s="9"/>
    </row>
    <row r="11" spans="1:133">
      <c r="A11" s="12"/>
      <c r="B11" s="42">
        <v>519</v>
      </c>
      <c r="C11" s="19" t="s">
        <v>24</v>
      </c>
      <c r="D11" s="46">
        <v>32630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32630</v>
      </c>
      <c r="O11" s="47">
        <f t="shared" si="2"/>
        <v>50.432766615146832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135579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135579</v>
      </c>
      <c r="O12" s="41">
        <f t="shared" si="2"/>
        <v>209.55023183925812</v>
      </c>
      <c r="P12" s="10"/>
    </row>
    <row r="13" spans="1:133">
      <c r="A13" s="12"/>
      <c r="B13" s="42">
        <v>521</v>
      </c>
      <c r="C13" s="19" t="s">
        <v>26</v>
      </c>
      <c r="D13" s="46">
        <v>134579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134579</v>
      </c>
      <c r="O13" s="47">
        <f t="shared" si="2"/>
        <v>208.00463678516229</v>
      </c>
      <c r="P13" s="9"/>
    </row>
    <row r="14" spans="1:133">
      <c r="A14" s="12"/>
      <c r="B14" s="42">
        <v>522</v>
      </c>
      <c r="C14" s="19" t="s">
        <v>27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1.545595054095827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1130</v>
      </c>
      <c r="F15" s="29">
        <f t="shared" si="4"/>
        <v>0</v>
      </c>
      <c r="G15" s="29">
        <f t="shared" si="4"/>
        <v>27220</v>
      </c>
      <c r="H15" s="29">
        <f t="shared" si="4"/>
        <v>0</v>
      </c>
      <c r="I15" s="29">
        <f t="shared" si="4"/>
        <v>208967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237317</v>
      </c>
      <c r="O15" s="41">
        <f t="shared" si="2"/>
        <v>366.79598145285934</v>
      </c>
      <c r="P15" s="10"/>
    </row>
    <row r="16" spans="1:133">
      <c r="A16" s="12"/>
      <c r="B16" s="42">
        <v>533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135929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135929</v>
      </c>
      <c r="O16" s="47">
        <f t="shared" si="2"/>
        <v>210.09119010819165</v>
      </c>
      <c r="P16" s="9"/>
    </row>
    <row r="17" spans="1:119">
      <c r="A17" s="12"/>
      <c r="B17" s="42">
        <v>534</v>
      </c>
      <c r="C17" s="19" t="s">
        <v>51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73038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73038</v>
      </c>
      <c r="O17" s="47">
        <f t="shared" si="2"/>
        <v>112.88717156105101</v>
      </c>
      <c r="P17" s="9"/>
    </row>
    <row r="18" spans="1:119">
      <c r="A18" s="12"/>
      <c r="B18" s="42">
        <v>539</v>
      </c>
      <c r="C18" s="19" t="s">
        <v>31</v>
      </c>
      <c r="D18" s="46">
        <v>0</v>
      </c>
      <c r="E18" s="46">
        <v>1130</v>
      </c>
      <c r="F18" s="46">
        <v>0</v>
      </c>
      <c r="G18" s="46">
        <v>27220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28350</v>
      </c>
      <c r="O18" s="47">
        <f t="shared" si="2"/>
        <v>43.817619783616692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55256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55256</v>
      </c>
      <c r="O19" s="41">
        <f t="shared" si="2"/>
        <v>85.403400309119007</v>
      </c>
      <c r="P19" s="10"/>
    </row>
    <row r="20" spans="1:119">
      <c r="A20" s="12"/>
      <c r="B20" s="42">
        <v>541</v>
      </c>
      <c r="C20" s="19" t="s">
        <v>33</v>
      </c>
      <c r="D20" s="46">
        <v>0</v>
      </c>
      <c r="E20" s="46">
        <v>55256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55256</v>
      </c>
      <c r="O20" s="47">
        <f t="shared" si="2"/>
        <v>85.403400309119007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415051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415051</v>
      </c>
      <c r="O21" s="41">
        <f t="shared" si="2"/>
        <v>641.50077279752702</v>
      </c>
      <c r="P21" s="9"/>
    </row>
    <row r="22" spans="1:119">
      <c r="A22" s="12"/>
      <c r="B22" s="42">
        <v>571</v>
      </c>
      <c r="C22" s="19" t="s">
        <v>35</v>
      </c>
      <c r="D22" s="46">
        <v>39727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39727</v>
      </c>
      <c r="O22" s="47">
        <f t="shared" si="2"/>
        <v>61.401854714064918</v>
      </c>
      <c r="P22" s="9"/>
    </row>
    <row r="23" spans="1:119">
      <c r="A23" s="12"/>
      <c r="B23" s="42">
        <v>572</v>
      </c>
      <c r="C23" s="19" t="s">
        <v>36</v>
      </c>
      <c r="D23" s="46">
        <v>368803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368803</v>
      </c>
      <c r="O23" s="47">
        <f t="shared" si="2"/>
        <v>570.0200927357032</v>
      </c>
      <c r="P23" s="9"/>
    </row>
    <row r="24" spans="1:119">
      <c r="A24" s="12"/>
      <c r="B24" s="42">
        <v>575</v>
      </c>
      <c r="C24" s="19" t="s">
        <v>38</v>
      </c>
      <c r="D24" s="46">
        <v>6521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6521</v>
      </c>
      <c r="O24" s="47">
        <f t="shared" si="2"/>
        <v>10.078825347758887</v>
      </c>
      <c r="P24" s="9"/>
    </row>
    <row r="25" spans="1:119" ht="15.75">
      <c r="A25" s="26" t="s">
        <v>41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31897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31897</v>
      </c>
      <c r="O25" s="41">
        <f t="shared" si="2"/>
        <v>49.299845440494593</v>
      </c>
      <c r="P25" s="9"/>
    </row>
    <row r="26" spans="1:119" ht="15.75" thickBot="1">
      <c r="A26" s="12"/>
      <c r="B26" s="42">
        <v>591</v>
      </c>
      <c r="C26" s="19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31897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31897</v>
      </c>
      <c r="O26" s="47">
        <f t="shared" si="2"/>
        <v>49.299845440494593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717130</v>
      </c>
      <c r="E27" s="14">
        <f t="shared" ref="E27:M27" si="8">SUM(E5,E12,E15,E19,E21,E25)</f>
        <v>56386</v>
      </c>
      <c r="F27" s="14">
        <f t="shared" si="8"/>
        <v>0</v>
      </c>
      <c r="G27" s="14">
        <f t="shared" si="8"/>
        <v>27220</v>
      </c>
      <c r="H27" s="14">
        <f t="shared" si="8"/>
        <v>0</v>
      </c>
      <c r="I27" s="14">
        <f t="shared" si="8"/>
        <v>240864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1041600</v>
      </c>
      <c r="O27" s="35">
        <f t="shared" si="2"/>
        <v>1609.8918083462133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73</v>
      </c>
      <c r="M29" s="93"/>
      <c r="N29" s="93"/>
      <c r="O29" s="39">
        <v>647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247903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247903</v>
      </c>
      <c r="P5" s="30">
        <f t="shared" ref="P5:P27" si="2">(O5/P$29)</f>
        <v>386.14174454828662</v>
      </c>
      <c r="Q5" s="6"/>
    </row>
    <row r="6" spans="1:134">
      <c r="A6" s="12"/>
      <c r="B6" s="42">
        <v>511</v>
      </c>
      <c r="C6" s="19" t="s">
        <v>19</v>
      </c>
      <c r="D6" s="46">
        <v>15961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15961</v>
      </c>
      <c r="P6" s="47">
        <f t="shared" si="2"/>
        <v>24.861370716510905</v>
      </c>
      <c r="Q6" s="9"/>
    </row>
    <row r="7" spans="1:134">
      <c r="A7" s="12"/>
      <c r="B7" s="42">
        <v>512</v>
      </c>
      <c r="C7" s="19" t="s">
        <v>20</v>
      </c>
      <c r="D7" s="46">
        <v>28584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28584</v>
      </c>
      <c r="P7" s="47">
        <f t="shared" si="2"/>
        <v>44.523364485981311</v>
      </c>
      <c r="Q7" s="9"/>
    </row>
    <row r="8" spans="1:134">
      <c r="A8" s="12"/>
      <c r="B8" s="42">
        <v>513</v>
      </c>
      <c r="C8" s="19" t="s">
        <v>21</v>
      </c>
      <c r="D8" s="46">
        <v>95561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95561</v>
      </c>
      <c r="P8" s="47">
        <f t="shared" si="2"/>
        <v>148.84890965732086</v>
      </c>
      <c r="Q8" s="9"/>
    </row>
    <row r="9" spans="1:134">
      <c r="A9" s="12"/>
      <c r="B9" s="42">
        <v>514</v>
      </c>
      <c r="C9" s="19" t="s">
        <v>22</v>
      </c>
      <c r="D9" s="46">
        <v>13365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13365</v>
      </c>
      <c r="P9" s="47">
        <f t="shared" si="2"/>
        <v>20.817757009345794</v>
      </c>
      <c r="Q9" s="9"/>
    </row>
    <row r="10" spans="1:134">
      <c r="A10" s="12"/>
      <c r="B10" s="42">
        <v>515</v>
      </c>
      <c r="C10" s="19" t="s">
        <v>23</v>
      </c>
      <c r="D10" s="46">
        <v>282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282</v>
      </c>
      <c r="P10" s="47">
        <f t="shared" si="2"/>
        <v>0.43925233644859812</v>
      </c>
      <c r="Q10" s="9"/>
    </row>
    <row r="11" spans="1:134">
      <c r="A11" s="12"/>
      <c r="B11" s="42">
        <v>519</v>
      </c>
      <c r="C11" s="19" t="s">
        <v>24</v>
      </c>
      <c r="D11" s="46">
        <v>94150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94150</v>
      </c>
      <c r="P11" s="47">
        <f t="shared" si="2"/>
        <v>146.65109034267914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SUM(D13:D13)</f>
        <v>113565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113565</v>
      </c>
      <c r="P12" s="41">
        <f t="shared" si="2"/>
        <v>176.89252336448598</v>
      </c>
      <c r="Q12" s="10"/>
    </row>
    <row r="13" spans="1:134">
      <c r="A13" s="12"/>
      <c r="B13" s="42">
        <v>521</v>
      </c>
      <c r="C13" s="19" t="s">
        <v>26</v>
      </c>
      <c r="D13" s="46">
        <v>113565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113565</v>
      </c>
      <c r="P13" s="47">
        <f t="shared" si="2"/>
        <v>176.89252336448598</v>
      </c>
      <c r="Q13" s="9"/>
    </row>
    <row r="14" spans="1:134" ht="15.75">
      <c r="A14" s="26" t="s">
        <v>28</v>
      </c>
      <c r="B14" s="27"/>
      <c r="C14" s="28"/>
      <c r="D14" s="29">
        <f t="shared" ref="D14:N14" si="4">SUM(D15:D17)</f>
        <v>0</v>
      </c>
      <c r="E14" s="29">
        <f t="shared" si="4"/>
        <v>31234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412042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443276</v>
      </c>
      <c r="P14" s="41">
        <f t="shared" si="2"/>
        <v>690.46105919003116</v>
      </c>
      <c r="Q14" s="10"/>
    </row>
    <row r="15" spans="1:134">
      <c r="A15" s="12"/>
      <c r="B15" s="42">
        <v>533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321533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321533</v>
      </c>
      <c r="P15" s="47">
        <f t="shared" si="2"/>
        <v>500.83021806853583</v>
      </c>
      <c r="Q15" s="9"/>
    </row>
    <row r="16" spans="1:134">
      <c r="A16" s="12"/>
      <c r="B16" s="42">
        <v>534</v>
      </c>
      <c r="C16" s="19" t="s">
        <v>51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90509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90509</v>
      </c>
      <c r="P16" s="47">
        <f t="shared" si="2"/>
        <v>140.9797507788162</v>
      </c>
      <c r="Q16" s="9"/>
    </row>
    <row r="17" spans="1:120">
      <c r="A17" s="12"/>
      <c r="B17" s="42">
        <v>539</v>
      </c>
      <c r="C17" s="19" t="s">
        <v>31</v>
      </c>
      <c r="D17" s="46">
        <v>0</v>
      </c>
      <c r="E17" s="46">
        <v>31234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31234</v>
      </c>
      <c r="P17" s="47">
        <f t="shared" si="2"/>
        <v>48.651090342679126</v>
      </c>
      <c r="Q17" s="9"/>
    </row>
    <row r="18" spans="1:120" ht="15.75">
      <c r="A18" s="26" t="s">
        <v>32</v>
      </c>
      <c r="B18" s="27"/>
      <c r="C18" s="28"/>
      <c r="D18" s="29">
        <f t="shared" ref="D18:N18" si="5">SUM(D19:D19)</f>
        <v>0</v>
      </c>
      <c r="E18" s="29">
        <f t="shared" si="5"/>
        <v>101918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101918</v>
      </c>
      <c r="P18" s="41">
        <f t="shared" si="2"/>
        <v>158.75077881619939</v>
      </c>
      <c r="Q18" s="10"/>
    </row>
    <row r="19" spans="1:120">
      <c r="A19" s="12"/>
      <c r="B19" s="42">
        <v>541</v>
      </c>
      <c r="C19" s="19" t="s">
        <v>33</v>
      </c>
      <c r="D19" s="46">
        <v>0</v>
      </c>
      <c r="E19" s="46">
        <v>101918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101918</v>
      </c>
      <c r="P19" s="47">
        <f t="shared" si="2"/>
        <v>158.75077881619939</v>
      </c>
      <c r="Q19" s="9"/>
    </row>
    <row r="20" spans="1:120" ht="15.75">
      <c r="A20" s="26" t="s">
        <v>45</v>
      </c>
      <c r="B20" s="27"/>
      <c r="C20" s="28"/>
      <c r="D20" s="29">
        <f t="shared" ref="D20:N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136649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136649</v>
      </c>
      <c r="P20" s="41">
        <f t="shared" si="2"/>
        <v>212.84890965732086</v>
      </c>
      <c r="Q20" s="10"/>
    </row>
    <row r="21" spans="1:120">
      <c r="A21" s="43"/>
      <c r="B21" s="44">
        <v>559</v>
      </c>
      <c r="C21" s="45" t="s">
        <v>46</v>
      </c>
      <c r="D21" s="46">
        <v>0</v>
      </c>
      <c r="E21" s="46">
        <v>0</v>
      </c>
      <c r="F21" s="46">
        <v>0</v>
      </c>
      <c r="G21" s="46">
        <v>136649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136649</v>
      </c>
      <c r="P21" s="47">
        <f t="shared" si="2"/>
        <v>212.84890965732086</v>
      </c>
      <c r="Q21" s="9"/>
    </row>
    <row r="22" spans="1:120" ht="15.75">
      <c r="A22" s="26" t="s">
        <v>34</v>
      </c>
      <c r="B22" s="27"/>
      <c r="C22" s="28"/>
      <c r="D22" s="29">
        <f t="shared" ref="D22:N22" si="7">SUM(D23:D24)</f>
        <v>29757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29757</v>
      </c>
      <c r="P22" s="41">
        <f t="shared" si="2"/>
        <v>46.350467289719624</v>
      </c>
      <c r="Q22" s="9"/>
    </row>
    <row r="23" spans="1:120">
      <c r="A23" s="12"/>
      <c r="B23" s="42">
        <v>572</v>
      </c>
      <c r="C23" s="19" t="s">
        <v>36</v>
      </c>
      <c r="D23" s="46">
        <v>20520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20520</v>
      </c>
      <c r="P23" s="47">
        <f t="shared" si="2"/>
        <v>31.962616822429908</v>
      </c>
      <c r="Q23" s="9"/>
    </row>
    <row r="24" spans="1:120">
      <c r="A24" s="12"/>
      <c r="B24" s="42">
        <v>575</v>
      </c>
      <c r="C24" s="19" t="s">
        <v>38</v>
      </c>
      <c r="D24" s="46">
        <v>9237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9237</v>
      </c>
      <c r="P24" s="47">
        <f t="shared" si="2"/>
        <v>14.38785046728972</v>
      </c>
      <c r="Q24" s="9"/>
    </row>
    <row r="25" spans="1:120" ht="15.75">
      <c r="A25" s="26" t="s">
        <v>41</v>
      </c>
      <c r="B25" s="27"/>
      <c r="C25" s="28"/>
      <c r="D25" s="29">
        <f t="shared" ref="D25:N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22411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1"/>
        <v>22411</v>
      </c>
      <c r="P25" s="41">
        <f t="shared" si="2"/>
        <v>34.90809968847352</v>
      </c>
      <c r="Q25" s="9"/>
    </row>
    <row r="26" spans="1:120" ht="15.75" thickBot="1">
      <c r="A26" s="12"/>
      <c r="B26" s="42">
        <v>591</v>
      </c>
      <c r="C26" s="19" t="s">
        <v>40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22411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22411</v>
      </c>
      <c r="P26" s="47">
        <f t="shared" si="2"/>
        <v>34.90809968847352</v>
      </c>
      <c r="Q26" s="9"/>
    </row>
    <row r="27" spans="1:120" ht="16.5" thickBot="1">
      <c r="A27" s="13" t="s">
        <v>10</v>
      </c>
      <c r="B27" s="21"/>
      <c r="C27" s="20"/>
      <c r="D27" s="14">
        <f>SUM(D5,D12,D14,D18,D20,D22,D25)</f>
        <v>391225</v>
      </c>
      <c r="E27" s="14">
        <f t="shared" ref="E27:N27" si="9">SUM(E5,E12,E14,E18,E20,E22,E25)</f>
        <v>133152</v>
      </c>
      <c r="F27" s="14">
        <f t="shared" si="9"/>
        <v>0</v>
      </c>
      <c r="G27" s="14">
        <f t="shared" si="9"/>
        <v>136649</v>
      </c>
      <c r="H27" s="14">
        <f t="shared" si="9"/>
        <v>0</v>
      </c>
      <c r="I27" s="14">
        <f t="shared" si="9"/>
        <v>434453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1"/>
        <v>1095479</v>
      </c>
      <c r="P27" s="35">
        <f t="shared" si="2"/>
        <v>1706.3535825545171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88</v>
      </c>
      <c r="N29" s="93"/>
      <c r="O29" s="93"/>
      <c r="P29" s="39">
        <v>642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238721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238721</v>
      </c>
      <c r="O5" s="30">
        <f t="shared" ref="O5:O27" si="2">(N5/O$29)</f>
        <v>325.23297002724797</v>
      </c>
      <c r="P5" s="6"/>
    </row>
    <row r="6" spans="1:133">
      <c r="A6" s="12"/>
      <c r="B6" s="42">
        <v>511</v>
      </c>
      <c r="C6" s="19" t="s">
        <v>19</v>
      </c>
      <c r="D6" s="46">
        <v>15987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15987</v>
      </c>
      <c r="O6" s="47">
        <f t="shared" si="2"/>
        <v>21.780653950953678</v>
      </c>
      <c r="P6" s="9"/>
    </row>
    <row r="7" spans="1:133">
      <c r="A7" s="12"/>
      <c r="B7" s="42">
        <v>512</v>
      </c>
      <c r="C7" s="19" t="s">
        <v>20</v>
      </c>
      <c r="D7" s="46">
        <v>24184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24184</v>
      </c>
      <c r="O7" s="47">
        <f t="shared" si="2"/>
        <v>32.948228882833789</v>
      </c>
      <c r="P7" s="9"/>
    </row>
    <row r="8" spans="1:133">
      <c r="A8" s="12"/>
      <c r="B8" s="42">
        <v>513</v>
      </c>
      <c r="C8" s="19" t="s">
        <v>21</v>
      </c>
      <c r="D8" s="46">
        <v>92637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92637</v>
      </c>
      <c r="O8" s="47">
        <f t="shared" si="2"/>
        <v>126.20844686648502</v>
      </c>
      <c r="P8" s="9"/>
    </row>
    <row r="9" spans="1:133">
      <c r="A9" s="12"/>
      <c r="B9" s="42">
        <v>514</v>
      </c>
      <c r="C9" s="19" t="s">
        <v>22</v>
      </c>
      <c r="D9" s="46">
        <v>13365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13365</v>
      </c>
      <c r="O9" s="47">
        <f t="shared" si="2"/>
        <v>18.208446866485012</v>
      </c>
      <c r="P9" s="9"/>
    </row>
    <row r="10" spans="1:133">
      <c r="A10" s="12"/>
      <c r="B10" s="42">
        <v>515</v>
      </c>
      <c r="C10" s="19" t="s">
        <v>23</v>
      </c>
      <c r="D10" s="46">
        <v>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242</v>
      </c>
      <c r="O10" s="47">
        <f t="shared" si="2"/>
        <v>0.32970027247956402</v>
      </c>
      <c r="P10" s="9"/>
    </row>
    <row r="11" spans="1:133">
      <c r="A11" s="12"/>
      <c r="B11" s="42">
        <v>519</v>
      </c>
      <c r="C11" s="19" t="s">
        <v>61</v>
      </c>
      <c r="D11" s="46">
        <v>92306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92306</v>
      </c>
      <c r="O11" s="47">
        <f t="shared" si="2"/>
        <v>125.7574931880109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110587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110587</v>
      </c>
      <c r="O12" s="41">
        <f t="shared" si="2"/>
        <v>150.6634877384196</v>
      </c>
      <c r="P12" s="10"/>
    </row>
    <row r="13" spans="1:133">
      <c r="A13" s="12"/>
      <c r="B13" s="42">
        <v>521</v>
      </c>
      <c r="C13" s="19" t="s">
        <v>26</v>
      </c>
      <c r="D13" s="46">
        <v>110587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110587</v>
      </c>
      <c r="O13" s="47">
        <f t="shared" si="2"/>
        <v>150.6634877384196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0</v>
      </c>
      <c r="E14" s="29">
        <f t="shared" si="4"/>
        <v>9413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378698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388111</v>
      </c>
      <c r="O14" s="41">
        <f t="shared" si="2"/>
        <v>528.76158038147139</v>
      </c>
      <c r="P14" s="10"/>
    </row>
    <row r="15" spans="1:133">
      <c r="A15" s="12"/>
      <c r="B15" s="42">
        <v>533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281409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281409</v>
      </c>
      <c r="O15" s="47">
        <f t="shared" si="2"/>
        <v>383.39100817438691</v>
      </c>
      <c r="P15" s="9"/>
    </row>
    <row r="16" spans="1:133">
      <c r="A16" s="12"/>
      <c r="B16" s="42">
        <v>534</v>
      </c>
      <c r="C16" s="19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97289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97289</v>
      </c>
      <c r="O16" s="47">
        <f t="shared" si="2"/>
        <v>132.54632152588556</v>
      </c>
      <c r="P16" s="9"/>
    </row>
    <row r="17" spans="1:119">
      <c r="A17" s="12"/>
      <c r="B17" s="42">
        <v>539</v>
      </c>
      <c r="C17" s="19" t="s">
        <v>31</v>
      </c>
      <c r="D17" s="46">
        <v>0</v>
      </c>
      <c r="E17" s="46">
        <v>9413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9413</v>
      </c>
      <c r="O17" s="47">
        <f t="shared" si="2"/>
        <v>12.82425068119891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0</v>
      </c>
      <c r="E18" s="29">
        <f t="shared" si="5"/>
        <v>84108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84108</v>
      </c>
      <c r="O18" s="41">
        <f t="shared" si="2"/>
        <v>114.58855585831063</v>
      </c>
      <c r="P18" s="10"/>
    </row>
    <row r="19" spans="1:119">
      <c r="A19" s="12"/>
      <c r="B19" s="42">
        <v>541</v>
      </c>
      <c r="C19" s="19" t="s">
        <v>63</v>
      </c>
      <c r="D19" s="46">
        <v>0</v>
      </c>
      <c r="E19" s="46">
        <v>84108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84108</v>
      </c>
      <c r="O19" s="47">
        <f t="shared" si="2"/>
        <v>114.58855585831063</v>
      </c>
      <c r="P19" s="9"/>
    </row>
    <row r="20" spans="1:119" ht="15.75">
      <c r="A20" s="26" t="s">
        <v>45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47949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47949</v>
      </c>
      <c r="O20" s="41">
        <f t="shared" si="2"/>
        <v>65.325613079019078</v>
      </c>
      <c r="P20" s="10"/>
    </row>
    <row r="21" spans="1:119">
      <c r="A21" s="43"/>
      <c r="B21" s="44">
        <v>559</v>
      </c>
      <c r="C21" s="45" t="s">
        <v>46</v>
      </c>
      <c r="D21" s="46">
        <v>0</v>
      </c>
      <c r="E21" s="46">
        <v>0</v>
      </c>
      <c r="F21" s="46">
        <v>0</v>
      </c>
      <c r="G21" s="46">
        <v>47949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47949</v>
      </c>
      <c r="O21" s="47">
        <f t="shared" si="2"/>
        <v>65.325613079019078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27168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27168</v>
      </c>
      <c r="O22" s="41">
        <f t="shared" si="2"/>
        <v>37.013623978201636</v>
      </c>
      <c r="P22" s="9"/>
    </row>
    <row r="23" spans="1:119">
      <c r="A23" s="12"/>
      <c r="B23" s="42">
        <v>572</v>
      </c>
      <c r="C23" s="19" t="s">
        <v>64</v>
      </c>
      <c r="D23" s="46">
        <v>18282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18282</v>
      </c>
      <c r="O23" s="47">
        <f t="shared" si="2"/>
        <v>24.907356948228884</v>
      </c>
      <c r="P23" s="9"/>
    </row>
    <row r="24" spans="1:119">
      <c r="A24" s="12"/>
      <c r="B24" s="42">
        <v>575</v>
      </c>
      <c r="C24" s="19" t="s">
        <v>65</v>
      </c>
      <c r="D24" s="46">
        <v>8886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8886</v>
      </c>
      <c r="O24" s="47">
        <f t="shared" si="2"/>
        <v>12.106267029972752</v>
      </c>
      <c r="P24" s="9"/>
    </row>
    <row r="25" spans="1:119" ht="15.75">
      <c r="A25" s="26" t="s">
        <v>66</v>
      </c>
      <c r="B25" s="27"/>
      <c r="C25" s="28"/>
      <c r="D25" s="29">
        <f t="shared" ref="D25:M25" si="8">SUM(D26:D26)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23320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23320</v>
      </c>
      <c r="O25" s="41">
        <f t="shared" si="2"/>
        <v>31.771117166212534</v>
      </c>
      <c r="P25" s="9"/>
    </row>
    <row r="26" spans="1:119" ht="15.75" thickBot="1">
      <c r="A26" s="12"/>
      <c r="B26" s="42">
        <v>591</v>
      </c>
      <c r="C26" s="19" t="s">
        <v>68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23320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23320</v>
      </c>
      <c r="O26" s="47">
        <f t="shared" si="2"/>
        <v>31.771117166212534</v>
      </c>
      <c r="P26" s="9"/>
    </row>
    <row r="27" spans="1:119" ht="16.5" thickBot="1">
      <c r="A27" s="13" t="s">
        <v>10</v>
      </c>
      <c r="B27" s="21"/>
      <c r="C27" s="20"/>
      <c r="D27" s="14">
        <f>SUM(D5,D12,D14,D18,D20,D22,D25)</f>
        <v>376476</v>
      </c>
      <c r="E27" s="14">
        <f t="shared" ref="E27:M27" si="9">SUM(E5,E12,E14,E18,E20,E22,E25)</f>
        <v>93521</v>
      </c>
      <c r="F27" s="14">
        <f t="shared" si="9"/>
        <v>0</v>
      </c>
      <c r="G27" s="14">
        <f t="shared" si="9"/>
        <v>47949</v>
      </c>
      <c r="H27" s="14">
        <f t="shared" si="9"/>
        <v>0</v>
      </c>
      <c r="I27" s="14">
        <f t="shared" si="9"/>
        <v>402018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919964</v>
      </c>
      <c r="O27" s="35">
        <f t="shared" si="2"/>
        <v>1253.3569482288829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83</v>
      </c>
      <c r="M29" s="93"/>
      <c r="N29" s="93"/>
      <c r="O29" s="39">
        <v>734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200844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200844</v>
      </c>
      <c r="O5" s="30">
        <f t="shared" ref="O5:O26" si="2">(N5/O$28)</f>
        <v>277.02620689655174</v>
      </c>
      <c r="P5" s="6"/>
    </row>
    <row r="6" spans="1:133">
      <c r="A6" s="12"/>
      <c r="B6" s="42">
        <v>511</v>
      </c>
      <c r="C6" s="19" t="s">
        <v>19</v>
      </c>
      <c r="D6" s="46">
        <v>15532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15532</v>
      </c>
      <c r="O6" s="47">
        <f t="shared" si="2"/>
        <v>21.423448275862068</v>
      </c>
      <c r="P6" s="9"/>
    </row>
    <row r="7" spans="1:133">
      <c r="A7" s="12"/>
      <c r="B7" s="42">
        <v>512</v>
      </c>
      <c r="C7" s="19" t="s">
        <v>20</v>
      </c>
      <c r="D7" s="46">
        <v>22818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22818</v>
      </c>
      <c r="O7" s="47">
        <f t="shared" si="2"/>
        <v>31.473103448275861</v>
      </c>
      <c r="P7" s="9"/>
    </row>
    <row r="8" spans="1:133">
      <c r="A8" s="12"/>
      <c r="B8" s="42">
        <v>513</v>
      </c>
      <c r="C8" s="19" t="s">
        <v>21</v>
      </c>
      <c r="D8" s="46">
        <v>86815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86815</v>
      </c>
      <c r="O8" s="47">
        <f t="shared" si="2"/>
        <v>119.7448275862069</v>
      </c>
      <c r="P8" s="9"/>
    </row>
    <row r="9" spans="1:133">
      <c r="A9" s="12"/>
      <c r="B9" s="42">
        <v>514</v>
      </c>
      <c r="C9" s="19" t="s">
        <v>22</v>
      </c>
      <c r="D9" s="46">
        <v>13365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13365</v>
      </c>
      <c r="O9" s="47">
        <f t="shared" si="2"/>
        <v>18.434482758620689</v>
      </c>
      <c r="P9" s="9"/>
    </row>
    <row r="10" spans="1:133">
      <c r="A10" s="12"/>
      <c r="B10" s="42">
        <v>515</v>
      </c>
      <c r="C10" s="19" t="s">
        <v>23</v>
      </c>
      <c r="D10" s="46">
        <v>1058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1058</v>
      </c>
      <c r="O10" s="47">
        <f t="shared" si="2"/>
        <v>1.4593103448275861</v>
      </c>
      <c r="P10" s="9"/>
    </row>
    <row r="11" spans="1:133">
      <c r="A11" s="12"/>
      <c r="B11" s="42">
        <v>519</v>
      </c>
      <c r="C11" s="19" t="s">
        <v>61</v>
      </c>
      <c r="D11" s="46">
        <v>61256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61256</v>
      </c>
      <c r="O11" s="47">
        <f t="shared" si="2"/>
        <v>84.491034482758621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85196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85196</v>
      </c>
      <c r="O12" s="41">
        <f t="shared" si="2"/>
        <v>117.51172413793104</v>
      </c>
      <c r="P12" s="10"/>
    </row>
    <row r="13" spans="1:133">
      <c r="A13" s="12"/>
      <c r="B13" s="42">
        <v>521</v>
      </c>
      <c r="C13" s="19" t="s">
        <v>26</v>
      </c>
      <c r="D13" s="46">
        <v>85196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85196</v>
      </c>
      <c r="O13" s="47">
        <f t="shared" si="2"/>
        <v>117.51172413793104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0</v>
      </c>
      <c r="E14" s="29">
        <f t="shared" si="4"/>
        <v>5343</v>
      </c>
      <c r="F14" s="29">
        <f t="shared" si="4"/>
        <v>0</v>
      </c>
      <c r="G14" s="29">
        <f t="shared" si="4"/>
        <v>7</v>
      </c>
      <c r="H14" s="29">
        <f t="shared" si="4"/>
        <v>0</v>
      </c>
      <c r="I14" s="29">
        <f t="shared" si="4"/>
        <v>379402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384752</v>
      </c>
      <c r="O14" s="41">
        <f t="shared" si="2"/>
        <v>530.69241379310347</v>
      </c>
      <c r="P14" s="10"/>
    </row>
    <row r="15" spans="1:133">
      <c r="A15" s="12"/>
      <c r="B15" s="42">
        <v>533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292008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292008</v>
      </c>
      <c r="O15" s="47">
        <f t="shared" si="2"/>
        <v>402.76965517241382</v>
      </c>
      <c r="P15" s="9"/>
    </row>
    <row r="16" spans="1:133">
      <c r="A16" s="12"/>
      <c r="B16" s="42">
        <v>534</v>
      </c>
      <c r="C16" s="19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87394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87394</v>
      </c>
      <c r="O16" s="47">
        <f t="shared" si="2"/>
        <v>120.54344827586208</v>
      </c>
      <c r="P16" s="9"/>
    </row>
    <row r="17" spans="1:119">
      <c r="A17" s="12"/>
      <c r="B17" s="42">
        <v>539</v>
      </c>
      <c r="C17" s="19" t="s">
        <v>31</v>
      </c>
      <c r="D17" s="46">
        <v>0</v>
      </c>
      <c r="E17" s="46">
        <v>5343</v>
      </c>
      <c r="F17" s="46">
        <v>0</v>
      </c>
      <c r="G17" s="46">
        <v>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5350</v>
      </c>
      <c r="O17" s="47">
        <f t="shared" si="2"/>
        <v>7.3793103448275863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0</v>
      </c>
      <c r="E18" s="29">
        <f t="shared" si="5"/>
        <v>71974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71974</v>
      </c>
      <c r="O18" s="41">
        <f t="shared" si="2"/>
        <v>99.274482758620692</v>
      </c>
      <c r="P18" s="10"/>
    </row>
    <row r="19" spans="1:119">
      <c r="A19" s="12"/>
      <c r="B19" s="42">
        <v>541</v>
      </c>
      <c r="C19" s="19" t="s">
        <v>63</v>
      </c>
      <c r="D19" s="46">
        <v>0</v>
      </c>
      <c r="E19" s="46">
        <v>71974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71974</v>
      </c>
      <c r="O19" s="47">
        <f t="shared" si="2"/>
        <v>99.274482758620692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35277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35277</v>
      </c>
      <c r="O20" s="41">
        <f t="shared" si="2"/>
        <v>48.657931034482758</v>
      </c>
      <c r="P20" s="9"/>
    </row>
    <row r="21" spans="1:119">
      <c r="A21" s="12"/>
      <c r="B21" s="42">
        <v>572</v>
      </c>
      <c r="C21" s="19" t="s">
        <v>64</v>
      </c>
      <c r="D21" s="46">
        <v>27509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27509</v>
      </c>
      <c r="O21" s="47">
        <f t="shared" si="2"/>
        <v>37.943448275862067</v>
      </c>
      <c r="P21" s="9"/>
    </row>
    <row r="22" spans="1:119">
      <c r="A22" s="12"/>
      <c r="B22" s="42">
        <v>575</v>
      </c>
      <c r="C22" s="19" t="s">
        <v>65</v>
      </c>
      <c r="D22" s="46">
        <v>7768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7768</v>
      </c>
      <c r="O22" s="47">
        <f t="shared" si="2"/>
        <v>10.71448275862069</v>
      </c>
      <c r="P22" s="9"/>
    </row>
    <row r="23" spans="1:119" ht="15.75">
      <c r="A23" s="26" t="s">
        <v>66</v>
      </c>
      <c r="B23" s="27"/>
      <c r="C23" s="28"/>
      <c r="D23" s="29">
        <f t="shared" ref="D23:M23" si="7">SUM(D24:D25)</f>
        <v>492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24183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24675</v>
      </c>
      <c r="O23" s="41">
        <f t="shared" si="2"/>
        <v>34.03448275862069</v>
      </c>
      <c r="P23" s="9"/>
    </row>
    <row r="24" spans="1:119">
      <c r="A24" s="12"/>
      <c r="B24" s="42">
        <v>581</v>
      </c>
      <c r="C24" s="19" t="s">
        <v>67</v>
      </c>
      <c r="D24" s="46">
        <v>492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492</v>
      </c>
      <c r="O24" s="47">
        <f t="shared" si="2"/>
        <v>0.67862068965517242</v>
      </c>
      <c r="P24" s="9"/>
    </row>
    <row r="25" spans="1:119" ht="15.75" thickBot="1">
      <c r="A25" s="12"/>
      <c r="B25" s="42">
        <v>591</v>
      </c>
      <c r="C25" s="19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24183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24183</v>
      </c>
      <c r="O25" s="47">
        <f t="shared" si="2"/>
        <v>33.355862068965514</v>
      </c>
      <c r="P25" s="9"/>
    </row>
    <row r="26" spans="1:119" ht="16.5" thickBot="1">
      <c r="A26" s="13" t="s">
        <v>10</v>
      </c>
      <c r="B26" s="21"/>
      <c r="C26" s="20"/>
      <c r="D26" s="14">
        <f>SUM(D5,D12,D14,D18,D20,D23)</f>
        <v>321809</v>
      </c>
      <c r="E26" s="14">
        <f t="shared" ref="E26:M26" si="8">SUM(E5,E12,E14,E18,E20,E23)</f>
        <v>77317</v>
      </c>
      <c r="F26" s="14">
        <f t="shared" si="8"/>
        <v>0</v>
      </c>
      <c r="G26" s="14">
        <f t="shared" si="8"/>
        <v>7</v>
      </c>
      <c r="H26" s="14">
        <f t="shared" si="8"/>
        <v>0</v>
      </c>
      <c r="I26" s="14">
        <f t="shared" si="8"/>
        <v>403585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802718</v>
      </c>
      <c r="O26" s="35">
        <f t="shared" si="2"/>
        <v>1107.1972413793103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81</v>
      </c>
      <c r="M28" s="93"/>
      <c r="N28" s="93"/>
      <c r="O28" s="39">
        <v>725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196315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196315</v>
      </c>
      <c r="O5" s="30">
        <f t="shared" ref="O5:O26" si="2">(N5/O$28)</f>
        <v>272.28155339805824</v>
      </c>
      <c r="P5" s="6"/>
    </row>
    <row r="6" spans="1:133">
      <c r="A6" s="12"/>
      <c r="B6" s="42">
        <v>511</v>
      </c>
      <c r="C6" s="19" t="s">
        <v>19</v>
      </c>
      <c r="D6" s="46">
        <v>15428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15428</v>
      </c>
      <c r="O6" s="47">
        <f t="shared" si="2"/>
        <v>21.398058252427184</v>
      </c>
      <c r="P6" s="9"/>
    </row>
    <row r="7" spans="1:133">
      <c r="A7" s="12"/>
      <c r="B7" s="42">
        <v>512</v>
      </c>
      <c r="C7" s="19" t="s">
        <v>20</v>
      </c>
      <c r="D7" s="46">
        <v>20684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20684</v>
      </c>
      <c r="O7" s="47">
        <f t="shared" si="2"/>
        <v>28.687933425797503</v>
      </c>
      <c r="P7" s="9"/>
    </row>
    <row r="8" spans="1:133">
      <c r="A8" s="12"/>
      <c r="B8" s="42">
        <v>513</v>
      </c>
      <c r="C8" s="19" t="s">
        <v>21</v>
      </c>
      <c r="D8" s="46">
        <v>79192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79192</v>
      </c>
      <c r="O8" s="47">
        <f t="shared" si="2"/>
        <v>109.8363384188627</v>
      </c>
      <c r="P8" s="9"/>
    </row>
    <row r="9" spans="1:133">
      <c r="A9" s="12"/>
      <c r="B9" s="42">
        <v>514</v>
      </c>
      <c r="C9" s="19" t="s">
        <v>22</v>
      </c>
      <c r="D9" s="46">
        <v>10230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10230</v>
      </c>
      <c r="O9" s="47">
        <f t="shared" si="2"/>
        <v>14.188626907073509</v>
      </c>
      <c r="P9" s="9"/>
    </row>
    <row r="10" spans="1:133">
      <c r="A10" s="12"/>
      <c r="B10" s="42">
        <v>515</v>
      </c>
      <c r="C10" s="19" t="s">
        <v>23</v>
      </c>
      <c r="D10" s="46">
        <v>2024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2024</v>
      </c>
      <c r="O10" s="47">
        <f t="shared" si="2"/>
        <v>2.8072122052704578</v>
      </c>
      <c r="P10" s="9"/>
    </row>
    <row r="11" spans="1:133">
      <c r="A11" s="12"/>
      <c r="B11" s="42">
        <v>519</v>
      </c>
      <c r="C11" s="19" t="s">
        <v>61</v>
      </c>
      <c r="D11" s="46">
        <v>68757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68757</v>
      </c>
      <c r="O11" s="47">
        <f t="shared" si="2"/>
        <v>95.36338418862691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SUM(D13:D13)</f>
        <v>84533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84533</v>
      </c>
      <c r="O12" s="41">
        <f t="shared" si="2"/>
        <v>117.24410540915396</v>
      </c>
      <c r="P12" s="10"/>
    </row>
    <row r="13" spans="1:133">
      <c r="A13" s="12"/>
      <c r="B13" s="42">
        <v>521</v>
      </c>
      <c r="C13" s="19" t="s">
        <v>26</v>
      </c>
      <c r="D13" s="46">
        <v>84533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84533</v>
      </c>
      <c r="O13" s="47">
        <f t="shared" si="2"/>
        <v>117.24410540915396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0</v>
      </c>
      <c r="E14" s="29">
        <f t="shared" si="4"/>
        <v>46890</v>
      </c>
      <c r="F14" s="29">
        <f t="shared" si="4"/>
        <v>0</v>
      </c>
      <c r="G14" s="29">
        <f t="shared" si="4"/>
        <v>495600</v>
      </c>
      <c r="H14" s="29">
        <f t="shared" si="4"/>
        <v>0</v>
      </c>
      <c r="I14" s="29">
        <f t="shared" si="4"/>
        <v>358447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900937</v>
      </c>
      <c r="O14" s="41">
        <f t="shared" si="2"/>
        <v>1249.5658807212205</v>
      </c>
      <c r="P14" s="10"/>
    </row>
    <row r="15" spans="1:133">
      <c r="A15" s="12"/>
      <c r="B15" s="42">
        <v>533</v>
      </c>
      <c r="C15" s="19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260284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260284</v>
      </c>
      <c r="O15" s="47">
        <f t="shared" si="2"/>
        <v>361.00416088765604</v>
      </c>
      <c r="P15" s="9"/>
    </row>
    <row r="16" spans="1:133">
      <c r="A16" s="12"/>
      <c r="B16" s="42">
        <v>534</v>
      </c>
      <c r="C16" s="19" t="s">
        <v>62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98163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98163</v>
      </c>
      <c r="O16" s="47">
        <f t="shared" si="2"/>
        <v>136.14840499306518</v>
      </c>
      <c r="P16" s="9"/>
    </row>
    <row r="17" spans="1:119">
      <c r="A17" s="12"/>
      <c r="B17" s="42">
        <v>539</v>
      </c>
      <c r="C17" s="19" t="s">
        <v>31</v>
      </c>
      <c r="D17" s="46">
        <v>0</v>
      </c>
      <c r="E17" s="46">
        <v>46890</v>
      </c>
      <c r="F17" s="46">
        <v>0</v>
      </c>
      <c r="G17" s="46">
        <v>495600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542490</v>
      </c>
      <c r="O17" s="47">
        <f t="shared" si="2"/>
        <v>752.41331484049931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0</v>
      </c>
      <c r="E18" s="29">
        <f t="shared" si="5"/>
        <v>111980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111980</v>
      </c>
      <c r="O18" s="41">
        <f t="shared" si="2"/>
        <v>155.3120665742025</v>
      </c>
      <c r="P18" s="10"/>
    </row>
    <row r="19" spans="1:119">
      <c r="A19" s="12"/>
      <c r="B19" s="42">
        <v>541</v>
      </c>
      <c r="C19" s="19" t="s">
        <v>63</v>
      </c>
      <c r="D19" s="46">
        <v>0</v>
      </c>
      <c r="E19" s="46">
        <v>111980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111980</v>
      </c>
      <c r="O19" s="47">
        <f t="shared" si="2"/>
        <v>155.3120665742025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122191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122191</v>
      </c>
      <c r="O20" s="41">
        <f t="shared" si="2"/>
        <v>169.47434119278779</v>
      </c>
      <c r="P20" s="9"/>
    </row>
    <row r="21" spans="1:119">
      <c r="A21" s="12"/>
      <c r="B21" s="42">
        <v>572</v>
      </c>
      <c r="C21" s="19" t="s">
        <v>64</v>
      </c>
      <c r="D21" s="46">
        <v>113614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113614</v>
      </c>
      <c r="O21" s="47">
        <f t="shared" si="2"/>
        <v>157.57836338418863</v>
      </c>
      <c r="P21" s="9"/>
    </row>
    <row r="22" spans="1:119">
      <c r="A22" s="12"/>
      <c r="B22" s="42">
        <v>575</v>
      </c>
      <c r="C22" s="19" t="s">
        <v>65</v>
      </c>
      <c r="D22" s="46">
        <v>8577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8577</v>
      </c>
      <c r="O22" s="47">
        <f t="shared" si="2"/>
        <v>11.895977808599168</v>
      </c>
      <c r="P22" s="9"/>
    </row>
    <row r="23" spans="1:119" ht="15.75">
      <c r="A23" s="26" t="s">
        <v>66</v>
      </c>
      <c r="B23" s="27"/>
      <c r="C23" s="28"/>
      <c r="D23" s="29">
        <f t="shared" ref="D23:M23" si="7">SUM(D24:D25)</f>
        <v>23820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25007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48827</v>
      </c>
      <c r="O23" s="41">
        <f t="shared" si="2"/>
        <v>67.721220527045773</v>
      </c>
      <c r="P23" s="9"/>
    </row>
    <row r="24" spans="1:119">
      <c r="A24" s="12"/>
      <c r="B24" s="42">
        <v>581</v>
      </c>
      <c r="C24" s="19" t="s">
        <v>67</v>
      </c>
      <c r="D24" s="46">
        <v>23820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23820</v>
      </c>
      <c r="O24" s="47">
        <f t="shared" si="2"/>
        <v>33.037447988904297</v>
      </c>
      <c r="P24" s="9"/>
    </row>
    <row r="25" spans="1:119" ht="15.75" thickBot="1">
      <c r="A25" s="12"/>
      <c r="B25" s="42">
        <v>591</v>
      </c>
      <c r="C25" s="19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25007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25007</v>
      </c>
      <c r="O25" s="47">
        <f t="shared" si="2"/>
        <v>34.683772538141469</v>
      </c>
      <c r="P25" s="9"/>
    </row>
    <row r="26" spans="1:119" ht="16.5" thickBot="1">
      <c r="A26" s="13" t="s">
        <v>10</v>
      </c>
      <c r="B26" s="21"/>
      <c r="C26" s="20"/>
      <c r="D26" s="14">
        <f>SUM(D5,D12,D14,D18,D20,D23)</f>
        <v>426859</v>
      </c>
      <c r="E26" s="14">
        <f t="shared" ref="E26:M26" si="8">SUM(E5,E12,E14,E18,E20,E23)</f>
        <v>158870</v>
      </c>
      <c r="F26" s="14">
        <f t="shared" si="8"/>
        <v>0</v>
      </c>
      <c r="G26" s="14">
        <f t="shared" si="8"/>
        <v>495600</v>
      </c>
      <c r="H26" s="14">
        <f t="shared" si="8"/>
        <v>0</v>
      </c>
      <c r="I26" s="14">
        <f t="shared" si="8"/>
        <v>383454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1464783</v>
      </c>
      <c r="O26" s="35">
        <f t="shared" si="2"/>
        <v>2031.5991678224689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79</v>
      </c>
      <c r="M28" s="93"/>
      <c r="N28" s="93"/>
      <c r="O28" s="39">
        <v>721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185864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185864</v>
      </c>
      <c r="O5" s="30">
        <f t="shared" ref="O5:O26" si="2">(N5/O$28)</f>
        <v>258.50347705146038</v>
      </c>
      <c r="P5" s="6"/>
    </row>
    <row r="6" spans="1:133">
      <c r="A6" s="12"/>
      <c r="B6" s="42">
        <v>511</v>
      </c>
      <c r="C6" s="19" t="s">
        <v>19</v>
      </c>
      <c r="D6" s="46">
        <v>15449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15449</v>
      </c>
      <c r="O6" s="47">
        <f t="shared" si="2"/>
        <v>21.486787204450625</v>
      </c>
      <c r="P6" s="9"/>
    </row>
    <row r="7" spans="1:133">
      <c r="A7" s="12"/>
      <c r="B7" s="42">
        <v>512</v>
      </c>
      <c r="C7" s="19" t="s">
        <v>20</v>
      </c>
      <c r="D7" s="46">
        <v>17759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17759</v>
      </c>
      <c r="O7" s="47">
        <f t="shared" si="2"/>
        <v>24.699582753824757</v>
      </c>
      <c r="P7" s="9"/>
    </row>
    <row r="8" spans="1:133">
      <c r="A8" s="12"/>
      <c r="B8" s="42">
        <v>513</v>
      </c>
      <c r="C8" s="19" t="s">
        <v>21</v>
      </c>
      <c r="D8" s="46">
        <v>81077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81077</v>
      </c>
      <c r="O8" s="47">
        <f t="shared" si="2"/>
        <v>112.76356050069541</v>
      </c>
      <c r="P8" s="9"/>
    </row>
    <row r="9" spans="1:133">
      <c r="A9" s="12"/>
      <c r="B9" s="42">
        <v>514</v>
      </c>
      <c r="C9" s="19" t="s">
        <v>22</v>
      </c>
      <c r="D9" s="46">
        <v>7698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7698</v>
      </c>
      <c r="O9" s="47">
        <f t="shared" si="2"/>
        <v>10.70653685674548</v>
      </c>
      <c r="P9" s="9"/>
    </row>
    <row r="10" spans="1:133">
      <c r="A10" s="12"/>
      <c r="B10" s="42">
        <v>515</v>
      </c>
      <c r="C10" s="19" t="s">
        <v>23</v>
      </c>
      <c r="D10" s="46">
        <v>2290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2290</v>
      </c>
      <c r="O10" s="47">
        <f t="shared" si="2"/>
        <v>3.1849791376912377</v>
      </c>
      <c r="P10" s="9"/>
    </row>
    <row r="11" spans="1:133">
      <c r="A11" s="12"/>
      <c r="B11" s="42">
        <v>519</v>
      </c>
      <c r="C11" s="19" t="s">
        <v>61</v>
      </c>
      <c r="D11" s="46">
        <v>61591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61591</v>
      </c>
      <c r="O11" s="47">
        <f t="shared" si="2"/>
        <v>85.662030598052851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82337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82337</v>
      </c>
      <c r="O12" s="41">
        <f t="shared" si="2"/>
        <v>114.51599443671766</v>
      </c>
      <c r="P12" s="10"/>
    </row>
    <row r="13" spans="1:133">
      <c r="A13" s="12"/>
      <c r="B13" s="42">
        <v>521</v>
      </c>
      <c r="C13" s="19" t="s">
        <v>26</v>
      </c>
      <c r="D13" s="46">
        <v>82149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82149</v>
      </c>
      <c r="O13" s="47">
        <f t="shared" si="2"/>
        <v>114.25452016689847</v>
      </c>
      <c r="P13" s="9"/>
    </row>
    <row r="14" spans="1:133">
      <c r="A14" s="12"/>
      <c r="B14" s="42">
        <v>524</v>
      </c>
      <c r="C14" s="19" t="s">
        <v>50</v>
      </c>
      <c r="D14" s="46">
        <v>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188</v>
      </c>
      <c r="O14" s="47">
        <f t="shared" si="2"/>
        <v>0.26147426981919331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4207</v>
      </c>
      <c r="F15" s="29">
        <f t="shared" si="4"/>
        <v>0</v>
      </c>
      <c r="G15" s="29">
        <f t="shared" si="4"/>
        <v>75436</v>
      </c>
      <c r="H15" s="29">
        <f t="shared" si="4"/>
        <v>0</v>
      </c>
      <c r="I15" s="29">
        <f t="shared" si="4"/>
        <v>313792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2814</v>
      </c>
      <c r="N15" s="40">
        <f t="shared" si="1"/>
        <v>396249</v>
      </c>
      <c r="O15" s="41">
        <f t="shared" si="2"/>
        <v>551.11126564673157</v>
      </c>
      <c r="P15" s="10"/>
    </row>
    <row r="16" spans="1:133">
      <c r="A16" s="12"/>
      <c r="B16" s="42">
        <v>533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223880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223880</v>
      </c>
      <c r="O16" s="47">
        <f t="shared" si="2"/>
        <v>311.37691237830319</v>
      </c>
      <c r="P16" s="9"/>
    </row>
    <row r="17" spans="1:119">
      <c r="A17" s="12"/>
      <c r="B17" s="42">
        <v>534</v>
      </c>
      <c r="C17" s="19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89912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89912</v>
      </c>
      <c r="O17" s="47">
        <f t="shared" si="2"/>
        <v>125.05146036161335</v>
      </c>
      <c r="P17" s="9"/>
    </row>
    <row r="18" spans="1:119">
      <c r="A18" s="12"/>
      <c r="B18" s="42">
        <v>539</v>
      </c>
      <c r="C18" s="19" t="s">
        <v>31</v>
      </c>
      <c r="D18" s="46">
        <v>0</v>
      </c>
      <c r="E18" s="46">
        <v>4207</v>
      </c>
      <c r="F18" s="46">
        <v>0</v>
      </c>
      <c r="G18" s="46">
        <v>75436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2814</v>
      </c>
      <c r="N18" s="46">
        <f t="shared" si="1"/>
        <v>82457</v>
      </c>
      <c r="O18" s="47">
        <f t="shared" si="2"/>
        <v>114.68289290681503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98727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98727</v>
      </c>
      <c r="O19" s="41">
        <f t="shared" si="2"/>
        <v>137.31154381084841</v>
      </c>
      <c r="P19" s="10"/>
    </row>
    <row r="20" spans="1:119">
      <c r="A20" s="12"/>
      <c r="B20" s="42">
        <v>541</v>
      </c>
      <c r="C20" s="19" t="s">
        <v>63</v>
      </c>
      <c r="D20" s="46">
        <v>0</v>
      </c>
      <c r="E20" s="46">
        <v>98727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98727</v>
      </c>
      <c r="O20" s="47">
        <f t="shared" si="2"/>
        <v>137.31154381084841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42816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42816</v>
      </c>
      <c r="O21" s="41">
        <f t="shared" si="2"/>
        <v>59.549374130737135</v>
      </c>
      <c r="P21" s="9"/>
    </row>
    <row r="22" spans="1:119">
      <c r="A22" s="12"/>
      <c r="B22" s="42">
        <v>572</v>
      </c>
      <c r="C22" s="19" t="s">
        <v>64</v>
      </c>
      <c r="D22" s="46">
        <v>35940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35940</v>
      </c>
      <c r="O22" s="47">
        <f t="shared" si="2"/>
        <v>49.986091794158554</v>
      </c>
      <c r="P22" s="9"/>
    </row>
    <row r="23" spans="1:119">
      <c r="A23" s="12"/>
      <c r="B23" s="42">
        <v>575</v>
      </c>
      <c r="C23" s="19" t="s">
        <v>65</v>
      </c>
      <c r="D23" s="46">
        <v>6876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6876</v>
      </c>
      <c r="O23" s="47">
        <f t="shared" si="2"/>
        <v>9.5632823365785811</v>
      </c>
      <c r="P23" s="9"/>
    </row>
    <row r="24" spans="1:119" ht="15.75">
      <c r="A24" s="26" t="s">
        <v>66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25790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25790</v>
      </c>
      <c r="O24" s="41">
        <f t="shared" si="2"/>
        <v>35.869262865090406</v>
      </c>
      <c r="P24" s="9"/>
    </row>
    <row r="25" spans="1:119" ht="15.75" thickBot="1">
      <c r="A25" s="12"/>
      <c r="B25" s="42">
        <v>591</v>
      </c>
      <c r="C25" s="19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25790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25790</v>
      </c>
      <c r="O25" s="47">
        <f t="shared" si="2"/>
        <v>35.869262865090406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311017</v>
      </c>
      <c r="E26" s="14">
        <f t="shared" ref="E26:M26" si="8">SUM(E5,E12,E15,E19,E21,E24)</f>
        <v>102934</v>
      </c>
      <c r="F26" s="14">
        <f t="shared" si="8"/>
        <v>0</v>
      </c>
      <c r="G26" s="14">
        <f t="shared" si="8"/>
        <v>75436</v>
      </c>
      <c r="H26" s="14">
        <f t="shared" si="8"/>
        <v>0</v>
      </c>
      <c r="I26" s="14">
        <f t="shared" si="8"/>
        <v>339582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2814</v>
      </c>
      <c r="N26" s="14">
        <f t="shared" si="1"/>
        <v>831783</v>
      </c>
      <c r="O26" s="35">
        <f t="shared" si="2"/>
        <v>1156.8609179415855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77</v>
      </c>
      <c r="M28" s="93"/>
      <c r="N28" s="93"/>
      <c r="O28" s="39">
        <v>719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172724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172724</v>
      </c>
      <c r="O5" s="30">
        <f t="shared" ref="O5:O26" si="2">(N5/O$28)</f>
        <v>241.91036414565826</v>
      </c>
      <c r="P5" s="6"/>
    </row>
    <row r="6" spans="1:133">
      <c r="A6" s="12"/>
      <c r="B6" s="42">
        <v>511</v>
      </c>
      <c r="C6" s="19" t="s">
        <v>19</v>
      </c>
      <c r="D6" s="46">
        <v>14296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14296</v>
      </c>
      <c r="O6" s="47">
        <f t="shared" si="2"/>
        <v>20.022408963585434</v>
      </c>
      <c r="P6" s="9"/>
    </row>
    <row r="7" spans="1:133">
      <c r="A7" s="12"/>
      <c r="B7" s="42">
        <v>512</v>
      </c>
      <c r="C7" s="19" t="s">
        <v>20</v>
      </c>
      <c r="D7" s="46">
        <v>18541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18541</v>
      </c>
      <c r="O7" s="47">
        <f t="shared" si="2"/>
        <v>25.967787114845937</v>
      </c>
      <c r="P7" s="9"/>
    </row>
    <row r="8" spans="1:133">
      <c r="A8" s="12"/>
      <c r="B8" s="42">
        <v>513</v>
      </c>
      <c r="C8" s="19" t="s">
        <v>21</v>
      </c>
      <c r="D8" s="46">
        <v>73116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73116</v>
      </c>
      <c r="O8" s="47">
        <f t="shared" si="2"/>
        <v>102.40336134453781</v>
      </c>
      <c r="P8" s="9"/>
    </row>
    <row r="9" spans="1:133">
      <c r="A9" s="12"/>
      <c r="B9" s="42">
        <v>514</v>
      </c>
      <c r="C9" s="19" t="s">
        <v>22</v>
      </c>
      <c r="D9" s="46">
        <v>10935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10935</v>
      </c>
      <c r="O9" s="47">
        <f t="shared" si="2"/>
        <v>15.315126050420169</v>
      </c>
      <c r="P9" s="9"/>
    </row>
    <row r="10" spans="1:133">
      <c r="A10" s="12"/>
      <c r="B10" s="42">
        <v>515</v>
      </c>
      <c r="C10" s="19" t="s">
        <v>23</v>
      </c>
      <c r="D10" s="46">
        <v>5632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5632</v>
      </c>
      <c r="O10" s="47">
        <f t="shared" si="2"/>
        <v>7.8879551820728295</v>
      </c>
      <c r="P10" s="9"/>
    </row>
    <row r="11" spans="1:133">
      <c r="A11" s="12"/>
      <c r="B11" s="42">
        <v>519</v>
      </c>
      <c r="C11" s="19" t="s">
        <v>61</v>
      </c>
      <c r="D11" s="46">
        <v>50204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50204</v>
      </c>
      <c r="O11" s="47">
        <f t="shared" si="2"/>
        <v>70.313725490196077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92740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92740</v>
      </c>
      <c r="O12" s="41">
        <f t="shared" si="2"/>
        <v>129.88795518207283</v>
      </c>
      <c r="P12" s="10"/>
    </row>
    <row r="13" spans="1:133">
      <c r="A13" s="12"/>
      <c r="B13" s="42">
        <v>521</v>
      </c>
      <c r="C13" s="19" t="s">
        <v>26</v>
      </c>
      <c r="D13" s="46">
        <v>81064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81064</v>
      </c>
      <c r="O13" s="47">
        <f t="shared" si="2"/>
        <v>113.53501400560224</v>
      </c>
      <c r="P13" s="9"/>
    </row>
    <row r="14" spans="1:133">
      <c r="A14" s="12"/>
      <c r="B14" s="42">
        <v>524</v>
      </c>
      <c r="C14" s="19" t="s">
        <v>50</v>
      </c>
      <c r="D14" s="46">
        <v>11676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11676</v>
      </c>
      <c r="O14" s="47">
        <f t="shared" si="2"/>
        <v>16.352941176470587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0</v>
      </c>
      <c r="E15" s="29">
        <f t="shared" si="4"/>
        <v>2655</v>
      </c>
      <c r="F15" s="29">
        <f t="shared" si="4"/>
        <v>0</v>
      </c>
      <c r="G15" s="29">
        <f t="shared" si="4"/>
        <v>29158</v>
      </c>
      <c r="H15" s="29">
        <f t="shared" si="4"/>
        <v>0</v>
      </c>
      <c r="I15" s="29">
        <f t="shared" si="4"/>
        <v>290302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670</v>
      </c>
      <c r="N15" s="40">
        <f t="shared" si="1"/>
        <v>322785</v>
      </c>
      <c r="O15" s="41">
        <f t="shared" si="2"/>
        <v>452.07983193277312</v>
      </c>
      <c r="P15" s="10"/>
    </row>
    <row r="16" spans="1:133">
      <c r="A16" s="12"/>
      <c r="B16" s="42">
        <v>533</v>
      </c>
      <c r="C16" s="19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207666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207666</v>
      </c>
      <c r="O16" s="47">
        <f t="shared" si="2"/>
        <v>290.84873949579833</v>
      </c>
      <c r="P16" s="9"/>
    </row>
    <row r="17" spans="1:119">
      <c r="A17" s="12"/>
      <c r="B17" s="42">
        <v>534</v>
      </c>
      <c r="C17" s="19" t="s">
        <v>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82636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82636</v>
      </c>
      <c r="O17" s="47">
        <f t="shared" si="2"/>
        <v>115.73669467787114</v>
      </c>
      <c r="P17" s="9"/>
    </row>
    <row r="18" spans="1:119">
      <c r="A18" s="12"/>
      <c r="B18" s="42">
        <v>539</v>
      </c>
      <c r="C18" s="19" t="s">
        <v>31</v>
      </c>
      <c r="D18" s="46">
        <v>0</v>
      </c>
      <c r="E18" s="46">
        <v>2655</v>
      </c>
      <c r="F18" s="46">
        <v>0</v>
      </c>
      <c r="G18" s="46">
        <v>29158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670</v>
      </c>
      <c r="N18" s="46">
        <f t="shared" si="1"/>
        <v>32483</v>
      </c>
      <c r="O18" s="47">
        <f t="shared" si="2"/>
        <v>45.494397759103641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0</v>
      </c>
      <c r="E19" s="29">
        <f t="shared" si="5"/>
        <v>64649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64649</v>
      </c>
      <c r="O19" s="41">
        <f t="shared" si="2"/>
        <v>90.544817927170868</v>
      </c>
      <c r="P19" s="10"/>
    </row>
    <row r="20" spans="1:119">
      <c r="A20" s="12"/>
      <c r="B20" s="42">
        <v>541</v>
      </c>
      <c r="C20" s="19" t="s">
        <v>63</v>
      </c>
      <c r="D20" s="46">
        <v>0</v>
      </c>
      <c r="E20" s="46">
        <v>64649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64649</v>
      </c>
      <c r="O20" s="47">
        <f t="shared" si="2"/>
        <v>90.544817927170868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19338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19338</v>
      </c>
      <c r="O21" s="41">
        <f t="shared" si="2"/>
        <v>27.084033613445378</v>
      </c>
      <c r="P21" s="9"/>
    </row>
    <row r="22" spans="1:119">
      <c r="A22" s="12"/>
      <c r="B22" s="42">
        <v>572</v>
      </c>
      <c r="C22" s="19" t="s">
        <v>64</v>
      </c>
      <c r="D22" s="46">
        <v>13283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13283</v>
      </c>
      <c r="O22" s="47">
        <f t="shared" si="2"/>
        <v>18.603641456582633</v>
      </c>
      <c r="P22" s="9"/>
    </row>
    <row r="23" spans="1:119">
      <c r="A23" s="12"/>
      <c r="B23" s="42">
        <v>575</v>
      </c>
      <c r="C23" s="19" t="s">
        <v>65</v>
      </c>
      <c r="D23" s="46">
        <v>6055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6055</v>
      </c>
      <c r="O23" s="47">
        <f t="shared" si="2"/>
        <v>8.4803921568627452</v>
      </c>
      <c r="P23" s="9"/>
    </row>
    <row r="24" spans="1:119" ht="15.75">
      <c r="A24" s="26" t="s">
        <v>66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26538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26538</v>
      </c>
      <c r="O24" s="41">
        <f t="shared" si="2"/>
        <v>37.168067226890756</v>
      </c>
      <c r="P24" s="9"/>
    </row>
    <row r="25" spans="1:119" ht="15.75" thickBot="1">
      <c r="A25" s="12"/>
      <c r="B25" s="42">
        <v>591</v>
      </c>
      <c r="C25" s="19" t="s">
        <v>68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26538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26538</v>
      </c>
      <c r="O25" s="47">
        <f t="shared" si="2"/>
        <v>37.168067226890756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284802</v>
      </c>
      <c r="E26" s="14">
        <f t="shared" ref="E26:M26" si="8">SUM(E5,E12,E15,E19,E21,E24)</f>
        <v>67304</v>
      </c>
      <c r="F26" s="14">
        <f t="shared" si="8"/>
        <v>0</v>
      </c>
      <c r="G26" s="14">
        <f t="shared" si="8"/>
        <v>29158</v>
      </c>
      <c r="H26" s="14">
        <f t="shared" si="8"/>
        <v>0</v>
      </c>
      <c r="I26" s="14">
        <f t="shared" si="8"/>
        <v>316840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670</v>
      </c>
      <c r="N26" s="14">
        <f t="shared" si="1"/>
        <v>698774</v>
      </c>
      <c r="O26" s="35">
        <f t="shared" si="2"/>
        <v>978.67507002801119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75</v>
      </c>
      <c r="M28" s="93"/>
      <c r="N28" s="93"/>
      <c r="O28" s="39">
        <v>714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180522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180522</v>
      </c>
      <c r="O5" s="30">
        <f t="shared" ref="O5:O29" si="2">(N5/O$31)</f>
        <v>260.11815561959656</v>
      </c>
      <c r="P5" s="6"/>
    </row>
    <row r="6" spans="1:133">
      <c r="A6" s="12"/>
      <c r="B6" s="42">
        <v>511</v>
      </c>
      <c r="C6" s="19" t="s">
        <v>19</v>
      </c>
      <c r="D6" s="46">
        <v>13879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13879</v>
      </c>
      <c r="O6" s="47">
        <f t="shared" si="2"/>
        <v>19.998559077809798</v>
      </c>
      <c r="P6" s="9"/>
    </row>
    <row r="7" spans="1:133">
      <c r="A7" s="12"/>
      <c r="B7" s="42">
        <v>512</v>
      </c>
      <c r="C7" s="19" t="s">
        <v>20</v>
      </c>
      <c r="D7" s="46">
        <v>20834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20834</v>
      </c>
      <c r="O7" s="47">
        <f t="shared" si="2"/>
        <v>30.020172910662826</v>
      </c>
      <c r="P7" s="9"/>
    </row>
    <row r="8" spans="1:133">
      <c r="A8" s="12"/>
      <c r="B8" s="42">
        <v>513</v>
      </c>
      <c r="C8" s="19" t="s">
        <v>21</v>
      </c>
      <c r="D8" s="46">
        <v>62039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62039</v>
      </c>
      <c r="O8" s="47">
        <f t="shared" si="2"/>
        <v>89.393371757925067</v>
      </c>
      <c r="P8" s="9"/>
    </row>
    <row r="9" spans="1:133">
      <c r="A9" s="12"/>
      <c r="B9" s="42">
        <v>514</v>
      </c>
      <c r="C9" s="19" t="s">
        <v>22</v>
      </c>
      <c r="D9" s="46">
        <v>10582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10582</v>
      </c>
      <c r="O9" s="47">
        <f t="shared" si="2"/>
        <v>15.247838616714697</v>
      </c>
      <c r="P9" s="9"/>
    </row>
    <row r="10" spans="1:133">
      <c r="A10" s="12"/>
      <c r="B10" s="42">
        <v>515</v>
      </c>
      <c r="C10" s="19" t="s">
        <v>23</v>
      </c>
      <c r="D10" s="46">
        <v>10405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10405</v>
      </c>
      <c r="O10" s="47">
        <f t="shared" si="2"/>
        <v>14.992795389048991</v>
      </c>
      <c r="P10" s="9"/>
    </row>
    <row r="11" spans="1:133">
      <c r="A11" s="12"/>
      <c r="B11" s="42">
        <v>519</v>
      </c>
      <c r="C11" s="19" t="s">
        <v>61</v>
      </c>
      <c r="D11" s="46">
        <v>62783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62783</v>
      </c>
      <c r="O11" s="47">
        <f t="shared" si="2"/>
        <v>90.465417867435164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82429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82429</v>
      </c>
      <c r="O12" s="41">
        <f t="shared" si="2"/>
        <v>118.77377521613833</v>
      </c>
      <c r="P12" s="10"/>
    </row>
    <row r="13" spans="1:133">
      <c r="A13" s="12"/>
      <c r="B13" s="42">
        <v>521</v>
      </c>
      <c r="C13" s="19" t="s">
        <v>26</v>
      </c>
      <c r="D13" s="46">
        <v>80111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80111</v>
      </c>
      <c r="O13" s="47">
        <f t="shared" si="2"/>
        <v>115.43371757925073</v>
      </c>
      <c r="P13" s="9"/>
    </row>
    <row r="14" spans="1:133">
      <c r="A14" s="12"/>
      <c r="B14" s="42">
        <v>522</v>
      </c>
      <c r="C14" s="19" t="s">
        <v>27</v>
      </c>
      <c r="D14" s="46">
        <v>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236</v>
      </c>
      <c r="O14" s="47">
        <f t="shared" si="2"/>
        <v>0.34005763688760809</v>
      </c>
      <c r="P14" s="9"/>
    </row>
    <row r="15" spans="1:133">
      <c r="A15" s="12"/>
      <c r="B15" s="42">
        <v>524</v>
      </c>
      <c r="C15" s="19" t="s">
        <v>50</v>
      </c>
      <c r="D15" s="46">
        <v>2082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2082</v>
      </c>
      <c r="O15" s="47">
        <f t="shared" si="2"/>
        <v>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0</v>
      </c>
      <c r="E16" s="29">
        <f t="shared" si="4"/>
        <v>3093</v>
      </c>
      <c r="F16" s="29">
        <f t="shared" si="4"/>
        <v>0</v>
      </c>
      <c r="G16" s="29">
        <f t="shared" si="4"/>
        <v>4514</v>
      </c>
      <c r="H16" s="29">
        <f t="shared" si="4"/>
        <v>0</v>
      </c>
      <c r="I16" s="29">
        <f t="shared" si="4"/>
        <v>270745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2817</v>
      </c>
      <c r="N16" s="40">
        <f t="shared" si="1"/>
        <v>281169</v>
      </c>
      <c r="O16" s="41">
        <f t="shared" si="2"/>
        <v>405.14265129682997</v>
      </c>
      <c r="P16" s="10"/>
    </row>
    <row r="17" spans="1:119">
      <c r="A17" s="12"/>
      <c r="B17" s="42">
        <v>533</v>
      </c>
      <c r="C17" s="19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193487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193487</v>
      </c>
      <c r="O17" s="47">
        <f t="shared" si="2"/>
        <v>278.79971181556198</v>
      </c>
      <c r="P17" s="9"/>
    </row>
    <row r="18" spans="1:119">
      <c r="A18" s="12"/>
      <c r="B18" s="42">
        <v>534</v>
      </c>
      <c r="C18" s="19" t="s">
        <v>62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77258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77258</v>
      </c>
      <c r="O18" s="47">
        <f t="shared" si="2"/>
        <v>111.32276657060518</v>
      </c>
      <c r="P18" s="9"/>
    </row>
    <row r="19" spans="1:119">
      <c r="A19" s="12"/>
      <c r="B19" s="42">
        <v>539</v>
      </c>
      <c r="C19" s="19" t="s">
        <v>31</v>
      </c>
      <c r="D19" s="46">
        <v>0</v>
      </c>
      <c r="E19" s="46">
        <v>3093</v>
      </c>
      <c r="F19" s="46">
        <v>0</v>
      </c>
      <c r="G19" s="46">
        <v>4514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2817</v>
      </c>
      <c r="N19" s="46">
        <f t="shared" si="1"/>
        <v>10424</v>
      </c>
      <c r="O19" s="47">
        <f t="shared" si="2"/>
        <v>15.020172910662824</v>
      </c>
      <c r="P19" s="9"/>
    </row>
    <row r="20" spans="1:119" ht="15.75">
      <c r="A20" s="26" t="s">
        <v>32</v>
      </c>
      <c r="B20" s="27"/>
      <c r="C20" s="28"/>
      <c r="D20" s="29">
        <f t="shared" ref="D20:M20" si="5">SUM(D21:D21)</f>
        <v>0</v>
      </c>
      <c r="E20" s="29">
        <f t="shared" si="5"/>
        <v>57461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57461</v>
      </c>
      <c r="O20" s="41">
        <f t="shared" si="2"/>
        <v>82.796829971181552</v>
      </c>
      <c r="P20" s="10"/>
    </row>
    <row r="21" spans="1:119">
      <c r="A21" s="12"/>
      <c r="B21" s="42">
        <v>541</v>
      </c>
      <c r="C21" s="19" t="s">
        <v>63</v>
      </c>
      <c r="D21" s="46">
        <v>0</v>
      </c>
      <c r="E21" s="46">
        <v>57461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57461</v>
      </c>
      <c r="O21" s="47">
        <f t="shared" si="2"/>
        <v>82.796829971181552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SUM(D23:D25)</f>
        <v>21071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21071</v>
      </c>
      <c r="O22" s="41">
        <f t="shared" si="2"/>
        <v>30.361671469740635</v>
      </c>
      <c r="P22" s="9"/>
    </row>
    <row r="23" spans="1:119">
      <c r="A23" s="12"/>
      <c r="B23" s="42">
        <v>572</v>
      </c>
      <c r="C23" s="19" t="s">
        <v>64</v>
      </c>
      <c r="D23" s="46">
        <v>12718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12718</v>
      </c>
      <c r="O23" s="47">
        <f t="shared" si="2"/>
        <v>18.32564841498559</v>
      </c>
      <c r="P23" s="9"/>
    </row>
    <row r="24" spans="1:119">
      <c r="A24" s="12"/>
      <c r="B24" s="42">
        <v>575</v>
      </c>
      <c r="C24" s="19" t="s">
        <v>65</v>
      </c>
      <c r="D24" s="46">
        <v>6956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6956</v>
      </c>
      <c r="O24" s="47">
        <f t="shared" si="2"/>
        <v>10.023054755043228</v>
      </c>
      <c r="P24" s="9"/>
    </row>
    <row r="25" spans="1:119">
      <c r="A25" s="12"/>
      <c r="B25" s="42">
        <v>579</v>
      </c>
      <c r="C25" s="19" t="s">
        <v>54</v>
      </c>
      <c r="D25" s="46">
        <v>1397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1397</v>
      </c>
      <c r="O25" s="47">
        <f t="shared" si="2"/>
        <v>2.0129682997118157</v>
      </c>
      <c r="P25" s="9"/>
    </row>
    <row r="26" spans="1:119" ht="15.75">
      <c r="A26" s="26" t="s">
        <v>66</v>
      </c>
      <c r="B26" s="27"/>
      <c r="C26" s="28"/>
      <c r="D26" s="29">
        <f t="shared" ref="D26:M26" si="7">SUM(D27:D28)</f>
        <v>1599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27251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28850</v>
      </c>
      <c r="O26" s="41">
        <f t="shared" si="2"/>
        <v>41.570605187319885</v>
      </c>
      <c r="P26" s="9"/>
    </row>
    <row r="27" spans="1:119">
      <c r="A27" s="12"/>
      <c r="B27" s="42">
        <v>581</v>
      </c>
      <c r="C27" s="19" t="s">
        <v>67</v>
      </c>
      <c r="D27" s="46">
        <v>1599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1599</v>
      </c>
      <c r="O27" s="47">
        <f t="shared" si="2"/>
        <v>2.304034582132565</v>
      </c>
      <c r="P27" s="9"/>
    </row>
    <row r="28" spans="1:119" ht="15.75" thickBot="1">
      <c r="A28" s="12"/>
      <c r="B28" s="42">
        <v>591</v>
      </c>
      <c r="C28" s="19" t="s">
        <v>68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27251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27251</v>
      </c>
      <c r="O28" s="47">
        <f t="shared" si="2"/>
        <v>39.266570605187319</v>
      </c>
      <c r="P28" s="9"/>
    </row>
    <row r="29" spans="1:119" ht="16.5" thickBot="1">
      <c r="A29" s="13" t="s">
        <v>10</v>
      </c>
      <c r="B29" s="21"/>
      <c r="C29" s="20"/>
      <c r="D29" s="14">
        <f>SUM(D5,D12,D16,D20,D22,D26)</f>
        <v>285621</v>
      </c>
      <c r="E29" s="14">
        <f t="shared" ref="E29:M29" si="8">SUM(E5,E12,E16,E20,E22,E26)</f>
        <v>60554</v>
      </c>
      <c r="F29" s="14">
        <f t="shared" si="8"/>
        <v>0</v>
      </c>
      <c r="G29" s="14">
        <f t="shared" si="8"/>
        <v>4514</v>
      </c>
      <c r="H29" s="14">
        <f t="shared" si="8"/>
        <v>0</v>
      </c>
      <c r="I29" s="14">
        <f t="shared" si="8"/>
        <v>297996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2817</v>
      </c>
      <c r="N29" s="14">
        <f t="shared" si="1"/>
        <v>651502</v>
      </c>
      <c r="O29" s="35">
        <f t="shared" si="2"/>
        <v>938.76368876080687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71</v>
      </c>
      <c r="M31" s="93"/>
      <c r="N31" s="93"/>
      <c r="O31" s="39">
        <v>694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154787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30" si="1">SUM(D5:M5)</f>
        <v>154787</v>
      </c>
      <c r="O5" s="61">
        <f t="shared" ref="O5:O30" si="2">(N5/O$32)</f>
        <v>220.18065433854906</v>
      </c>
      <c r="P5" s="62"/>
    </row>
    <row r="6" spans="1:133">
      <c r="A6" s="64"/>
      <c r="B6" s="65">
        <v>511</v>
      </c>
      <c r="C6" s="66" t="s">
        <v>19</v>
      </c>
      <c r="D6" s="67">
        <v>13855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13855</v>
      </c>
      <c r="O6" s="68">
        <f t="shared" si="2"/>
        <v>19.708392603129447</v>
      </c>
      <c r="P6" s="69"/>
    </row>
    <row r="7" spans="1:133">
      <c r="A7" s="64"/>
      <c r="B7" s="65">
        <v>512</v>
      </c>
      <c r="C7" s="66" t="s">
        <v>20</v>
      </c>
      <c r="D7" s="67">
        <v>16606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16606</v>
      </c>
      <c r="O7" s="68">
        <f t="shared" si="2"/>
        <v>23.621621621621621</v>
      </c>
      <c r="P7" s="69"/>
    </row>
    <row r="8" spans="1:133">
      <c r="A8" s="64"/>
      <c r="B8" s="65">
        <v>513</v>
      </c>
      <c r="C8" s="66" t="s">
        <v>21</v>
      </c>
      <c r="D8" s="67">
        <v>61956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61956</v>
      </c>
      <c r="O8" s="68">
        <f t="shared" si="2"/>
        <v>88.130867709815078</v>
      </c>
      <c r="P8" s="69"/>
    </row>
    <row r="9" spans="1:133">
      <c r="A9" s="64"/>
      <c r="B9" s="65">
        <v>514</v>
      </c>
      <c r="C9" s="66" t="s">
        <v>22</v>
      </c>
      <c r="D9" s="67">
        <v>14726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14726</v>
      </c>
      <c r="O9" s="68">
        <f t="shared" si="2"/>
        <v>20.94736842105263</v>
      </c>
      <c r="P9" s="69"/>
    </row>
    <row r="10" spans="1:133">
      <c r="A10" s="64"/>
      <c r="B10" s="65">
        <v>515</v>
      </c>
      <c r="C10" s="66" t="s">
        <v>23</v>
      </c>
      <c r="D10" s="67">
        <v>4528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4528</v>
      </c>
      <c r="O10" s="68">
        <f t="shared" si="2"/>
        <v>6.4409672830725464</v>
      </c>
      <c r="P10" s="69"/>
    </row>
    <row r="11" spans="1:133">
      <c r="A11" s="64"/>
      <c r="B11" s="65">
        <v>519</v>
      </c>
      <c r="C11" s="66" t="s">
        <v>61</v>
      </c>
      <c r="D11" s="67">
        <v>43116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43116</v>
      </c>
      <c r="O11" s="68">
        <f t="shared" si="2"/>
        <v>61.331436699857754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SUM(D13:D15)</f>
        <v>97054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97054</v>
      </c>
      <c r="O12" s="75">
        <f t="shared" si="2"/>
        <v>138.05689900426742</v>
      </c>
      <c r="P12" s="76"/>
    </row>
    <row r="13" spans="1:133">
      <c r="A13" s="64"/>
      <c r="B13" s="65">
        <v>521</v>
      </c>
      <c r="C13" s="66" t="s">
        <v>26</v>
      </c>
      <c r="D13" s="67">
        <v>91690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91690</v>
      </c>
      <c r="O13" s="68">
        <f t="shared" si="2"/>
        <v>130.42674253200568</v>
      </c>
      <c r="P13" s="69"/>
    </row>
    <row r="14" spans="1:133">
      <c r="A14" s="64"/>
      <c r="B14" s="65">
        <v>522</v>
      </c>
      <c r="C14" s="66" t="s">
        <v>27</v>
      </c>
      <c r="D14" s="67">
        <v>213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213</v>
      </c>
      <c r="O14" s="68">
        <f t="shared" si="2"/>
        <v>0.30298719772403981</v>
      </c>
      <c r="P14" s="69"/>
    </row>
    <row r="15" spans="1:133">
      <c r="A15" s="64"/>
      <c r="B15" s="65">
        <v>524</v>
      </c>
      <c r="C15" s="66" t="s">
        <v>50</v>
      </c>
      <c r="D15" s="67">
        <v>5151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5151</v>
      </c>
      <c r="O15" s="68">
        <f t="shared" si="2"/>
        <v>7.3271692745376953</v>
      </c>
      <c r="P15" s="69"/>
    </row>
    <row r="16" spans="1:133" ht="15.75">
      <c r="A16" s="70" t="s">
        <v>28</v>
      </c>
      <c r="B16" s="71"/>
      <c r="C16" s="72"/>
      <c r="D16" s="73">
        <f t="shared" ref="D16:M16" si="4">SUM(D17:D19)</f>
        <v>0</v>
      </c>
      <c r="E16" s="73">
        <f t="shared" si="4"/>
        <v>1029</v>
      </c>
      <c r="F16" s="73">
        <f t="shared" si="4"/>
        <v>0</v>
      </c>
      <c r="G16" s="73">
        <f t="shared" si="4"/>
        <v>37960</v>
      </c>
      <c r="H16" s="73">
        <f t="shared" si="4"/>
        <v>0</v>
      </c>
      <c r="I16" s="73">
        <f t="shared" si="4"/>
        <v>280420</v>
      </c>
      <c r="J16" s="73">
        <f t="shared" si="4"/>
        <v>0</v>
      </c>
      <c r="K16" s="73">
        <f t="shared" si="4"/>
        <v>0</v>
      </c>
      <c r="L16" s="73">
        <f t="shared" si="4"/>
        <v>0</v>
      </c>
      <c r="M16" s="73">
        <f t="shared" si="4"/>
        <v>18143</v>
      </c>
      <c r="N16" s="74">
        <f t="shared" si="1"/>
        <v>337552</v>
      </c>
      <c r="O16" s="75">
        <f t="shared" si="2"/>
        <v>480.1593172119488</v>
      </c>
      <c r="P16" s="76"/>
    </row>
    <row r="17" spans="1:119">
      <c r="A17" s="64"/>
      <c r="B17" s="65">
        <v>533</v>
      </c>
      <c r="C17" s="66" t="s">
        <v>29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201991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201991</v>
      </c>
      <c r="O17" s="68">
        <f t="shared" si="2"/>
        <v>287.32716927453771</v>
      </c>
      <c r="P17" s="69"/>
    </row>
    <row r="18" spans="1:119">
      <c r="A18" s="64"/>
      <c r="B18" s="65">
        <v>534</v>
      </c>
      <c r="C18" s="66" t="s">
        <v>62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78429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78429</v>
      </c>
      <c r="O18" s="68">
        <f t="shared" si="2"/>
        <v>111.56330014224751</v>
      </c>
      <c r="P18" s="69"/>
    </row>
    <row r="19" spans="1:119">
      <c r="A19" s="64"/>
      <c r="B19" s="65">
        <v>539</v>
      </c>
      <c r="C19" s="66" t="s">
        <v>31</v>
      </c>
      <c r="D19" s="67">
        <v>0</v>
      </c>
      <c r="E19" s="67">
        <v>1029</v>
      </c>
      <c r="F19" s="67">
        <v>0</v>
      </c>
      <c r="G19" s="67">
        <v>37960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18143</v>
      </c>
      <c r="N19" s="67">
        <f t="shared" si="1"/>
        <v>57132</v>
      </c>
      <c r="O19" s="68">
        <f t="shared" si="2"/>
        <v>81.26884779516358</v>
      </c>
      <c r="P19" s="69"/>
    </row>
    <row r="20" spans="1:119" ht="15.75">
      <c r="A20" s="70" t="s">
        <v>32</v>
      </c>
      <c r="B20" s="71"/>
      <c r="C20" s="72"/>
      <c r="D20" s="73">
        <f t="shared" ref="D20:M20" si="5">SUM(D21:D21)</f>
        <v>0</v>
      </c>
      <c r="E20" s="73">
        <f t="shared" si="5"/>
        <v>210392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210392</v>
      </c>
      <c r="O20" s="75">
        <f t="shared" si="2"/>
        <v>299.2773826458037</v>
      </c>
      <c r="P20" s="76"/>
    </row>
    <row r="21" spans="1:119">
      <c r="A21" s="64"/>
      <c r="B21" s="65">
        <v>541</v>
      </c>
      <c r="C21" s="66" t="s">
        <v>63</v>
      </c>
      <c r="D21" s="67">
        <v>0</v>
      </c>
      <c r="E21" s="67">
        <v>210392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210392</v>
      </c>
      <c r="O21" s="68">
        <f t="shared" si="2"/>
        <v>299.2773826458037</v>
      </c>
      <c r="P21" s="69"/>
    </row>
    <row r="22" spans="1:119" ht="15.75">
      <c r="A22" s="70" t="s">
        <v>34</v>
      </c>
      <c r="B22" s="71"/>
      <c r="C22" s="72"/>
      <c r="D22" s="73">
        <f t="shared" ref="D22:M22" si="6">SUM(D23:D26)</f>
        <v>14223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14223</v>
      </c>
      <c r="O22" s="75">
        <f t="shared" si="2"/>
        <v>20.231863442389759</v>
      </c>
      <c r="P22" s="69"/>
    </row>
    <row r="23" spans="1:119">
      <c r="A23" s="64"/>
      <c r="B23" s="65">
        <v>571</v>
      </c>
      <c r="C23" s="66" t="s">
        <v>35</v>
      </c>
      <c r="D23" s="67">
        <v>1718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1718</v>
      </c>
      <c r="O23" s="68">
        <f t="shared" si="2"/>
        <v>2.4438122332859176</v>
      </c>
      <c r="P23" s="69"/>
    </row>
    <row r="24" spans="1:119">
      <c r="A24" s="64"/>
      <c r="B24" s="65">
        <v>572</v>
      </c>
      <c r="C24" s="66" t="s">
        <v>64</v>
      </c>
      <c r="D24" s="67">
        <v>7120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7120</v>
      </c>
      <c r="O24" s="68">
        <f t="shared" si="2"/>
        <v>10.128022759601707</v>
      </c>
      <c r="P24" s="69"/>
    </row>
    <row r="25" spans="1:119">
      <c r="A25" s="64"/>
      <c r="B25" s="65">
        <v>575</v>
      </c>
      <c r="C25" s="66" t="s">
        <v>65</v>
      </c>
      <c r="D25" s="67">
        <v>5215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5215</v>
      </c>
      <c r="O25" s="68">
        <f t="shared" si="2"/>
        <v>7.4182076813655762</v>
      </c>
      <c r="P25" s="69"/>
    </row>
    <row r="26" spans="1:119">
      <c r="A26" s="64"/>
      <c r="B26" s="65">
        <v>579</v>
      </c>
      <c r="C26" s="66" t="s">
        <v>54</v>
      </c>
      <c r="D26" s="67">
        <v>170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170</v>
      </c>
      <c r="O26" s="68">
        <f t="shared" si="2"/>
        <v>0.24182076813655762</v>
      </c>
      <c r="P26" s="69"/>
    </row>
    <row r="27" spans="1:119" ht="15.75">
      <c r="A27" s="70" t="s">
        <v>66</v>
      </c>
      <c r="B27" s="71"/>
      <c r="C27" s="72"/>
      <c r="D27" s="73">
        <f t="shared" ref="D27:M27" si="7">SUM(D28:D29)</f>
        <v>318</v>
      </c>
      <c r="E27" s="73">
        <f t="shared" si="7"/>
        <v>0</v>
      </c>
      <c r="F27" s="73">
        <f t="shared" si="7"/>
        <v>0</v>
      </c>
      <c r="G27" s="73">
        <f t="shared" si="7"/>
        <v>552000</v>
      </c>
      <c r="H27" s="73">
        <f t="shared" si="7"/>
        <v>0</v>
      </c>
      <c r="I27" s="73">
        <f t="shared" si="7"/>
        <v>27929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0</v>
      </c>
      <c r="N27" s="73">
        <f t="shared" si="1"/>
        <v>580247</v>
      </c>
      <c r="O27" s="75">
        <f t="shared" si="2"/>
        <v>825.38691322901855</v>
      </c>
      <c r="P27" s="69"/>
    </row>
    <row r="28" spans="1:119">
      <c r="A28" s="64"/>
      <c r="B28" s="65">
        <v>581</v>
      </c>
      <c r="C28" s="66" t="s">
        <v>67</v>
      </c>
      <c r="D28" s="67">
        <v>318</v>
      </c>
      <c r="E28" s="67">
        <v>0</v>
      </c>
      <c r="F28" s="67">
        <v>0</v>
      </c>
      <c r="G28" s="67">
        <v>552000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552318</v>
      </c>
      <c r="O28" s="68">
        <f t="shared" si="2"/>
        <v>785.65860597439541</v>
      </c>
      <c r="P28" s="69"/>
    </row>
    <row r="29" spans="1:119" ht="15.75" thickBot="1">
      <c r="A29" s="64"/>
      <c r="B29" s="65">
        <v>591</v>
      </c>
      <c r="C29" s="66" t="s">
        <v>68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27929</v>
      </c>
      <c r="J29" s="67">
        <v>0</v>
      </c>
      <c r="K29" s="67">
        <v>0</v>
      </c>
      <c r="L29" s="67">
        <v>0</v>
      </c>
      <c r="M29" s="67">
        <v>0</v>
      </c>
      <c r="N29" s="67">
        <f t="shared" si="1"/>
        <v>27929</v>
      </c>
      <c r="O29" s="68">
        <f t="shared" si="2"/>
        <v>39.728307254623047</v>
      </c>
      <c r="P29" s="69"/>
    </row>
    <row r="30" spans="1:119" ht="16.5" thickBot="1">
      <c r="A30" s="77" t="s">
        <v>10</v>
      </c>
      <c r="B30" s="78"/>
      <c r="C30" s="79"/>
      <c r="D30" s="80">
        <f>SUM(D5,D12,D16,D20,D22,D27)</f>
        <v>266382</v>
      </c>
      <c r="E30" s="80">
        <f t="shared" ref="E30:M30" si="8">SUM(E5,E12,E16,E20,E22,E27)</f>
        <v>211421</v>
      </c>
      <c r="F30" s="80">
        <f t="shared" si="8"/>
        <v>0</v>
      </c>
      <c r="G30" s="80">
        <f t="shared" si="8"/>
        <v>589960</v>
      </c>
      <c r="H30" s="80">
        <f t="shared" si="8"/>
        <v>0</v>
      </c>
      <c r="I30" s="80">
        <f t="shared" si="8"/>
        <v>308349</v>
      </c>
      <c r="J30" s="80">
        <f t="shared" si="8"/>
        <v>0</v>
      </c>
      <c r="K30" s="80">
        <f t="shared" si="8"/>
        <v>0</v>
      </c>
      <c r="L30" s="80">
        <f t="shared" si="8"/>
        <v>0</v>
      </c>
      <c r="M30" s="80">
        <f t="shared" si="8"/>
        <v>18143</v>
      </c>
      <c r="N30" s="80">
        <f t="shared" si="1"/>
        <v>1394255</v>
      </c>
      <c r="O30" s="81">
        <f t="shared" si="2"/>
        <v>1983.2930298719773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69</v>
      </c>
      <c r="M32" s="117"/>
      <c r="N32" s="117"/>
      <c r="O32" s="91">
        <v>703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48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2023-07-05T19:47:48Z</cp:lastPrinted>
  <dcterms:created xsi:type="dcterms:W3CDTF">2000-08-31T21:26:31Z</dcterms:created>
  <dcterms:modified xsi:type="dcterms:W3CDTF">2023-07-05T19:47:54Z</dcterms:modified>
</cp:coreProperties>
</file>